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5DEB3A31-4825-447F-8091-4660F43C2C83}" xr6:coauthVersionLast="47" xr6:coauthVersionMax="47" xr10:uidLastSave="{00000000-0000-0000-0000-000000000000}"/>
  <bookViews>
    <workbookView xWindow="1935" yWindow="2505" windowWidth="17010" windowHeight="10425" activeTab="1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40" i="6" l="1"/>
  <c r="O40" i="6" s="1"/>
  <c r="N32" i="6"/>
  <c r="O32" i="6" s="1"/>
  <c r="N24" i="6"/>
  <c r="O24" i="6" s="1"/>
  <c r="N16" i="6"/>
  <c r="O16" i="6" s="1"/>
  <c r="I16" i="6"/>
  <c r="N42" i="6" s="1"/>
  <c r="N25" i="6"/>
  <c r="O25" i="6" s="1"/>
  <c r="N47" i="6"/>
  <c r="O47" i="6" s="1"/>
  <c r="N94" i="6"/>
  <c r="O94" i="6" s="1"/>
  <c r="N86" i="6"/>
  <c r="O86" i="6" s="1"/>
  <c r="N23" i="6"/>
  <c r="O23" i="6" s="1"/>
  <c r="N74" i="6"/>
  <c r="O74" i="6" s="1"/>
  <c r="N65" i="6"/>
  <c r="O65" i="6" s="1"/>
  <c r="N71" i="6"/>
  <c r="O71" i="6" s="1"/>
  <c r="N90" i="6"/>
  <c r="O90" i="6" s="1"/>
  <c r="N10" i="6"/>
  <c r="O10" i="6" s="1"/>
  <c r="N81" i="6"/>
  <c r="O81" i="6" s="1"/>
  <c r="N33" i="6"/>
  <c r="O33" i="6" s="1"/>
  <c r="N89" i="6"/>
  <c r="O89" i="6" s="1"/>
  <c r="N82" i="6"/>
  <c r="O82" i="6" s="1"/>
  <c r="N91" i="6"/>
  <c r="O91" i="6" s="1"/>
  <c r="N83" i="6"/>
  <c r="O83" i="6" s="1"/>
  <c r="N51" i="5"/>
  <c r="O51" i="5" s="1"/>
  <c r="N35" i="5"/>
  <c r="N27" i="5"/>
  <c r="N90" i="5"/>
  <c r="N82" i="5"/>
  <c r="O82" i="5" s="1"/>
  <c r="N74" i="5"/>
  <c r="O74" i="5" s="1"/>
  <c r="N66" i="5"/>
  <c r="N58" i="5"/>
  <c r="N50" i="5"/>
  <c r="N42" i="5"/>
  <c r="N34" i="5"/>
  <c r="N26" i="5"/>
  <c r="N18" i="5"/>
  <c r="O18" i="5" s="1"/>
  <c r="N10" i="5"/>
  <c r="O10" i="5" s="1"/>
  <c r="N19" i="5"/>
  <c r="N75" i="5"/>
  <c r="O75" i="5" s="1"/>
  <c r="N57" i="5"/>
  <c r="O57" i="5" s="1"/>
  <c r="N96" i="5"/>
  <c r="N88" i="5"/>
  <c r="N80" i="5"/>
  <c r="N64" i="5"/>
  <c r="O64" i="5" s="1"/>
  <c r="N48" i="5"/>
  <c r="O48" i="5" s="1"/>
  <c r="N32" i="5"/>
  <c r="N24" i="5"/>
  <c r="N16" i="5"/>
  <c r="N81" i="5"/>
  <c r="N25" i="5"/>
  <c r="N56" i="5"/>
  <c r="N95" i="5"/>
  <c r="O95" i="5" s="1"/>
  <c r="N87" i="5"/>
  <c r="O87" i="5" s="1"/>
  <c r="N79" i="5"/>
  <c r="N71" i="5"/>
  <c r="O71" i="5" s="1"/>
  <c r="N63" i="5"/>
  <c r="O63" i="5" s="1"/>
  <c r="N55" i="5"/>
  <c r="N47" i="5"/>
  <c r="N39" i="5"/>
  <c r="N31" i="5"/>
  <c r="N23" i="5"/>
  <c r="N15" i="5"/>
  <c r="N59" i="5"/>
  <c r="O59" i="5" s="1"/>
  <c r="N89" i="5"/>
  <c r="O89" i="5" s="1"/>
  <c r="N41" i="5"/>
  <c r="O41" i="5" s="1"/>
  <c r="N9" i="5"/>
  <c r="N40" i="5"/>
  <c r="N91" i="5"/>
  <c r="O91" i="5" s="1"/>
  <c r="N73" i="5"/>
  <c r="O73" i="5" s="1"/>
  <c r="N33" i="5"/>
  <c r="O33" i="5" s="1"/>
  <c r="N72" i="5"/>
  <c r="O72" i="5" s="1"/>
  <c r="N94" i="5"/>
  <c r="O94" i="5" s="1"/>
  <c r="N86" i="5"/>
  <c r="N78" i="5"/>
  <c r="N70" i="5"/>
  <c r="N62" i="5"/>
  <c r="O62" i="5" s="1"/>
  <c r="N54" i="5"/>
  <c r="E47" i="3" s="1"/>
  <c r="N46" i="5"/>
  <c r="N38" i="5"/>
  <c r="N30" i="5"/>
  <c r="N22" i="5"/>
  <c r="O22" i="5" s="1"/>
  <c r="N14" i="5"/>
  <c r="O14" i="5" s="1"/>
  <c r="N83" i="5"/>
  <c r="N65" i="5"/>
  <c r="O65" i="5" s="1"/>
  <c r="N17" i="5"/>
  <c r="O17" i="5" s="1"/>
  <c r="N93" i="5"/>
  <c r="N69" i="5"/>
  <c r="E62" i="3" s="1"/>
  <c r="N37" i="5"/>
  <c r="O37" i="5" s="1"/>
  <c r="N77" i="5"/>
  <c r="N61" i="5"/>
  <c r="N45" i="5"/>
  <c r="N29" i="5"/>
  <c r="N13" i="5"/>
  <c r="O13" i="5" s="1"/>
  <c r="N92" i="5"/>
  <c r="N84" i="5"/>
  <c r="N76" i="5"/>
  <c r="N68" i="5"/>
  <c r="O68" i="5" s="1"/>
  <c r="N60" i="5"/>
  <c r="O60" i="5" s="1"/>
  <c r="N52" i="5"/>
  <c r="O52" i="5" s="1"/>
  <c r="N44" i="5"/>
  <c r="O44" i="5" s="1"/>
  <c r="N36" i="5"/>
  <c r="E29" i="3" s="1"/>
  <c r="N28" i="5"/>
  <c r="N20" i="5"/>
  <c r="O20" i="5" s="1"/>
  <c r="N12" i="5"/>
  <c r="N67" i="5"/>
  <c r="N49" i="5"/>
  <c r="N85" i="5"/>
  <c r="N53" i="5"/>
  <c r="N21" i="5"/>
  <c r="O21" i="5" s="1"/>
  <c r="N43" i="5"/>
  <c r="N11" i="5"/>
  <c r="O83" i="5"/>
  <c r="O79" i="5"/>
  <c r="O67" i="5"/>
  <c r="O55" i="5"/>
  <c r="O47" i="5"/>
  <c r="O43" i="5"/>
  <c r="O39" i="5"/>
  <c r="O35" i="5"/>
  <c r="O31" i="5"/>
  <c r="O27" i="5"/>
  <c r="O23" i="5"/>
  <c r="O19" i="5"/>
  <c r="O15" i="5"/>
  <c r="O11" i="5"/>
  <c r="I16" i="1"/>
  <c r="N89" i="1" s="1"/>
  <c r="O89" i="1" s="1"/>
  <c r="O90" i="5"/>
  <c r="O86" i="5"/>
  <c r="O78" i="5"/>
  <c r="O70" i="5"/>
  <c r="O66" i="5"/>
  <c r="O58" i="5"/>
  <c r="O50" i="5"/>
  <c r="O46" i="5"/>
  <c r="O42" i="5"/>
  <c r="O38" i="5"/>
  <c r="O34" i="5"/>
  <c r="O30" i="5"/>
  <c r="O26" i="5"/>
  <c r="O93" i="5"/>
  <c r="O81" i="5"/>
  <c r="O77" i="5"/>
  <c r="O61" i="5"/>
  <c r="O53" i="5"/>
  <c r="O49" i="5"/>
  <c r="O45" i="5"/>
  <c r="O29" i="5"/>
  <c r="O25" i="5"/>
  <c r="O85" i="5"/>
  <c r="O9" i="5"/>
  <c r="O96" i="5"/>
  <c r="O92" i="5"/>
  <c r="O88" i="5"/>
  <c r="O84" i="5"/>
  <c r="O80" i="5"/>
  <c r="O76" i="5"/>
  <c r="O56" i="5"/>
  <c r="O40" i="5"/>
  <c r="O32" i="5"/>
  <c r="O28" i="5"/>
  <c r="O24" i="5"/>
  <c r="O16" i="5"/>
  <c r="O12" i="5"/>
  <c r="G9" i="6"/>
  <c r="E77" i="3"/>
  <c r="E25" i="3"/>
  <c r="E2" i="3"/>
  <c r="E48" i="3"/>
  <c r="E40" i="3"/>
  <c r="E32" i="3"/>
  <c r="E24" i="3"/>
  <c r="F18" i="3"/>
  <c r="E52" i="3"/>
  <c r="E8" i="3"/>
  <c r="G10" i="1"/>
  <c r="G10" i="6" s="1"/>
  <c r="E17" i="3"/>
  <c r="E78" i="3"/>
  <c r="E53" i="3"/>
  <c r="E39" i="3"/>
  <c r="E38" i="3"/>
  <c r="E54" i="3"/>
  <c r="E57" i="3"/>
  <c r="E7" i="3"/>
  <c r="F87" i="3"/>
  <c r="E71" i="3"/>
  <c r="E43" i="3"/>
  <c r="E75" i="3"/>
  <c r="O42" i="6" l="1"/>
  <c r="F35" i="3"/>
  <c r="F26" i="3"/>
  <c r="F58" i="3"/>
  <c r="N34" i="6"/>
  <c r="N13" i="6"/>
  <c r="O13" i="6" s="1"/>
  <c r="N79" i="6"/>
  <c r="N18" i="6"/>
  <c r="O18" i="6" s="1"/>
  <c r="N48" i="6"/>
  <c r="N21" i="6"/>
  <c r="N41" i="6"/>
  <c r="O41" i="6" s="1"/>
  <c r="N31" i="6"/>
  <c r="N56" i="6"/>
  <c r="N20" i="6"/>
  <c r="N29" i="6"/>
  <c r="N50" i="6"/>
  <c r="N39" i="6"/>
  <c r="N64" i="6"/>
  <c r="O64" i="6" s="1"/>
  <c r="F76" i="3"/>
  <c r="N11" i="6"/>
  <c r="N28" i="6"/>
  <c r="N37" i="6"/>
  <c r="N14" i="6"/>
  <c r="N55" i="6"/>
  <c r="N72" i="6"/>
  <c r="F25" i="3"/>
  <c r="N19" i="6"/>
  <c r="N36" i="6"/>
  <c r="O36" i="6" s="1"/>
  <c r="N45" i="6"/>
  <c r="N22" i="6"/>
  <c r="O22" i="6" s="1"/>
  <c r="N63" i="6"/>
  <c r="N80" i="6"/>
  <c r="O80" i="6" s="1"/>
  <c r="N12" i="6"/>
  <c r="O12" i="6" s="1"/>
  <c r="N27" i="6"/>
  <c r="N44" i="6"/>
  <c r="O44" i="6" s="1"/>
  <c r="N53" i="6"/>
  <c r="N30" i="6"/>
  <c r="N87" i="6"/>
  <c r="N88" i="6"/>
  <c r="O88" i="6" s="1"/>
  <c r="F79" i="3"/>
  <c r="F40" i="3"/>
  <c r="N35" i="6"/>
  <c r="N52" i="6"/>
  <c r="O52" i="6" s="1"/>
  <c r="N61" i="6"/>
  <c r="N38" i="6"/>
  <c r="N95" i="6"/>
  <c r="N96" i="6"/>
  <c r="N43" i="6"/>
  <c r="N60" i="6"/>
  <c r="N69" i="6"/>
  <c r="N46" i="6"/>
  <c r="O46" i="6" s="1"/>
  <c r="N73" i="6"/>
  <c r="N57" i="6"/>
  <c r="F64" i="3"/>
  <c r="N51" i="6"/>
  <c r="N68" i="6"/>
  <c r="O68" i="6" s="1"/>
  <c r="N77" i="6"/>
  <c r="N54" i="6"/>
  <c r="N66" i="6"/>
  <c r="N58" i="6"/>
  <c r="O58" i="6" s="1"/>
  <c r="F74" i="3"/>
  <c r="F67" i="3"/>
  <c r="F83" i="3"/>
  <c r="F82" i="3"/>
  <c r="N59" i="6"/>
  <c r="N76" i="6"/>
  <c r="N85" i="6"/>
  <c r="N62" i="6"/>
  <c r="N9" i="6"/>
  <c r="F84" i="3"/>
  <c r="N67" i="6"/>
  <c r="N84" i="6"/>
  <c r="N93" i="6"/>
  <c r="N70" i="6"/>
  <c r="N49" i="6"/>
  <c r="N17" i="6"/>
  <c r="O17" i="6" s="1"/>
  <c r="N75" i="6"/>
  <c r="N92" i="6"/>
  <c r="N15" i="6"/>
  <c r="N78" i="6"/>
  <c r="O78" i="6" s="1"/>
  <c r="N26" i="6"/>
  <c r="O26" i="6" s="1"/>
  <c r="E30" i="3"/>
  <c r="O54" i="5"/>
  <c r="O36" i="5"/>
  <c r="O69" i="5"/>
  <c r="E11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D61" i="3"/>
  <c r="D22" i="3"/>
  <c r="F5" i="3"/>
  <c r="F75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39" i="3"/>
  <c r="F37" i="3"/>
  <c r="F61" i="3"/>
  <c r="E88" i="3"/>
  <c r="E49" i="3"/>
  <c r="D25" i="3"/>
  <c r="G11" i="1"/>
  <c r="G11" i="5" s="1"/>
  <c r="G10" i="5"/>
  <c r="D7" i="3"/>
  <c r="D63" i="3"/>
  <c r="F3" i="3"/>
  <c r="F19" i="3"/>
  <c r="F57" i="3"/>
  <c r="E72" i="3"/>
  <c r="E6" i="3"/>
  <c r="E10" i="3"/>
  <c r="E20" i="3"/>
  <c r="E56" i="3"/>
  <c r="E76" i="3"/>
  <c r="F81" i="3"/>
  <c r="F6" i="3"/>
  <c r="E14" i="3"/>
  <c r="F45" i="3"/>
  <c r="D30" i="3"/>
  <c r="D11" i="3"/>
  <c r="D27" i="3"/>
  <c r="D35" i="3"/>
  <c r="F9" i="3"/>
  <c r="E36" i="3"/>
  <c r="E64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F71" i="3" l="1"/>
  <c r="O95" i="6"/>
  <c r="F88" i="3"/>
  <c r="O20" i="6"/>
  <c r="F13" i="3"/>
  <c r="O38" i="6"/>
  <c r="F31" i="3"/>
  <c r="O45" i="6"/>
  <c r="F38" i="3"/>
  <c r="O56" i="6"/>
  <c r="F49" i="3"/>
  <c r="O96" i="6"/>
  <c r="F89" i="3"/>
  <c r="O31" i="6"/>
  <c r="F24" i="3"/>
  <c r="O49" i="6"/>
  <c r="F42" i="3"/>
  <c r="O66" i="6"/>
  <c r="F59" i="3"/>
  <c r="O19" i="6"/>
  <c r="F12" i="3"/>
  <c r="O93" i="6"/>
  <c r="F86" i="3"/>
  <c r="O77" i="6"/>
  <c r="F70" i="3"/>
  <c r="O72" i="6"/>
  <c r="F65" i="3"/>
  <c r="O48" i="6"/>
  <c r="F41" i="3"/>
  <c r="O61" i="6"/>
  <c r="F54" i="3"/>
  <c r="O55" i="6"/>
  <c r="F48" i="3"/>
  <c r="O50" i="6"/>
  <c r="F43" i="3"/>
  <c r="O92" i="6"/>
  <c r="F85" i="3"/>
  <c r="O35" i="6"/>
  <c r="F28" i="3"/>
  <c r="F73" i="3"/>
  <c r="F34" i="3"/>
  <c r="O67" i="6"/>
  <c r="F60" i="3"/>
  <c r="H60" i="3" s="1"/>
  <c r="O51" i="6"/>
  <c r="F44" i="3"/>
  <c r="O14" i="6"/>
  <c r="F7" i="3"/>
  <c r="H7" i="3" s="1"/>
  <c r="O79" i="6"/>
  <c r="F72" i="3"/>
  <c r="G48" i="3"/>
  <c r="I48" i="3" s="1"/>
  <c r="O29" i="6"/>
  <c r="F22" i="3"/>
  <c r="H22" i="3" s="1"/>
  <c r="O70" i="6"/>
  <c r="F63" i="3"/>
  <c r="O21" i="6"/>
  <c r="F14" i="3"/>
  <c r="F29" i="3"/>
  <c r="O84" i="6"/>
  <c r="F77" i="3"/>
  <c r="F15" i="3"/>
  <c r="F51" i="3"/>
  <c r="H51" i="3" s="1"/>
  <c r="O87" i="6"/>
  <c r="F80" i="3"/>
  <c r="O37" i="6"/>
  <c r="F30" i="3"/>
  <c r="O43" i="6"/>
  <c r="F36" i="3"/>
  <c r="O15" i="6"/>
  <c r="F8" i="3"/>
  <c r="F10" i="3"/>
  <c r="O9" i="6"/>
  <c r="F2" i="3"/>
  <c r="O57" i="6"/>
  <c r="F50" i="3"/>
  <c r="O30" i="6"/>
  <c r="F23" i="3"/>
  <c r="O34" i="6"/>
  <c r="F27" i="3"/>
  <c r="H27" i="3" s="1"/>
  <c r="O62" i="6"/>
  <c r="F55" i="3"/>
  <c r="O73" i="6"/>
  <c r="F66" i="3"/>
  <c r="O53" i="6"/>
  <c r="F46" i="3"/>
  <c r="O11" i="6"/>
  <c r="F4" i="3"/>
  <c r="O54" i="6"/>
  <c r="F47" i="3"/>
  <c r="O28" i="6"/>
  <c r="F21" i="3"/>
  <c r="O85" i="6"/>
  <c r="F78" i="3"/>
  <c r="O63" i="6"/>
  <c r="F56" i="3"/>
  <c r="O75" i="6"/>
  <c r="F68" i="3"/>
  <c r="O76" i="6"/>
  <c r="F69" i="3"/>
  <c r="O69" i="6"/>
  <c r="F62" i="3"/>
  <c r="O27" i="6"/>
  <c r="F20" i="3"/>
  <c r="H2" i="3"/>
  <c r="O59" i="6"/>
  <c r="F52" i="3"/>
  <c r="O60" i="6"/>
  <c r="F53" i="3"/>
  <c r="O39" i="6"/>
  <c r="F32" i="3"/>
  <c r="D15" i="3"/>
  <c r="D79" i="3"/>
  <c r="D19" i="3"/>
  <c r="G19" i="3" s="1"/>
  <c r="I19" i="3" s="1"/>
  <c r="D31" i="3"/>
  <c r="D6" i="3"/>
  <c r="D51" i="3"/>
  <c r="D86" i="3"/>
  <c r="H86" i="3" s="1"/>
  <c r="D14" i="3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D8" i="3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4" i="3"/>
  <c r="I4" i="3" s="1"/>
  <c r="H4" i="3"/>
  <c r="G12" i="5"/>
  <c r="G7" i="3" l="1"/>
  <c r="I7" i="3" s="1"/>
  <c r="G60" i="3"/>
  <c r="I60" i="3" s="1"/>
  <c r="H56" i="3"/>
  <c r="G14" i="3"/>
  <c r="I14" i="3" s="1"/>
  <c r="H28" i="3"/>
  <c r="G51" i="3"/>
  <c r="I51" i="3" s="1"/>
  <c r="G29" i="3"/>
  <c r="I29" i="3" s="1"/>
  <c r="H31" i="3"/>
  <c r="H80" i="3"/>
  <c r="G27" i="3"/>
  <c r="I27" i="3" s="1"/>
  <c r="G46" i="3"/>
  <c r="I46" i="3" s="1"/>
  <c r="G8" i="3"/>
  <c r="I8" i="3" s="1"/>
  <c r="H44" i="3"/>
  <c r="H38" i="3"/>
  <c r="H4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<sst xmlns="http://schemas.openxmlformats.org/spreadsheetml/2006/main" count="1065" uniqueCount="121">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</sst>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65036</c:v>
                </c:pt>
                <c:pt idx="1">
                  <c:v>52060</c:v>
                </c:pt>
                <c:pt idx="2">
                  <c:v>28964</c:v>
                </c:pt>
                <c:pt idx="3">
                  <c:v>9920</c:v>
                </c:pt>
                <c:pt idx="4">
                  <c:v>5028</c:v>
                </c:pt>
                <c:pt idx="5">
                  <c:v>3734</c:v>
                </c:pt>
                <c:pt idx="6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52060</c:v>
                </c:pt>
                <c:pt idx="1">
                  <c:v>28964</c:v>
                </c:pt>
                <c:pt idx="2">
                  <c:v>9920</c:v>
                </c:pt>
                <c:pt idx="3">
                  <c:v>5028</c:v>
                </c:pt>
                <c:pt idx="4">
                  <c:v>3734</c:v>
                </c:pt>
                <c:pt idx="5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65058</c:v>
                </c:pt>
                <c:pt idx="1">
                  <c:v>53747</c:v>
                </c:pt>
                <c:pt idx="2">
                  <c:v>29457</c:v>
                </c:pt>
                <c:pt idx="3">
                  <c:v>10066</c:v>
                </c:pt>
                <c:pt idx="4">
                  <c:v>5081</c:v>
                </c:pt>
                <c:pt idx="5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65058</c:v>
                </c:pt>
                <c:pt idx="1">
                  <c:v>53747</c:v>
                </c:pt>
                <c:pt idx="2">
                  <c:v>29457</c:v>
                </c:pt>
                <c:pt idx="3">
                  <c:v>10066</c:v>
                </c:pt>
                <c:pt idx="4">
                  <c:v>5081</c:v>
                </c:pt>
                <c:pt idx="5">
                  <c:v>3740</c:v>
                </c:pt>
                <c:pt idx="6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65039</c:v>
                </c:pt>
                <c:pt idx="1">
                  <c:v>50909</c:v>
                </c:pt>
                <c:pt idx="2">
                  <c:v>28249</c:v>
                </c:pt>
                <c:pt idx="3">
                  <c:v>9887</c:v>
                </c:pt>
                <c:pt idx="4">
                  <c:v>4989</c:v>
                </c:pt>
                <c:pt idx="5">
                  <c:v>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65039</c:v>
                </c:pt>
                <c:pt idx="1">
                  <c:v>50909</c:v>
                </c:pt>
                <c:pt idx="2">
                  <c:v>28249</c:v>
                </c:pt>
                <c:pt idx="3">
                  <c:v>9887</c:v>
                </c:pt>
                <c:pt idx="4">
                  <c:v>4989</c:v>
                </c:pt>
                <c:pt idx="5">
                  <c:v>3726</c:v>
                </c:pt>
                <c:pt idx="6">
                  <c:v>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-2.2393867736735056E-2</c:v>
                </c:pt>
                <c:pt idx="1">
                  <c:v>-2.1473571802348684E-2</c:v>
                </c:pt>
                <c:pt idx="2">
                  <c:v>-9.5097246553258463E-3</c:v>
                </c:pt>
                <c:pt idx="3">
                  <c:v>7.5464266619682516E-2</c:v>
                </c:pt>
                <c:pt idx="4">
                  <c:v>0.11626405304414503</c:v>
                </c:pt>
                <c:pt idx="5">
                  <c:v>0.17700358471364558</c:v>
                </c:pt>
                <c:pt idx="6">
                  <c:v>0.6077020820064678</c:v>
                </c:pt>
                <c:pt idx="7">
                  <c:v>1.5856698949477193</c:v>
                </c:pt>
                <c:pt idx="8">
                  <c:v>5.2036599783320101</c:v>
                </c:pt>
                <c:pt idx="9">
                  <c:v>9.0035618914133408</c:v>
                </c:pt>
                <c:pt idx="10">
                  <c:v>6.1555527397989813</c:v>
                </c:pt>
                <c:pt idx="11">
                  <c:v>4.5867549369816789</c:v>
                </c:pt>
                <c:pt idx="12">
                  <c:v>1.7405863772360919</c:v>
                </c:pt>
                <c:pt idx="13">
                  <c:v>0.85986316802833374</c:v>
                </c:pt>
                <c:pt idx="14">
                  <c:v>0.52732957040339123</c:v>
                </c:pt>
                <c:pt idx="15">
                  <c:v>0.25216108602186599</c:v>
                </c:pt>
                <c:pt idx="16">
                  <c:v>0.13405644110894821</c:v>
                </c:pt>
                <c:pt idx="17">
                  <c:v>8.6507817832318992E-2</c:v>
                </c:pt>
                <c:pt idx="18">
                  <c:v>8.9268705635478104E-2</c:v>
                </c:pt>
                <c:pt idx="19">
                  <c:v>7.5464266619682516E-2</c:v>
                </c:pt>
                <c:pt idx="20">
                  <c:v>5.0616276391250471E-2</c:v>
                </c:pt>
                <c:pt idx="21">
                  <c:v>-3.6811837375454889E-3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-2.5461520851356296E-2</c:v>
                </c:pt>
                <c:pt idx="1">
                  <c:v>-1.9326214622113817E-2</c:v>
                </c:pt>
                <c:pt idx="2">
                  <c:v>1.8405918687727445E-2</c:v>
                </c:pt>
                <c:pt idx="3">
                  <c:v>2.3007398359659304E-2</c:v>
                </c:pt>
                <c:pt idx="4">
                  <c:v>0.321490046412306</c:v>
                </c:pt>
                <c:pt idx="5">
                  <c:v>0.72672702285377189</c:v>
                </c:pt>
                <c:pt idx="6">
                  <c:v>1.4172557389550131</c:v>
                </c:pt>
                <c:pt idx="7">
                  <c:v>3.5373108064697525</c:v>
                </c:pt>
                <c:pt idx="8">
                  <c:v>13.649522533507211</c:v>
                </c:pt>
                <c:pt idx="9">
                  <c:v>18.879871093936426</c:v>
                </c:pt>
                <c:pt idx="10">
                  <c:v>17.383776669935646</c:v>
                </c:pt>
                <c:pt idx="11">
                  <c:v>10.404865834172323</c:v>
                </c:pt>
                <c:pt idx="12">
                  <c:v>3.6495869104648899</c:v>
                </c:pt>
                <c:pt idx="13">
                  <c:v>1.6694168249768793</c:v>
                </c:pt>
                <c:pt idx="14">
                  <c:v>0.7871597892118104</c:v>
                </c:pt>
                <c:pt idx="15">
                  <c:v>0.40002196614660979</c:v>
                </c:pt>
                <c:pt idx="16">
                  <c:v>0.24142430012069163</c:v>
                </c:pt>
                <c:pt idx="17">
                  <c:v>0.14939470668205443</c:v>
                </c:pt>
                <c:pt idx="18">
                  <c:v>0.19878392182745638</c:v>
                </c:pt>
                <c:pt idx="19">
                  <c:v>0.20338540149938825</c:v>
                </c:pt>
                <c:pt idx="20">
                  <c:v>0.10491373652004643</c:v>
                </c:pt>
                <c:pt idx="21">
                  <c:v>0.15583677822275901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-2.0246510556500188E-2</c:v>
                </c:pt>
                <c:pt idx="1">
                  <c:v>-9.8164899667879703E-3</c:v>
                </c:pt>
                <c:pt idx="2">
                  <c:v>0.10092578747103882</c:v>
                </c:pt>
                <c:pt idx="3">
                  <c:v>0.25645580038233573</c:v>
                </c:pt>
                <c:pt idx="4">
                  <c:v>0.33836213854272285</c:v>
                </c:pt>
                <c:pt idx="5">
                  <c:v>0.91753504658321305</c:v>
                </c:pt>
                <c:pt idx="6">
                  <c:v>1.604689344258371</c:v>
                </c:pt>
                <c:pt idx="7">
                  <c:v>2.1458233536775579</c:v>
                </c:pt>
                <c:pt idx="8">
                  <c:v>5.4226904107159672</c:v>
                </c:pt>
                <c:pt idx="9">
                  <c:v>10.265594382768519</c:v>
                </c:pt>
                <c:pt idx="10">
                  <c:v>10.003310041468403</c:v>
                </c:pt>
                <c:pt idx="11">
                  <c:v>5.8714880613850546</c:v>
                </c:pt>
                <c:pt idx="12">
                  <c:v>2.3249742955714381</c:v>
                </c:pt>
                <c:pt idx="13">
                  <c:v>1.1657081835560714</c:v>
                </c:pt>
                <c:pt idx="14">
                  <c:v>0.76016444180314346</c:v>
                </c:pt>
                <c:pt idx="15">
                  <c:v>0.37762809840987471</c:v>
                </c:pt>
                <c:pt idx="16">
                  <c:v>0.1773103500251077</c:v>
                </c:pt>
                <c:pt idx="17">
                  <c:v>9.7858134356417575E-2</c:v>
                </c:pt>
                <c:pt idx="18">
                  <c:v>0.11043551212636467</c:v>
                </c:pt>
                <c:pt idx="19">
                  <c:v>6.779513383312942E-2</c:v>
                </c:pt>
                <c:pt idx="20">
                  <c:v>4.540126609639436E-2</c:v>
                </c:pt>
                <c:pt idx="21">
                  <c:v>7.0556021636288537E-3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-1.4724734950181955E-2</c:v>
                </c:pt>
                <c:pt idx="1">
                  <c:v>0.77642300331063596</c:v>
                </c:pt>
                <c:pt idx="2">
                  <c:v>2.7608878031591165E-3</c:v>
                </c:pt>
                <c:pt idx="3">
                  <c:v>0.11104904274928891</c:v>
                </c:pt>
                <c:pt idx="4">
                  <c:v>0.52150102948561095</c:v>
                </c:pt>
                <c:pt idx="5">
                  <c:v>0.97674075169540298</c:v>
                </c:pt>
                <c:pt idx="6">
                  <c:v>1.9516409115220332</c:v>
                </c:pt>
                <c:pt idx="7">
                  <c:v>3.3679763545426602</c:v>
                </c:pt>
                <c:pt idx="8">
                  <c:v>4.6603786117325887</c:v>
                </c:pt>
                <c:pt idx="9">
                  <c:v>7.8261966260217095</c:v>
                </c:pt>
                <c:pt idx="10">
                  <c:v>6.4567962756547876</c:v>
                </c:pt>
                <c:pt idx="11">
                  <c:v>4.3849033620396014</c:v>
                </c:pt>
                <c:pt idx="12">
                  <c:v>2.1485842414807168</c:v>
                </c:pt>
                <c:pt idx="13">
                  <c:v>0.75065471714781762</c:v>
                </c:pt>
                <c:pt idx="14">
                  <c:v>0.43161879322720859</c:v>
                </c:pt>
                <c:pt idx="15">
                  <c:v>0.24602577979262349</c:v>
                </c:pt>
                <c:pt idx="16">
                  <c:v>0.16626679881247125</c:v>
                </c:pt>
                <c:pt idx="17">
                  <c:v>0.12086553271607688</c:v>
                </c:pt>
                <c:pt idx="18">
                  <c:v>0.13436320642041033</c:v>
                </c:pt>
                <c:pt idx="19">
                  <c:v>0.17424269691048647</c:v>
                </c:pt>
                <c:pt idx="20">
                  <c:v>7.0249256324826412E-2</c:v>
                </c:pt>
                <c:pt idx="21">
                  <c:v>2.3927694294045676E-2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abSelected="1" workbookViewId="0">
      <selection activeCell="K13" sqref="K13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65036</v>
      </c>
      <c r="D2">
        <v>3338</v>
      </c>
      <c r="E2">
        <v>4233</v>
      </c>
      <c r="F2">
        <v>3848</v>
      </c>
      <c r="G2">
        <v>64956</v>
      </c>
      <c r="H2">
        <v>60079</v>
      </c>
      <c r="I2">
        <v>4247</v>
      </c>
      <c r="J2">
        <v>4514</v>
      </c>
      <c r="K2">
        <v>3632</v>
      </c>
      <c r="L2">
        <v>3559</v>
      </c>
      <c r="M2">
        <v>5858</v>
      </c>
      <c r="N2">
        <v>4818</v>
      </c>
      <c r="O2">
        <v>52060</v>
      </c>
      <c r="P2">
        <v>3341</v>
      </c>
      <c r="Q2">
        <v>5130</v>
      </c>
      <c r="R2">
        <v>3693</v>
      </c>
      <c r="S2">
        <v>47906</v>
      </c>
      <c r="T2">
        <v>37329</v>
      </c>
      <c r="U2">
        <v>3740</v>
      </c>
      <c r="V2">
        <v>6402</v>
      </c>
      <c r="W2">
        <v>3771</v>
      </c>
      <c r="X2">
        <v>3434</v>
      </c>
      <c r="Y2">
        <v>10415</v>
      </c>
      <c r="Z2">
        <v>4213</v>
      </c>
      <c r="AA2">
        <v>28964</v>
      </c>
      <c r="AB2">
        <v>3380</v>
      </c>
      <c r="AC2">
        <v>6214</v>
      </c>
      <c r="AD2">
        <v>3702</v>
      </c>
      <c r="AE2">
        <v>14942</v>
      </c>
      <c r="AF2">
        <v>15308</v>
      </c>
      <c r="AG2">
        <v>3379</v>
      </c>
      <c r="AH2">
        <v>8642</v>
      </c>
      <c r="AI2">
        <v>3730</v>
      </c>
      <c r="AJ2">
        <v>3363</v>
      </c>
      <c r="AK2">
        <v>17705</v>
      </c>
      <c r="AL2">
        <v>3953</v>
      </c>
      <c r="AM2">
        <v>9920</v>
      </c>
      <c r="AN2">
        <v>3657</v>
      </c>
      <c r="AO2">
        <v>9085</v>
      </c>
      <c r="AP2">
        <v>3657</v>
      </c>
      <c r="AQ2">
        <v>8031</v>
      </c>
      <c r="AR2">
        <v>8853</v>
      </c>
      <c r="AS2">
        <v>3345</v>
      </c>
      <c r="AT2">
        <v>10406</v>
      </c>
      <c r="AU2">
        <v>3989</v>
      </c>
      <c r="AV2">
        <v>5942</v>
      </c>
      <c r="AW2">
        <v>24459</v>
      </c>
      <c r="AX2">
        <v>3805</v>
      </c>
      <c r="AY2">
        <v>5028</v>
      </c>
      <c r="AZ2">
        <v>3790</v>
      </c>
      <c r="BA2">
        <v>18363</v>
      </c>
      <c r="BB2">
        <v>3576</v>
      </c>
      <c r="BC2">
        <v>5780</v>
      </c>
      <c r="BD2">
        <v>5977</v>
      </c>
      <c r="BE2">
        <v>3919</v>
      </c>
      <c r="BF2">
        <v>21088</v>
      </c>
      <c r="BG2">
        <v>4642</v>
      </c>
      <c r="BH2">
        <v>3420</v>
      </c>
      <c r="BI2">
        <v>28923</v>
      </c>
      <c r="BJ2">
        <v>3849</v>
      </c>
      <c r="BK2">
        <v>3734</v>
      </c>
      <c r="BL2">
        <v>3988</v>
      </c>
      <c r="BM2">
        <v>23477</v>
      </c>
      <c r="BN2">
        <v>3399</v>
      </c>
      <c r="BO2">
        <v>4459</v>
      </c>
      <c r="BP2">
        <v>4715</v>
      </c>
      <c r="BQ2">
        <v>3753</v>
      </c>
      <c r="BR2">
        <v>36875</v>
      </c>
      <c r="BS2">
        <v>5889</v>
      </c>
      <c r="BT2">
        <v>3773</v>
      </c>
      <c r="BU2">
        <v>18603</v>
      </c>
      <c r="BV2">
        <v>3979</v>
      </c>
      <c r="BW2">
        <v>3411</v>
      </c>
      <c r="BX2">
        <v>5392</v>
      </c>
      <c r="BY2">
        <v>32761</v>
      </c>
      <c r="BZ2">
        <v>3328</v>
      </c>
      <c r="CA2">
        <v>3486</v>
      </c>
      <c r="CB2">
        <v>4198</v>
      </c>
      <c r="CC2">
        <v>4074</v>
      </c>
      <c r="CD2">
        <v>36020</v>
      </c>
      <c r="CE2">
        <v>7211</v>
      </c>
      <c r="CF2">
        <v>5111</v>
      </c>
      <c r="CG2">
        <v>14390</v>
      </c>
      <c r="CH2">
        <v>3640</v>
      </c>
      <c r="CI2">
        <v>3413</v>
      </c>
      <c r="CJ2">
        <v>8580</v>
      </c>
      <c r="CK2">
        <v>20374</v>
      </c>
      <c r="CL2">
        <v>3348</v>
      </c>
      <c r="CM2">
        <v>3471</v>
      </c>
      <c r="CN2">
        <v>3898</v>
      </c>
      <c r="CO2">
        <v>4059</v>
      </c>
      <c r="CP2">
        <v>22551</v>
      </c>
      <c r="CQ2">
        <v>10990</v>
      </c>
      <c r="CR2">
        <v>6595</v>
      </c>
      <c r="CS2">
        <v>9773</v>
      </c>
      <c r="CT2">
        <v>3489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65036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65036</v>
      </c>
      <c r="K9" t="s">
        <v>82</v>
      </c>
      <c r="L9" s="8" t="str">
        <f>A10</f>
        <v>A2</v>
      </c>
      <c r="M9" s="8">
        <f>B10</f>
        <v>3338</v>
      </c>
      <c r="N9" s="8">
        <f>(M9-I$15)/I$16</f>
        <v>-2.2393867736735056E-2</v>
      </c>
      <c r="O9" s="8">
        <f>N9*40</f>
        <v>-0.89575470946940228</v>
      </c>
    </row>
    <row r="10" spans="1:98" x14ac:dyDescent="0.2">
      <c r="A10" t="s">
        <v>83</v>
      </c>
      <c r="B10">
        <v>3338</v>
      </c>
      <c r="E10">
        <f>E9/2</f>
        <v>15</v>
      </c>
      <c r="G10">
        <f>G9/2</f>
        <v>15</v>
      </c>
      <c r="H10" t="str">
        <f>A21</f>
        <v>B1</v>
      </c>
      <c r="I10">
        <f>B21</f>
        <v>52060</v>
      </c>
      <c r="K10" t="s">
        <v>85</v>
      </c>
      <c r="L10" s="8" t="str">
        <f>A22</f>
        <v>B2</v>
      </c>
      <c r="M10" s="8">
        <f>B22</f>
        <v>3341</v>
      </c>
      <c r="N10" s="8">
        <f t="shared" ref="N10:N73" si="1">(M10-I$15)/I$16</f>
        <v>-2.1473571802348684E-2</v>
      </c>
      <c r="O10" s="8">
        <f t="shared" ref="O10:O73" si="2">N10*40</f>
        <v>-0.85894287209394737</v>
      </c>
    </row>
    <row r="11" spans="1:98" x14ac:dyDescent="0.2">
      <c r="A11" t="s">
        <v>84</v>
      </c>
      <c r="B11">
        <v>4233</v>
      </c>
      <c r="E11">
        <f>E10/2</f>
        <v>7.5</v>
      </c>
      <c r="G11">
        <f>G10/2</f>
        <v>7.5</v>
      </c>
      <c r="H11" t="str">
        <f>A33</f>
        <v>C1</v>
      </c>
      <c r="I11">
        <f>B33</f>
        <v>28964</v>
      </c>
      <c r="K11" t="s">
        <v>88</v>
      </c>
      <c r="L11" s="8" t="str">
        <f>A34</f>
        <v>C2</v>
      </c>
      <c r="M11" s="8">
        <f>B34</f>
        <v>3380</v>
      </c>
      <c r="N11" s="8">
        <f t="shared" si="1"/>
        <v>-9.5097246553258463E-3</v>
      </c>
      <c r="O11" s="8">
        <f t="shared" si="2"/>
        <v>-0.38038898621303385</v>
      </c>
    </row>
    <row r="12" spans="1:98" x14ac:dyDescent="0.2">
      <c r="A12" t="s">
        <v>9</v>
      </c>
      <c r="B12">
        <v>3848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9920</v>
      </c>
      <c r="K12" t="s">
        <v>91</v>
      </c>
      <c r="L12" s="8" t="str">
        <f>A46</f>
        <v>D2</v>
      </c>
      <c r="M12" s="8">
        <f>B46</f>
        <v>3657</v>
      </c>
      <c r="N12" s="8">
        <f t="shared" si="1"/>
        <v>7.5464266619682516E-2</v>
      </c>
      <c r="O12" s="8">
        <f t="shared" si="2"/>
        <v>3.0185706647873007</v>
      </c>
    </row>
    <row r="13" spans="1:98" x14ac:dyDescent="0.2">
      <c r="A13" t="s">
        <v>17</v>
      </c>
      <c r="B13">
        <v>64956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5028</v>
      </c>
      <c r="K13" t="s">
        <v>94</v>
      </c>
      <c r="L13" s="8" t="str">
        <f>A58</f>
        <v>E2</v>
      </c>
      <c r="M13" s="8">
        <f>B58</f>
        <v>3790</v>
      </c>
      <c r="N13" s="8">
        <f t="shared" si="1"/>
        <v>0.11626405304414503</v>
      </c>
      <c r="O13" s="8">
        <f t="shared" si="2"/>
        <v>4.6505621217658009</v>
      </c>
    </row>
    <row r="14" spans="1:98" x14ac:dyDescent="0.2">
      <c r="A14" t="s">
        <v>25</v>
      </c>
      <c r="B14">
        <v>60079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3734</v>
      </c>
      <c r="K14" t="s">
        <v>97</v>
      </c>
      <c r="L14" s="8" t="str">
        <f>A70</f>
        <v>F2</v>
      </c>
      <c r="M14" s="8">
        <f>B70</f>
        <v>3988</v>
      </c>
      <c r="N14" s="8">
        <f t="shared" si="1"/>
        <v>0.17700358471364558</v>
      </c>
      <c r="O14" s="8">
        <f t="shared" si="2"/>
        <v>7.0801433885458227</v>
      </c>
    </row>
    <row r="15" spans="1:98" x14ac:dyDescent="0.2">
      <c r="A15" t="s">
        <v>34</v>
      </c>
      <c r="B15">
        <v>4247</v>
      </c>
      <c r="G15">
        <f t="shared" ref="G15" si="3">E15*1.14</f>
        <v>0</v>
      </c>
      <c r="H15" t="str">
        <f>A81</f>
        <v>G1</v>
      </c>
      <c r="I15">
        <f>B81</f>
        <v>3411</v>
      </c>
      <c r="K15" t="s">
        <v>100</v>
      </c>
      <c r="L15" s="8" t="str">
        <f>A82</f>
        <v>G2</v>
      </c>
      <c r="M15" s="8">
        <f>B82</f>
        <v>5392</v>
      </c>
      <c r="N15" s="8">
        <f t="shared" si="1"/>
        <v>0.6077020820064678</v>
      </c>
      <c r="O15" s="8">
        <f t="shared" si="2"/>
        <v>24.308083280258714</v>
      </c>
    </row>
    <row r="16" spans="1:98" x14ac:dyDescent="0.2">
      <c r="A16" t="s">
        <v>41</v>
      </c>
      <c r="B16">
        <v>4514</v>
      </c>
      <c r="H16" t="s">
        <v>119</v>
      </c>
      <c r="I16">
        <f>SLOPE(I10:I15, G10:G15)</f>
        <v>3259.8209857357642</v>
      </c>
      <c r="K16" t="s">
        <v>103</v>
      </c>
      <c r="L16" s="8" t="str">
        <f>A94</f>
        <v>H2</v>
      </c>
      <c r="M16" s="8">
        <f>B94</f>
        <v>8580</v>
      </c>
      <c r="N16" s="8">
        <f t="shared" si="1"/>
        <v>1.5856698949477193</v>
      </c>
      <c r="O16" s="8">
        <f t="shared" si="2"/>
        <v>63.426795797908767</v>
      </c>
    </row>
    <row r="17" spans="1:15" x14ac:dyDescent="0.2">
      <c r="A17" t="s">
        <v>49</v>
      </c>
      <c r="B17">
        <v>3632</v>
      </c>
      <c r="K17" t="s">
        <v>104</v>
      </c>
      <c r="L17" s="8" t="str">
        <f>A95</f>
        <v>H3</v>
      </c>
      <c r="M17" s="8">
        <f>B95</f>
        <v>20374</v>
      </c>
      <c r="N17" s="8">
        <f t="shared" si="1"/>
        <v>5.2036599783320101</v>
      </c>
      <c r="O17" s="8">
        <f t="shared" si="2"/>
        <v>208.1463991332804</v>
      </c>
    </row>
    <row r="18" spans="1:15" x14ac:dyDescent="0.2">
      <c r="A18" t="s">
        <v>57</v>
      </c>
      <c r="B18">
        <v>3559</v>
      </c>
      <c r="K18" t="s">
        <v>101</v>
      </c>
      <c r="L18" s="8" t="str">
        <f>A83</f>
        <v>G3</v>
      </c>
      <c r="M18" s="8">
        <f>B83</f>
        <v>32761</v>
      </c>
      <c r="N18" s="8">
        <f t="shared" si="1"/>
        <v>9.0035618914133408</v>
      </c>
      <c r="O18" s="8">
        <f t="shared" si="2"/>
        <v>360.14247565653363</v>
      </c>
    </row>
    <row r="19" spans="1:15" x14ac:dyDescent="0.2">
      <c r="A19" t="s">
        <v>65</v>
      </c>
      <c r="B19">
        <v>5858</v>
      </c>
      <c r="K19" t="s">
        <v>98</v>
      </c>
      <c r="L19" s="8" t="str">
        <f>A71</f>
        <v>F3</v>
      </c>
      <c r="M19" s="8">
        <f>B71</f>
        <v>23477</v>
      </c>
      <c r="N19" s="8">
        <f t="shared" si="1"/>
        <v>6.1555527397989813</v>
      </c>
      <c r="O19" s="8">
        <f t="shared" si="2"/>
        <v>246.22210959195925</v>
      </c>
    </row>
    <row r="20" spans="1:15" x14ac:dyDescent="0.2">
      <c r="A20" t="s">
        <v>73</v>
      </c>
      <c r="B20">
        <v>4818</v>
      </c>
      <c r="K20" t="s">
        <v>95</v>
      </c>
      <c r="L20" s="8" t="str">
        <f>A59</f>
        <v>E3</v>
      </c>
      <c r="M20" s="8">
        <f>B59</f>
        <v>18363</v>
      </c>
      <c r="N20" s="8">
        <f t="shared" si="1"/>
        <v>4.5867549369816789</v>
      </c>
      <c r="O20" s="8">
        <f t="shared" si="2"/>
        <v>183.47019747926714</v>
      </c>
    </row>
    <row r="21" spans="1:15" x14ac:dyDescent="0.2">
      <c r="A21" t="s">
        <v>85</v>
      </c>
      <c r="B21">
        <v>52060</v>
      </c>
      <c r="K21" t="s">
        <v>92</v>
      </c>
      <c r="L21" s="8" t="str">
        <f>A47</f>
        <v>D3</v>
      </c>
      <c r="M21" s="8">
        <f>B47</f>
        <v>9085</v>
      </c>
      <c r="N21" s="8">
        <f t="shared" si="1"/>
        <v>1.7405863772360919</v>
      </c>
      <c r="O21" s="8">
        <f t="shared" si="2"/>
        <v>69.623455089443681</v>
      </c>
    </row>
    <row r="22" spans="1:15" x14ac:dyDescent="0.2">
      <c r="A22" t="s">
        <v>86</v>
      </c>
      <c r="B22">
        <v>3341</v>
      </c>
      <c r="K22" t="s">
        <v>89</v>
      </c>
      <c r="L22" s="8" t="str">
        <f>A35</f>
        <v>C3</v>
      </c>
      <c r="M22" s="8">
        <f>B35</f>
        <v>6214</v>
      </c>
      <c r="N22" s="8">
        <f t="shared" si="1"/>
        <v>0.85986316802833374</v>
      </c>
      <c r="O22" s="8">
        <f t="shared" si="2"/>
        <v>34.394526721133346</v>
      </c>
    </row>
    <row r="23" spans="1:15" x14ac:dyDescent="0.2">
      <c r="A23" t="s">
        <v>87</v>
      </c>
      <c r="B23">
        <v>5130</v>
      </c>
      <c r="K23" t="s">
        <v>86</v>
      </c>
      <c r="L23" s="8" t="str">
        <f>A23</f>
        <v>B3</v>
      </c>
      <c r="M23" s="8">
        <f>B23</f>
        <v>5130</v>
      </c>
      <c r="N23" s="8">
        <f t="shared" si="1"/>
        <v>0.52732957040339123</v>
      </c>
      <c r="O23" s="8">
        <f t="shared" si="2"/>
        <v>21.093182816135648</v>
      </c>
    </row>
    <row r="24" spans="1:15" x14ac:dyDescent="0.2">
      <c r="A24" t="s">
        <v>10</v>
      </c>
      <c r="B24">
        <v>3693</v>
      </c>
      <c r="K24" t="s">
        <v>83</v>
      </c>
      <c r="L24" s="8" t="str">
        <f>A11</f>
        <v>A3</v>
      </c>
      <c r="M24" s="8">
        <f>B11</f>
        <v>4233</v>
      </c>
      <c r="N24" s="8">
        <f t="shared" si="1"/>
        <v>0.25216108602186599</v>
      </c>
      <c r="O24" s="8">
        <f t="shared" si="2"/>
        <v>10.086443440874639</v>
      </c>
    </row>
    <row r="25" spans="1:15" x14ac:dyDescent="0.2">
      <c r="A25" t="s">
        <v>18</v>
      </c>
      <c r="B25">
        <v>47906</v>
      </c>
      <c r="K25" t="s">
        <v>84</v>
      </c>
      <c r="L25" s="8" t="str">
        <f>A12</f>
        <v>A4</v>
      </c>
      <c r="M25" s="8">
        <f>B12</f>
        <v>3848</v>
      </c>
      <c r="N25" s="8">
        <f t="shared" si="1"/>
        <v>0.13405644110894821</v>
      </c>
      <c r="O25" s="8">
        <f t="shared" si="2"/>
        <v>5.3622576443579284</v>
      </c>
    </row>
    <row r="26" spans="1:15" x14ac:dyDescent="0.2">
      <c r="A26" t="s">
        <v>26</v>
      </c>
      <c r="B26">
        <v>37329</v>
      </c>
      <c r="K26" t="s">
        <v>87</v>
      </c>
      <c r="L26" s="8" t="str">
        <f>A24</f>
        <v>B4</v>
      </c>
      <c r="M26" s="8">
        <f>B24</f>
        <v>3693</v>
      </c>
      <c r="N26" s="8">
        <f t="shared" si="1"/>
        <v>8.6507817832318992E-2</v>
      </c>
      <c r="O26" s="8">
        <f t="shared" si="2"/>
        <v>3.4603127132927596</v>
      </c>
    </row>
    <row r="27" spans="1:15" x14ac:dyDescent="0.2">
      <c r="A27" t="s">
        <v>35</v>
      </c>
      <c r="B27">
        <v>3740</v>
      </c>
      <c r="K27" t="s">
        <v>90</v>
      </c>
      <c r="L27" s="8" t="str">
        <f>A36</f>
        <v>C4</v>
      </c>
      <c r="M27" s="8">
        <f>B36</f>
        <v>3702</v>
      </c>
      <c r="N27" s="8">
        <f t="shared" si="1"/>
        <v>8.9268705635478104E-2</v>
      </c>
      <c r="O27" s="8">
        <f t="shared" si="2"/>
        <v>3.5707482254191243</v>
      </c>
    </row>
    <row r="28" spans="1:15" x14ac:dyDescent="0.2">
      <c r="A28" t="s">
        <v>42</v>
      </c>
      <c r="B28">
        <v>6402</v>
      </c>
      <c r="K28" t="s">
        <v>93</v>
      </c>
      <c r="L28" s="8" t="str">
        <f>A48</f>
        <v>D4</v>
      </c>
      <c r="M28" s="8">
        <f>B48</f>
        <v>3657</v>
      </c>
      <c r="N28" s="8">
        <f t="shared" si="1"/>
        <v>7.5464266619682516E-2</v>
      </c>
      <c r="O28" s="8">
        <f t="shared" si="2"/>
        <v>3.0185706647873007</v>
      </c>
    </row>
    <row r="29" spans="1:15" x14ac:dyDescent="0.2">
      <c r="A29" t="s">
        <v>50</v>
      </c>
      <c r="B29">
        <v>3771</v>
      </c>
      <c r="K29" t="s">
        <v>96</v>
      </c>
      <c r="L29" s="8" t="str">
        <f>A60</f>
        <v>E4</v>
      </c>
      <c r="M29" s="8">
        <f>B60</f>
        <v>3576</v>
      </c>
      <c r="N29" s="8">
        <f t="shared" si="1"/>
        <v>5.0616276391250471E-2</v>
      </c>
      <c r="O29" s="8">
        <f t="shared" si="2"/>
        <v>2.0246510556500188</v>
      </c>
    </row>
    <row r="30" spans="1:15" x14ac:dyDescent="0.2">
      <c r="A30" t="s">
        <v>58</v>
      </c>
      <c r="B30">
        <v>3434</v>
      </c>
      <c r="K30" t="s">
        <v>99</v>
      </c>
      <c r="L30" s="8" t="str">
        <f>A72</f>
        <v>F4</v>
      </c>
      <c r="M30" s="8">
        <f>B72</f>
        <v>3399</v>
      </c>
      <c r="N30" s="8">
        <f t="shared" si="1"/>
        <v>-3.6811837375454889E-3</v>
      </c>
      <c r="O30" s="8">
        <f t="shared" si="2"/>
        <v>-0.14724734950181956</v>
      </c>
    </row>
    <row r="31" spans="1:15" x14ac:dyDescent="0.2">
      <c r="A31" t="s">
        <v>66</v>
      </c>
      <c r="B31">
        <v>10415</v>
      </c>
      <c r="K31" t="s">
        <v>102</v>
      </c>
      <c r="L31" s="8" t="str">
        <f>A84</f>
        <v>G4</v>
      </c>
      <c r="M31" s="8">
        <f>B84</f>
        <v>3328</v>
      </c>
      <c r="N31" s="8">
        <f t="shared" si="1"/>
        <v>-2.5461520851356296E-2</v>
      </c>
      <c r="O31" s="8">
        <f t="shared" si="2"/>
        <v>-1.0184608340542518</v>
      </c>
    </row>
    <row r="32" spans="1:15" x14ac:dyDescent="0.2">
      <c r="A32" t="s">
        <v>74</v>
      </c>
      <c r="B32">
        <v>4213</v>
      </c>
      <c r="K32" t="s">
        <v>105</v>
      </c>
      <c r="L32" t="str">
        <f>A96</f>
        <v>H4</v>
      </c>
      <c r="M32">
        <f>B96</f>
        <v>3348</v>
      </c>
      <c r="N32" s="8">
        <f t="shared" si="1"/>
        <v>-1.9326214622113817E-2</v>
      </c>
      <c r="O32" s="8">
        <f t="shared" si="2"/>
        <v>-0.77304858488455264</v>
      </c>
    </row>
    <row r="33" spans="1:15" x14ac:dyDescent="0.2">
      <c r="A33" t="s">
        <v>88</v>
      </c>
      <c r="B33">
        <v>28964</v>
      </c>
      <c r="K33" t="s">
        <v>16</v>
      </c>
      <c r="L33" t="str">
        <f>A97</f>
        <v>H5</v>
      </c>
      <c r="M33">
        <f>B97</f>
        <v>3471</v>
      </c>
      <c r="N33" s="8">
        <f t="shared" si="1"/>
        <v>1.8405918687727445E-2</v>
      </c>
      <c r="O33" s="8">
        <f t="shared" si="2"/>
        <v>0.73623674750909784</v>
      </c>
    </row>
    <row r="34" spans="1:15" x14ac:dyDescent="0.2">
      <c r="A34" t="s">
        <v>89</v>
      </c>
      <c r="B34">
        <v>3380</v>
      </c>
      <c r="K34" t="s">
        <v>15</v>
      </c>
      <c r="L34" t="str">
        <f>A85</f>
        <v>G5</v>
      </c>
      <c r="M34">
        <f>B85</f>
        <v>3486</v>
      </c>
      <c r="N34" s="8">
        <f t="shared" si="1"/>
        <v>2.3007398359659304E-2</v>
      </c>
      <c r="O34" s="8">
        <f t="shared" si="2"/>
        <v>0.92029593438637214</v>
      </c>
    </row>
    <row r="35" spans="1:15" x14ac:dyDescent="0.2">
      <c r="A35" t="s">
        <v>90</v>
      </c>
      <c r="B35">
        <v>6214</v>
      </c>
      <c r="K35" t="s">
        <v>14</v>
      </c>
      <c r="L35" t="str">
        <f>A73</f>
        <v>F5</v>
      </c>
      <c r="M35">
        <f>B73</f>
        <v>4459</v>
      </c>
      <c r="N35" s="8">
        <f t="shared" si="1"/>
        <v>0.321490046412306</v>
      </c>
      <c r="O35" s="8">
        <f t="shared" si="2"/>
        <v>12.85960185649224</v>
      </c>
    </row>
    <row r="36" spans="1:15" x14ac:dyDescent="0.2">
      <c r="A36" t="s">
        <v>11</v>
      </c>
      <c r="B36">
        <v>3702</v>
      </c>
      <c r="K36" t="s">
        <v>13</v>
      </c>
      <c r="L36" t="str">
        <f>A61</f>
        <v>E5</v>
      </c>
      <c r="M36">
        <f>B61</f>
        <v>5780</v>
      </c>
      <c r="N36" s="8">
        <f t="shared" si="1"/>
        <v>0.72672702285377189</v>
      </c>
      <c r="O36" s="8">
        <f t="shared" si="2"/>
        <v>29.069080914150874</v>
      </c>
    </row>
    <row r="37" spans="1:15" x14ac:dyDescent="0.2">
      <c r="A37" t="s">
        <v>19</v>
      </c>
      <c r="B37">
        <v>14942</v>
      </c>
      <c r="K37" t="s">
        <v>12</v>
      </c>
      <c r="L37" t="str">
        <f>A49</f>
        <v>D5</v>
      </c>
      <c r="M37">
        <f>B49</f>
        <v>8031</v>
      </c>
      <c r="N37" s="8">
        <f t="shared" si="1"/>
        <v>1.4172557389550131</v>
      </c>
      <c r="O37" s="8">
        <f t="shared" si="2"/>
        <v>56.690229558200528</v>
      </c>
    </row>
    <row r="38" spans="1:15" x14ac:dyDescent="0.2">
      <c r="A38" t="s">
        <v>27</v>
      </c>
      <c r="B38">
        <v>15308</v>
      </c>
      <c r="K38" t="s">
        <v>11</v>
      </c>
      <c r="L38" t="str">
        <f>A37</f>
        <v>C5</v>
      </c>
      <c r="M38">
        <f>B37</f>
        <v>14942</v>
      </c>
      <c r="N38" s="8">
        <f t="shared" si="1"/>
        <v>3.5373108064697525</v>
      </c>
      <c r="O38" s="8">
        <f t="shared" si="2"/>
        <v>141.4924322587901</v>
      </c>
    </row>
    <row r="39" spans="1:15" x14ac:dyDescent="0.2">
      <c r="A39" t="s">
        <v>36</v>
      </c>
      <c r="B39">
        <v>3379</v>
      </c>
      <c r="K39" t="s">
        <v>10</v>
      </c>
      <c r="L39" t="str">
        <f>A25</f>
        <v>B5</v>
      </c>
      <c r="M39">
        <f>B25</f>
        <v>47906</v>
      </c>
      <c r="N39" s="8">
        <f t="shared" si="1"/>
        <v>13.649522533507211</v>
      </c>
      <c r="O39" s="8">
        <f t="shared" si="2"/>
        <v>545.98090134028848</v>
      </c>
    </row>
    <row r="40" spans="1:15" x14ac:dyDescent="0.2">
      <c r="A40" t="s">
        <v>43</v>
      </c>
      <c r="B40">
        <v>8642</v>
      </c>
      <c r="K40" t="s">
        <v>9</v>
      </c>
      <c r="L40" t="str">
        <f>A13</f>
        <v>A5</v>
      </c>
      <c r="M40">
        <f>B13</f>
        <v>64956</v>
      </c>
      <c r="N40" s="8">
        <f t="shared" si="1"/>
        <v>18.879871093936426</v>
      </c>
      <c r="O40" s="8">
        <f t="shared" si="2"/>
        <v>755.19484375745708</v>
      </c>
    </row>
    <row r="41" spans="1:15" x14ac:dyDescent="0.2">
      <c r="A41" t="s">
        <v>51</v>
      </c>
      <c r="B41">
        <v>3730</v>
      </c>
      <c r="K41" t="s">
        <v>17</v>
      </c>
      <c r="L41" t="str">
        <f>A14</f>
        <v>A6</v>
      </c>
      <c r="M41">
        <f>B14</f>
        <v>60079</v>
      </c>
      <c r="N41" s="8">
        <f t="shared" si="1"/>
        <v>17.383776669935646</v>
      </c>
      <c r="O41" s="8">
        <f t="shared" si="2"/>
        <v>695.3510667974258</v>
      </c>
    </row>
    <row r="42" spans="1:15" x14ac:dyDescent="0.2">
      <c r="A42" t="s">
        <v>59</v>
      </c>
      <c r="B42">
        <v>3363</v>
      </c>
      <c r="K42" t="s">
        <v>18</v>
      </c>
      <c r="L42" t="str">
        <f>A26</f>
        <v>B6</v>
      </c>
      <c r="M42">
        <f>B26</f>
        <v>37329</v>
      </c>
      <c r="N42" s="8">
        <f t="shared" si="1"/>
        <v>10.404865834172323</v>
      </c>
      <c r="O42" s="8">
        <f t="shared" si="2"/>
        <v>416.19463336689296</v>
      </c>
    </row>
    <row r="43" spans="1:15" x14ac:dyDescent="0.2">
      <c r="A43" t="s">
        <v>67</v>
      </c>
      <c r="B43">
        <v>17705</v>
      </c>
      <c r="K43" t="s">
        <v>19</v>
      </c>
      <c r="L43" t="str">
        <f>A38</f>
        <v>C6</v>
      </c>
      <c r="M43">
        <f>B38</f>
        <v>15308</v>
      </c>
      <c r="N43" s="8">
        <f t="shared" si="1"/>
        <v>3.6495869104648899</v>
      </c>
      <c r="O43" s="8">
        <f t="shared" si="2"/>
        <v>145.98347641859559</v>
      </c>
    </row>
    <row r="44" spans="1:15" x14ac:dyDescent="0.2">
      <c r="A44" t="s">
        <v>75</v>
      </c>
      <c r="B44">
        <v>3953</v>
      </c>
      <c r="K44" t="s">
        <v>20</v>
      </c>
      <c r="L44" t="str">
        <f>A50</f>
        <v>D6</v>
      </c>
      <c r="M44">
        <f>B50</f>
        <v>8853</v>
      </c>
      <c r="N44" s="8">
        <f t="shared" si="1"/>
        <v>1.6694168249768793</v>
      </c>
      <c r="O44" s="8">
        <f t="shared" si="2"/>
        <v>66.776672999075174</v>
      </c>
    </row>
    <row r="45" spans="1:15" x14ac:dyDescent="0.2">
      <c r="A45" t="s">
        <v>91</v>
      </c>
      <c r="B45">
        <v>9920</v>
      </c>
      <c r="K45" t="s">
        <v>21</v>
      </c>
      <c r="L45" t="str">
        <f>A62</f>
        <v>E6</v>
      </c>
      <c r="M45">
        <f>B62</f>
        <v>5977</v>
      </c>
      <c r="N45" s="8">
        <f t="shared" si="1"/>
        <v>0.7871597892118104</v>
      </c>
      <c r="O45" s="8">
        <f t="shared" si="2"/>
        <v>31.486391568472417</v>
      </c>
    </row>
    <row r="46" spans="1:15" x14ac:dyDescent="0.2">
      <c r="A46" t="s">
        <v>92</v>
      </c>
      <c r="B46">
        <v>3657</v>
      </c>
      <c r="K46" t="s">
        <v>22</v>
      </c>
      <c r="L46" t="str">
        <f>A74</f>
        <v>F6</v>
      </c>
      <c r="M46">
        <f>B74</f>
        <v>4715</v>
      </c>
      <c r="N46" s="8">
        <f t="shared" si="1"/>
        <v>0.40002196614660979</v>
      </c>
      <c r="O46" s="8">
        <f t="shared" si="2"/>
        <v>16.00087864586439</v>
      </c>
    </row>
    <row r="47" spans="1:15" x14ac:dyDescent="0.2">
      <c r="A47" t="s">
        <v>93</v>
      </c>
      <c r="B47">
        <v>9085</v>
      </c>
      <c r="K47" t="s">
        <v>23</v>
      </c>
      <c r="L47" t="str">
        <f>A86</f>
        <v>G6</v>
      </c>
      <c r="M47">
        <f>B86</f>
        <v>4198</v>
      </c>
      <c r="N47" s="8">
        <f t="shared" si="1"/>
        <v>0.24142430012069163</v>
      </c>
      <c r="O47" s="8">
        <f t="shared" si="2"/>
        <v>9.656972004827665</v>
      </c>
    </row>
    <row r="48" spans="1:15" x14ac:dyDescent="0.2">
      <c r="A48" t="s">
        <v>12</v>
      </c>
      <c r="B48">
        <v>3657</v>
      </c>
      <c r="K48" t="s">
        <v>24</v>
      </c>
      <c r="L48" t="str">
        <f>A98</f>
        <v>H6</v>
      </c>
      <c r="M48">
        <f>B98</f>
        <v>3898</v>
      </c>
      <c r="N48" s="8">
        <f t="shared" si="1"/>
        <v>0.14939470668205443</v>
      </c>
      <c r="O48" s="8">
        <f t="shared" si="2"/>
        <v>5.9757882672821774</v>
      </c>
    </row>
    <row r="49" spans="1:15" x14ac:dyDescent="0.2">
      <c r="A49" t="s">
        <v>20</v>
      </c>
      <c r="B49">
        <v>8031</v>
      </c>
      <c r="K49" t="s">
        <v>33</v>
      </c>
      <c r="L49" t="str">
        <f>A99</f>
        <v>H7</v>
      </c>
      <c r="M49">
        <f>B99</f>
        <v>4059</v>
      </c>
      <c r="N49" s="8">
        <f t="shared" si="1"/>
        <v>0.19878392182745638</v>
      </c>
      <c r="O49" s="8">
        <f t="shared" si="2"/>
        <v>7.9513568730982556</v>
      </c>
    </row>
    <row r="50" spans="1:15" x14ac:dyDescent="0.2">
      <c r="A50" t="s">
        <v>28</v>
      </c>
      <c r="B50">
        <v>8853</v>
      </c>
      <c r="K50" t="s">
        <v>31</v>
      </c>
      <c r="L50" t="str">
        <f>A87</f>
        <v>G7</v>
      </c>
      <c r="M50">
        <f>B87</f>
        <v>4074</v>
      </c>
      <c r="N50" s="8">
        <f t="shared" si="1"/>
        <v>0.20338540149938825</v>
      </c>
      <c r="O50" s="8">
        <f t="shared" si="2"/>
        <v>8.1354160599755296</v>
      </c>
    </row>
    <row r="51" spans="1:15" x14ac:dyDescent="0.2">
      <c r="A51" t="s">
        <v>37</v>
      </c>
      <c r="B51">
        <v>3345</v>
      </c>
      <c r="K51" t="s">
        <v>32</v>
      </c>
      <c r="L51" t="str">
        <f>A75</f>
        <v>F7</v>
      </c>
      <c r="M51">
        <f>B75</f>
        <v>3753</v>
      </c>
      <c r="N51" s="8">
        <f t="shared" si="1"/>
        <v>0.10491373652004643</v>
      </c>
      <c r="O51" s="8">
        <f t="shared" si="2"/>
        <v>4.1965494608018572</v>
      </c>
    </row>
    <row r="52" spans="1:15" x14ac:dyDescent="0.2">
      <c r="A52" t="s">
        <v>44</v>
      </c>
      <c r="B52">
        <v>10406</v>
      </c>
      <c r="K52" t="s">
        <v>29</v>
      </c>
      <c r="L52" t="str">
        <f>A63</f>
        <v>E7</v>
      </c>
      <c r="M52">
        <f>B63</f>
        <v>3919</v>
      </c>
      <c r="N52" s="8">
        <f t="shared" si="1"/>
        <v>0.15583677822275901</v>
      </c>
      <c r="O52" s="8">
        <f t="shared" si="2"/>
        <v>6.2334711289103604</v>
      </c>
    </row>
    <row r="53" spans="1:15" x14ac:dyDescent="0.2">
      <c r="A53" t="s">
        <v>52</v>
      </c>
      <c r="B53">
        <v>3989</v>
      </c>
      <c r="K53" t="s">
        <v>28</v>
      </c>
      <c r="L53" t="str">
        <f>A51</f>
        <v>D7</v>
      </c>
      <c r="M53">
        <f>B51</f>
        <v>3345</v>
      </c>
      <c r="N53" s="8">
        <f t="shared" si="1"/>
        <v>-2.0246510556500188E-2</v>
      </c>
      <c r="O53" s="8">
        <f t="shared" si="2"/>
        <v>-0.80986042226000754</v>
      </c>
    </row>
    <row r="54" spans="1:15" x14ac:dyDescent="0.2">
      <c r="A54" t="s">
        <v>60</v>
      </c>
      <c r="B54">
        <v>5942</v>
      </c>
      <c r="K54" t="s">
        <v>27</v>
      </c>
      <c r="L54" s="8" t="str">
        <f>A39</f>
        <v>C7</v>
      </c>
      <c r="M54" s="8">
        <f>B39</f>
        <v>3379</v>
      </c>
      <c r="N54" s="8">
        <f t="shared" si="1"/>
        <v>-9.8164899667879703E-3</v>
      </c>
      <c r="O54" s="8">
        <f t="shared" si="2"/>
        <v>-0.39265959867151878</v>
      </c>
    </row>
    <row r="55" spans="1:15" x14ac:dyDescent="0.2">
      <c r="A55" t="s">
        <v>68</v>
      </c>
      <c r="B55">
        <v>24459</v>
      </c>
      <c r="K55" t="s">
        <v>26</v>
      </c>
      <c r="L55" s="8" t="str">
        <f>A27</f>
        <v>B7</v>
      </c>
      <c r="M55" s="8">
        <f>B27</f>
        <v>3740</v>
      </c>
      <c r="N55" s="8">
        <f t="shared" si="1"/>
        <v>0.10092578747103882</v>
      </c>
      <c r="O55" s="8">
        <f t="shared" si="2"/>
        <v>4.0370314988415528</v>
      </c>
    </row>
    <row r="56" spans="1:15" x14ac:dyDescent="0.2">
      <c r="A56" t="s">
        <v>76</v>
      </c>
      <c r="B56">
        <v>3805</v>
      </c>
      <c r="K56" t="s">
        <v>25</v>
      </c>
      <c r="L56" s="8" t="str">
        <f>A15</f>
        <v>A7</v>
      </c>
      <c r="M56" s="8">
        <f>B15</f>
        <v>4247</v>
      </c>
      <c r="N56" s="8">
        <f t="shared" si="1"/>
        <v>0.25645580038233573</v>
      </c>
      <c r="O56" s="8">
        <f t="shared" si="2"/>
        <v>10.25823201529343</v>
      </c>
    </row>
    <row r="57" spans="1:15" x14ac:dyDescent="0.2">
      <c r="A57" t="s">
        <v>94</v>
      </c>
      <c r="B57">
        <v>5028</v>
      </c>
      <c r="K57" t="s">
        <v>34</v>
      </c>
      <c r="L57" s="8" t="str">
        <f>A16</f>
        <v>A8</v>
      </c>
      <c r="M57" s="8">
        <f>B16</f>
        <v>4514</v>
      </c>
      <c r="N57" s="8">
        <f t="shared" si="1"/>
        <v>0.33836213854272285</v>
      </c>
      <c r="O57" s="8">
        <f t="shared" si="2"/>
        <v>13.534485541708914</v>
      </c>
    </row>
    <row r="58" spans="1:15" x14ac:dyDescent="0.2">
      <c r="A58" t="s">
        <v>95</v>
      </c>
      <c r="B58">
        <v>3790</v>
      </c>
      <c r="K58" t="s">
        <v>35</v>
      </c>
      <c r="L58" s="8" t="str">
        <f>A28</f>
        <v>B8</v>
      </c>
      <c r="M58" s="8">
        <f>B28</f>
        <v>6402</v>
      </c>
      <c r="N58" s="8">
        <f t="shared" si="1"/>
        <v>0.91753504658321305</v>
      </c>
      <c r="O58" s="8">
        <f t="shared" si="2"/>
        <v>36.70140186332852</v>
      </c>
    </row>
    <row r="59" spans="1:15" x14ac:dyDescent="0.2">
      <c r="A59" t="s">
        <v>96</v>
      </c>
      <c r="B59">
        <v>18363</v>
      </c>
      <c r="K59" t="s">
        <v>36</v>
      </c>
      <c r="L59" s="8" t="str">
        <f>A40</f>
        <v>C8</v>
      </c>
      <c r="M59" s="8">
        <f>B40</f>
        <v>8642</v>
      </c>
      <c r="N59" s="8">
        <f t="shared" si="1"/>
        <v>1.604689344258371</v>
      </c>
      <c r="O59" s="8">
        <f t="shared" si="2"/>
        <v>64.187573770334836</v>
      </c>
    </row>
    <row r="60" spans="1:15" x14ac:dyDescent="0.2">
      <c r="A60" t="s">
        <v>13</v>
      </c>
      <c r="B60">
        <v>3576</v>
      </c>
      <c r="K60" t="s">
        <v>37</v>
      </c>
      <c r="L60" s="8" t="str">
        <f>A52</f>
        <v>D8</v>
      </c>
      <c r="M60" s="8">
        <f>B52</f>
        <v>10406</v>
      </c>
      <c r="N60" s="8">
        <f t="shared" si="1"/>
        <v>2.1458233536775579</v>
      </c>
      <c r="O60" s="8">
        <f t="shared" si="2"/>
        <v>85.832934147102321</v>
      </c>
    </row>
    <row r="61" spans="1:15" x14ac:dyDescent="0.2">
      <c r="A61" t="s">
        <v>21</v>
      </c>
      <c r="B61">
        <v>5780</v>
      </c>
      <c r="K61" t="s">
        <v>38</v>
      </c>
      <c r="L61" s="8" t="str">
        <f>A64</f>
        <v>E8</v>
      </c>
      <c r="M61" s="8">
        <f>B64</f>
        <v>21088</v>
      </c>
      <c r="N61" s="8">
        <f t="shared" si="1"/>
        <v>5.4226904107159672</v>
      </c>
      <c r="O61" s="8">
        <f t="shared" si="2"/>
        <v>216.90761642863868</v>
      </c>
    </row>
    <row r="62" spans="1:15" x14ac:dyDescent="0.2">
      <c r="A62" t="s">
        <v>29</v>
      </c>
      <c r="B62">
        <v>5977</v>
      </c>
      <c r="K62" t="s">
        <v>30</v>
      </c>
      <c r="L62" s="8" t="str">
        <f>A76</f>
        <v>F8</v>
      </c>
      <c r="M62" s="8">
        <f>B76</f>
        <v>36875</v>
      </c>
      <c r="N62" s="8">
        <f t="shared" si="1"/>
        <v>10.265594382768519</v>
      </c>
      <c r="O62" s="8">
        <f t="shared" si="2"/>
        <v>410.62377531074077</v>
      </c>
    </row>
    <row r="63" spans="1:15" x14ac:dyDescent="0.2">
      <c r="A63" t="s">
        <v>38</v>
      </c>
      <c r="B63">
        <v>3919</v>
      </c>
      <c r="K63" t="s">
        <v>39</v>
      </c>
      <c r="L63" s="8" t="str">
        <f>A88</f>
        <v>G8</v>
      </c>
      <c r="M63" s="8">
        <f>B88</f>
        <v>36020</v>
      </c>
      <c r="N63" s="8">
        <f t="shared" si="1"/>
        <v>10.003310041468403</v>
      </c>
      <c r="O63" s="8">
        <f t="shared" si="2"/>
        <v>400.13240165873611</v>
      </c>
    </row>
    <row r="64" spans="1:15" x14ac:dyDescent="0.2">
      <c r="A64" t="s">
        <v>45</v>
      </c>
      <c r="B64">
        <v>21088</v>
      </c>
      <c r="K64" t="s">
        <v>40</v>
      </c>
      <c r="L64" s="8" t="str">
        <f>A100</f>
        <v>H8</v>
      </c>
      <c r="M64" s="8">
        <f>B100</f>
        <v>22551</v>
      </c>
      <c r="N64" s="8">
        <f t="shared" si="1"/>
        <v>5.8714880613850546</v>
      </c>
      <c r="O64" s="8">
        <f t="shared" si="2"/>
        <v>234.85952245540219</v>
      </c>
    </row>
    <row r="65" spans="1:15" x14ac:dyDescent="0.2">
      <c r="A65" t="s">
        <v>53</v>
      </c>
      <c r="B65">
        <v>4642</v>
      </c>
      <c r="K65" t="s">
        <v>48</v>
      </c>
      <c r="L65" s="8" t="str">
        <f>A101</f>
        <v>H9</v>
      </c>
      <c r="M65" s="8">
        <f>B101</f>
        <v>10990</v>
      </c>
      <c r="N65" s="8">
        <f t="shared" si="1"/>
        <v>2.3249742955714381</v>
      </c>
      <c r="O65" s="8">
        <f t="shared" si="2"/>
        <v>92.998971822857527</v>
      </c>
    </row>
    <row r="66" spans="1:15" x14ac:dyDescent="0.2">
      <c r="A66" t="s">
        <v>61</v>
      </c>
      <c r="B66">
        <v>3420</v>
      </c>
      <c r="K66" t="s">
        <v>47</v>
      </c>
      <c r="L66" s="8" t="str">
        <f>A89</f>
        <v>G9</v>
      </c>
      <c r="M66" s="8">
        <f>B89</f>
        <v>7211</v>
      </c>
      <c r="N66" s="8">
        <f t="shared" si="1"/>
        <v>1.1657081835560714</v>
      </c>
      <c r="O66" s="8">
        <f t="shared" si="2"/>
        <v>46.628327342242855</v>
      </c>
    </row>
    <row r="67" spans="1:15" x14ac:dyDescent="0.2">
      <c r="A67" t="s">
        <v>69</v>
      </c>
      <c r="B67">
        <v>28923</v>
      </c>
      <c r="K67" t="s">
        <v>46</v>
      </c>
      <c r="L67" s="8" t="str">
        <f>A77</f>
        <v>F9</v>
      </c>
      <c r="M67" s="8">
        <f>B77</f>
        <v>5889</v>
      </c>
      <c r="N67" s="8">
        <f t="shared" si="1"/>
        <v>0.76016444180314346</v>
      </c>
      <c r="O67" s="8">
        <f t="shared" si="2"/>
        <v>30.406577672125739</v>
      </c>
    </row>
    <row r="68" spans="1:15" x14ac:dyDescent="0.2">
      <c r="A68" t="s">
        <v>77</v>
      </c>
      <c r="B68">
        <v>3849</v>
      </c>
      <c r="K68" t="s">
        <v>45</v>
      </c>
      <c r="L68" s="8" t="str">
        <f>A65</f>
        <v>E9</v>
      </c>
      <c r="M68" s="8">
        <f>B65</f>
        <v>4642</v>
      </c>
      <c r="N68" s="8">
        <f t="shared" si="1"/>
        <v>0.37762809840987471</v>
      </c>
      <c r="O68" s="8">
        <f t="shared" si="2"/>
        <v>15.105123936394989</v>
      </c>
    </row>
    <row r="69" spans="1:15" x14ac:dyDescent="0.2">
      <c r="A69" t="s">
        <v>97</v>
      </c>
      <c r="B69">
        <v>3734</v>
      </c>
      <c r="K69" t="s">
        <v>44</v>
      </c>
      <c r="L69" s="8" t="str">
        <f>A53</f>
        <v>D9</v>
      </c>
      <c r="M69" s="8">
        <f>B53</f>
        <v>3989</v>
      </c>
      <c r="N69" s="8">
        <f t="shared" si="1"/>
        <v>0.1773103500251077</v>
      </c>
      <c r="O69" s="8">
        <f t="shared" si="2"/>
        <v>7.0924140010043075</v>
      </c>
    </row>
    <row r="70" spans="1:15" x14ac:dyDescent="0.2">
      <c r="A70" t="s">
        <v>98</v>
      </c>
      <c r="B70">
        <v>3988</v>
      </c>
      <c r="K70" t="s">
        <v>43</v>
      </c>
      <c r="L70" s="8" t="str">
        <f>A41</f>
        <v>C9</v>
      </c>
      <c r="M70" s="8">
        <f>B41</f>
        <v>3730</v>
      </c>
      <c r="N70" s="8">
        <f t="shared" si="1"/>
        <v>9.7858134356417575E-2</v>
      </c>
      <c r="O70" s="8">
        <f t="shared" si="2"/>
        <v>3.9143253742567028</v>
      </c>
    </row>
    <row r="71" spans="1:15" x14ac:dyDescent="0.2">
      <c r="A71" t="s">
        <v>99</v>
      </c>
      <c r="B71">
        <v>23477</v>
      </c>
      <c r="K71" t="s">
        <v>42</v>
      </c>
      <c r="L71" s="8" t="str">
        <f>A29</f>
        <v>B9</v>
      </c>
      <c r="M71" s="8">
        <f>B29</f>
        <v>3771</v>
      </c>
      <c r="N71" s="8">
        <f t="shared" si="1"/>
        <v>0.11043551212636467</v>
      </c>
      <c r="O71" s="8">
        <f t="shared" si="2"/>
        <v>4.4174204850545866</v>
      </c>
    </row>
    <row r="72" spans="1:15" x14ac:dyDescent="0.2">
      <c r="A72" t="s">
        <v>14</v>
      </c>
      <c r="B72">
        <v>3399</v>
      </c>
      <c r="K72" t="s">
        <v>41</v>
      </c>
      <c r="L72" s="8" t="str">
        <f>A17</f>
        <v>A9</v>
      </c>
      <c r="M72" s="8">
        <f>B17</f>
        <v>3632</v>
      </c>
      <c r="N72" s="8">
        <f t="shared" si="1"/>
        <v>6.779513383312942E-2</v>
      </c>
      <c r="O72" s="8">
        <f t="shared" si="2"/>
        <v>2.7118053533251767</v>
      </c>
    </row>
    <row r="73" spans="1:15" x14ac:dyDescent="0.2">
      <c r="A73" t="s">
        <v>22</v>
      </c>
      <c r="B73">
        <v>4459</v>
      </c>
      <c r="K73" t="s">
        <v>49</v>
      </c>
      <c r="L73" s="8" t="str">
        <f>A18</f>
        <v>A10</v>
      </c>
      <c r="M73" s="8">
        <f>B18</f>
        <v>3559</v>
      </c>
      <c r="N73" s="8">
        <f t="shared" si="1"/>
        <v>4.540126609639436E-2</v>
      </c>
      <c r="O73" s="8">
        <f t="shared" si="2"/>
        <v>1.8160506438557744</v>
      </c>
    </row>
    <row r="74" spans="1:15" x14ac:dyDescent="0.2">
      <c r="A74" t="s">
        <v>32</v>
      </c>
      <c r="B74">
        <v>4715</v>
      </c>
      <c r="K74" t="s">
        <v>50</v>
      </c>
      <c r="L74" s="8" t="str">
        <f>A30</f>
        <v>B10</v>
      </c>
      <c r="M74" s="8">
        <f>B30</f>
        <v>3434</v>
      </c>
      <c r="N74" s="8">
        <f t="shared" ref="N74:N96" si="4">(M74-I$15)/I$16</f>
        <v>7.0556021636288537E-3</v>
      </c>
      <c r="O74" s="8">
        <f t="shared" ref="O74:O96" si="5">N74*40</f>
        <v>0.28222408654515413</v>
      </c>
    </row>
    <row r="75" spans="1:15" x14ac:dyDescent="0.2">
      <c r="A75" t="s">
        <v>30</v>
      </c>
      <c r="B75">
        <v>3753</v>
      </c>
      <c r="K75" t="s">
        <v>51</v>
      </c>
      <c r="L75" s="8" t="str">
        <f>A42</f>
        <v>C10</v>
      </c>
      <c r="M75" s="8">
        <f>B42</f>
        <v>3363</v>
      </c>
      <c r="N75" s="8">
        <f t="shared" si="4"/>
        <v>-1.4724734950181955E-2</v>
      </c>
      <c r="O75" s="8">
        <f t="shared" si="5"/>
        <v>-0.58898939800727823</v>
      </c>
    </row>
    <row r="76" spans="1:15" x14ac:dyDescent="0.2">
      <c r="A76" t="s">
        <v>46</v>
      </c>
      <c r="B76">
        <v>36875</v>
      </c>
      <c r="K76" t="s">
        <v>52</v>
      </c>
      <c r="L76" t="str">
        <f>A54</f>
        <v>D10</v>
      </c>
      <c r="M76">
        <f>B54</f>
        <v>5942</v>
      </c>
      <c r="N76" s="8">
        <f t="shared" si="4"/>
        <v>0.77642300331063596</v>
      </c>
      <c r="O76" s="8">
        <f t="shared" si="5"/>
        <v>31.056920132425439</v>
      </c>
    </row>
    <row r="77" spans="1:15" x14ac:dyDescent="0.2">
      <c r="A77" t="s">
        <v>54</v>
      </c>
      <c r="B77">
        <v>5889</v>
      </c>
      <c r="K77" t="s">
        <v>53</v>
      </c>
      <c r="L77" t="str">
        <f>A66</f>
        <v>E10</v>
      </c>
      <c r="M77">
        <f>B66</f>
        <v>3420</v>
      </c>
      <c r="N77" s="8">
        <f t="shared" si="4"/>
        <v>2.7608878031591165E-3</v>
      </c>
      <c r="O77" s="8">
        <f t="shared" si="5"/>
        <v>0.11043551212636465</v>
      </c>
    </row>
    <row r="78" spans="1:15" x14ac:dyDescent="0.2">
      <c r="A78" t="s">
        <v>62</v>
      </c>
      <c r="B78">
        <v>3773</v>
      </c>
      <c r="K78" t="s">
        <v>54</v>
      </c>
      <c r="L78" t="str">
        <f>A78</f>
        <v>F10</v>
      </c>
      <c r="M78">
        <f>B78</f>
        <v>3773</v>
      </c>
      <c r="N78" s="8">
        <f t="shared" si="4"/>
        <v>0.11104904274928891</v>
      </c>
      <c r="O78" s="8">
        <f t="shared" si="5"/>
        <v>4.4419617099715563</v>
      </c>
    </row>
    <row r="79" spans="1:15" x14ac:dyDescent="0.2">
      <c r="A79" t="s">
        <v>70</v>
      </c>
      <c r="B79">
        <v>18603</v>
      </c>
      <c r="K79" t="s">
        <v>55</v>
      </c>
      <c r="L79" t="str">
        <f>A90</f>
        <v>G10</v>
      </c>
      <c r="M79">
        <f>B90</f>
        <v>5111</v>
      </c>
      <c r="N79" s="8">
        <f t="shared" si="4"/>
        <v>0.52150102948561095</v>
      </c>
      <c r="O79" s="8">
        <f t="shared" si="5"/>
        <v>20.860041179424439</v>
      </c>
    </row>
    <row r="80" spans="1:15" x14ac:dyDescent="0.2">
      <c r="A80" t="s">
        <v>78</v>
      </c>
      <c r="B80">
        <v>3979</v>
      </c>
      <c r="K80" t="s">
        <v>56</v>
      </c>
      <c r="L80" t="str">
        <f>A102</f>
        <v>H10</v>
      </c>
      <c r="M80">
        <f>B102</f>
        <v>6595</v>
      </c>
      <c r="N80" s="8">
        <f t="shared" si="4"/>
        <v>0.97674075169540298</v>
      </c>
      <c r="O80" s="8">
        <f t="shared" si="5"/>
        <v>39.069630067816121</v>
      </c>
    </row>
    <row r="81" spans="1:15" x14ac:dyDescent="0.2">
      <c r="A81" t="s">
        <v>100</v>
      </c>
      <c r="B81">
        <v>3411</v>
      </c>
      <c r="K81" t="s">
        <v>64</v>
      </c>
      <c r="L81" t="str">
        <f>A103</f>
        <v>H11</v>
      </c>
      <c r="M81">
        <f>B103</f>
        <v>9773</v>
      </c>
      <c r="N81" s="8">
        <f t="shared" si="4"/>
        <v>1.9516409115220332</v>
      </c>
      <c r="O81" s="8">
        <f t="shared" si="5"/>
        <v>78.065636460881336</v>
      </c>
    </row>
    <row r="82" spans="1:15" x14ac:dyDescent="0.2">
      <c r="A82" t="s">
        <v>101</v>
      </c>
      <c r="B82">
        <v>5392</v>
      </c>
      <c r="K82" t="s">
        <v>63</v>
      </c>
      <c r="L82" t="str">
        <f>A91</f>
        <v>G11</v>
      </c>
      <c r="M82">
        <f>B91</f>
        <v>14390</v>
      </c>
      <c r="N82" s="8">
        <f t="shared" si="4"/>
        <v>3.3679763545426602</v>
      </c>
      <c r="O82" s="8">
        <f t="shared" si="5"/>
        <v>134.71905418170641</v>
      </c>
    </row>
    <row r="83" spans="1:15" x14ac:dyDescent="0.2">
      <c r="A83" t="s">
        <v>102</v>
      </c>
      <c r="B83">
        <v>32761</v>
      </c>
      <c r="K83" t="s">
        <v>62</v>
      </c>
      <c r="L83" t="str">
        <f>A79</f>
        <v>F11</v>
      </c>
      <c r="M83">
        <f>B79</f>
        <v>18603</v>
      </c>
      <c r="N83" s="8">
        <f t="shared" si="4"/>
        <v>4.6603786117325887</v>
      </c>
      <c r="O83" s="8">
        <f t="shared" si="5"/>
        <v>186.41514446930356</v>
      </c>
    </row>
    <row r="84" spans="1:15" x14ac:dyDescent="0.2">
      <c r="A84" t="s">
        <v>15</v>
      </c>
      <c r="B84">
        <v>3328</v>
      </c>
      <c r="K84" t="s">
        <v>61</v>
      </c>
      <c r="L84" t="str">
        <f>A67</f>
        <v>E11</v>
      </c>
      <c r="M84">
        <f>B67</f>
        <v>28923</v>
      </c>
      <c r="N84" s="8">
        <f t="shared" si="4"/>
        <v>7.8261966260217095</v>
      </c>
      <c r="O84" s="8">
        <f t="shared" si="5"/>
        <v>313.04786504086837</v>
      </c>
    </row>
    <row r="85" spans="1:15" x14ac:dyDescent="0.2">
      <c r="A85" t="s">
        <v>23</v>
      </c>
      <c r="B85">
        <v>3486</v>
      </c>
      <c r="K85" t="s">
        <v>60</v>
      </c>
      <c r="L85" t="str">
        <f>A55</f>
        <v>D11</v>
      </c>
      <c r="M85">
        <f>B55</f>
        <v>24459</v>
      </c>
      <c r="N85" s="8">
        <f t="shared" si="4"/>
        <v>6.4567962756547876</v>
      </c>
      <c r="O85" s="8">
        <f t="shared" si="5"/>
        <v>258.27185102619148</v>
      </c>
    </row>
    <row r="86" spans="1:15" x14ac:dyDescent="0.2">
      <c r="A86" t="s">
        <v>31</v>
      </c>
      <c r="B86">
        <v>4198</v>
      </c>
      <c r="K86" t="s">
        <v>59</v>
      </c>
      <c r="L86" t="str">
        <f>A43</f>
        <v>C11</v>
      </c>
      <c r="M86">
        <f>B43</f>
        <v>17705</v>
      </c>
      <c r="N86" s="8">
        <f t="shared" si="4"/>
        <v>4.3849033620396014</v>
      </c>
      <c r="O86" s="8">
        <f t="shared" si="5"/>
        <v>175.39613448158406</v>
      </c>
    </row>
    <row r="87" spans="1:15" x14ac:dyDescent="0.2">
      <c r="A87" t="s">
        <v>39</v>
      </c>
      <c r="B87">
        <v>4074</v>
      </c>
      <c r="K87" t="s">
        <v>58</v>
      </c>
      <c r="L87" t="str">
        <f>A31</f>
        <v>B11</v>
      </c>
      <c r="M87">
        <f>B31</f>
        <v>10415</v>
      </c>
      <c r="N87" s="8">
        <f t="shared" si="4"/>
        <v>2.1485842414807168</v>
      </c>
      <c r="O87" s="8">
        <f t="shared" si="5"/>
        <v>85.943369659228665</v>
      </c>
    </row>
    <row r="88" spans="1:15" x14ac:dyDescent="0.2">
      <c r="A88" t="s">
        <v>47</v>
      </c>
      <c r="B88">
        <v>36020</v>
      </c>
      <c r="K88" t="s">
        <v>57</v>
      </c>
      <c r="L88" t="str">
        <f>A19</f>
        <v>A11</v>
      </c>
      <c r="M88">
        <f>B19</f>
        <v>5858</v>
      </c>
      <c r="N88" s="8">
        <f t="shared" si="4"/>
        <v>0.75065471714781762</v>
      </c>
      <c r="O88" s="8">
        <f t="shared" si="5"/>
        <v>30.026188685912704</v>
      </c>
    </row>
    <row r="89" spans="1:15" x14ac:dyDescent="0.2">
      <c r="A89" t="s">
        <v>55</v>
      </c>
      <c r="B89">
        <v>7211</v>
      </c>
      <c r="K89" t="s">
        <v>65</v>
      </c>
      <c r="L89" t="str">
        <f>A20</f>
        <v>A12</v>
      </c>
      <c r="M89">
        <f>B20</f>
        <v>4818</v>
      </c>
      <c r="N89" s="8">
        <f t="shared" si="4"/>
        <v>0.43161879322720859</v>
      </c>
      <c r="O89" s="8">
        <f t="shared" si="5"/>
        <v>17.264751729088342</v>
      </c>
    </row>
    <row r="90" spans="1:15" x14ac:dyDescent="0.2">
      <c r="A90" t="s">
        <v>63</v>
      </c>
      <c r="B90">
        <v>5111</v>
      </c>
      <c r="K90" t="s">
        <v>66</v>
      </c>
      <c r="L90" t="str">
        <f>A32</f>
        <v>B12</v>
      </c>
      <c r="M90">
        <f>B32</f>
        <v>4213</v>
      </c>
      <c r="N90" s="8">
        <f t="shared" si="4"/>
        <v>0.24602577979262349</v>
      </c>
      <c r="O90" s="8">
        <f t="shared" si="5"/>
        <v>9.8410311917049391</v>
      </c>
    </row>
    <row r="91" spans="1:15" x14ac:dyDescent="0.2">
      <c r="A91" t="s">
        <v>71</v>
      </c>
      <c r="B91">
        <v>14390</v>
      </c>
      <c r="K91" t="s">
        <v>67</v>
      </c>
      <c r="L91" t="str">
        <f>A44</f>
        <v>C12</v>
      </c>
      <c r="M91">
        <f>B44</f>
        <v>3953</v>
      </c>
      <c r="N91" s="8">
        <f t="shared" si="4"/>
        <v>0.16626679881247125</v>
      </c>
      <c r="O91" s="8">
        <f t="shared" si="5"/>
        <v>6.6506719524988505</v>
      </c>
    </row>
    <row r="92" spans="1:15" x14ac:dyDescent="0.2">
      <c r="A92" t="s">
        <v>79</v>
      </c>
      <c r="B92">
        <v>3640</v>
      </c>
      <c r="K92" t="s">
        <v>68</v>
      </c>
      <c r="L92" t="str">
        <f>A56</f>
        <v>D12</v>
      </c>
      <c r="M92">
        <f>B56</f>
        <v>3805</v>
      </c>
      <c r="N92" s="8">
        <f t="shared" si="4"/>
        <v>0.12086553271607688</v>
      </c>
      <c r="O92" s="8">
        <f t="shared" si="5"/>
        <v>4.8346213086430749</v>
      </c>
    </row>
    <row r="93" spans="1:15" x14ac:dyDescent="0.2">
      <c r="A93" t="s">
        <v>103</v>
      </c>
      <c r="B93">
        <v>3413</v>
      </c>
      <c r="K93" t="s">
        <v>69</v>
      </c>
      <c r="L93" t="str">
        <f>A68</f>
        <v>E12</v>
      </c>
      <c r="M93">
        <f>B68</f>
        <v>3849</v>
      </c>
      <c r="N93" s="8">
        <f t="shared" si="4"/>
        <v>0.13436320642041033</v>
      </c>
      <c r="O93" s="8">
        <f t="shared" si="5"/>
        <v>5.3745282568164132</v>
      </c>
    </row>
    <row r="94" spans="1:15" x14ac:dyDescent="0.2">
      <c r="A94" t="s">
        <v>104</v>
      </c>
      <c r="B94">
        <v>8580</v>
      </c>
      <c r="K94" t="s">
        <v>70</v>
      </c>
      <c r="L94" t="str">
        <f>A80</f>
        <v>F12</v>
      </c>
      <c r="M94">
        <f>B80</f>
        <v>3979</v>
      </c>
      <c r="N94" s="8">
        <f t="shared" si="4"/>
        <v>0.17424269691048647</v>
      </c>
      <c r="O94" s="8">
        <f t="shared" si="5"/>
        <v>6.9697078764194584</v>
      </c>
    </row>
    <row r="95" spans="1:15" x14ac:dyDescent="0.2">
      <c r="A95" t="s">
        <v>105</v>
      </c>
      <c r="B95">
        <v>20374</v>
      </c>
      <c r="K95" t="s">
        <v>71</v>
      </c>
      <c r="L95" t="str">
        <f>A92</f>
        <v>G12</v>
      </c>
      <c r="M95">
        <f>B92</f>
        <v>3640</v>
      </c>
      <c r="N95" s="8">
        <f t="shared" si="4"/>
        <v>7.0249256324826412E-2</v>
      </c>
      <c r="O95" s="8">
        <f t="shared" si="5"/>
        <v>2.8099702529930566</v>
      </c>
    </row>
    <row r="96" spans="1:15" x14ac:dyDescent="0.2">
      <c r="A96" t="s">
        <v>16</v>
      </c>
      <c r="B96">
        <v>3348</v>
      </c>
      <c r="K96" t="s">
        <v>72</v>
      </c>
      <c r="L96" t="str">
        <f>A104</f>
        <v>H12</v>
      </c>
      <c r="M96">
        <f>B104</f>
        <v>3489</v>
      </c>
      <c r="N96" s="8">
        <f t="shared" si="4"/>
        <v>2.3927694294045676E-2</v>
      </c>
      <c r="O96" s="8">
        <f t="shared" si="5"/>
        <v>0.95710777176182704</v>
      </c>
    </row>
    <row r="97" spans="1:2" x14ac:dyDescent="0.2">
      <c r="A97" t="s">
        <v>24</v>
      </c>
      <c r="B97">
        <v>3471</v>
      </c>
    </row>
    <row r="98" spans="1:2" x14ac:dyDescent="0.2">
      <c r="A98" t="s">
        <v>33</v>
      </c>
      <c r="B98">
        <v>3898</v>
      </c>
    </row>
    <row r="99" spans="1:2" x14ac:dyDescent="0.2">
      <c r="A99" t="s">
        <v>40</v>
      </c>
      <c r="B99">
        <v>4059</v>
      </c>
    </row>
    <row r="100" spans="1:2" x14ac:dyDescent="0.2">
      <c r="A100" t="s">
        <v>48</v>
      </c>
      <c r="B100">
        <v>22551</v>
      </c>
    </row>
    <row r="101" spans="1:2" x14ac:dyDescent="0.2">
      <c r="A101" t="s">
        <v>56</v>
      </c>
      <c r="B101">
        <v>10990</v>
      </c>
    </row>
    <row r="102" spans="1:2" x14ac:dyDescent="0.2">
      <c r="A102" t="s">
        <v>64</v>
      </c>
      <c r="B102">
        <v>6595</v>
      </c>
    </row>
    <row r="103" spans="1:2" x14ac:dyDescent="0.2">
      <c r="A103" t="s">
        <v>72</v>
      </c>
      <c r="B103">
        <v>9773</v>
      </c>
    </row>
    <row r="104" spans="1:2" x14ac:dyDescent="0.2">
      <c r="A104" t="s">
        <v>80</v>
      </c>
      <c r="B104">
        <v>3489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65058</v>
      </c>
      <c r="D2">
        <v>3342</v>
      </c>
      <c r="E2">
        <v>4262</v>
      </c>
      <c r="F2">
        <v>3889</v>
      </c>
      <c r="G2">
        <v>64979</v>
      </c>
      <c r="H2">
        <v>62105</v>
      </c>
      <c r="I2">
        <v>4277</v>
      </c>
      <c r="J2">
        <v>4562</v>
      </c>
      <c r="K2">
        <v>3664</v>
      </c>
      <c r="L2">
        <v>3602</v>
      </c>
      <c r="M2">
        <v>6000</v>
      </c>
      <c r="N2">
        <v>4921</v>
      </c>
      <c r="O2">
        <v>53747</v>
      </c>
      <c r="P2">
        <v>3379</v>
      </c>
      <c r="Q2">
        <v>5142</v>
      </c>
      <c r="R2">
        <v>3697</v>
      </c>
      <c r="S2">
        <v>49002</v>
      </c>
      <c r="T2">
        <v>38085</v>
      </c>
      <c r="U2">
        <v>3885</v>
      </c>
      <c r="V2">
        <v>6515</v>
      </c>
      <c r="W2">
        <v>3829</v>
      </c>
      <c r="X2">
        <v>3494</v>
      </c>
      <c r="Y2">
        <v>10785</v>
      </c>
      <c r="Z2">
        <v>4295</v>
      </c>
      <c r="AA2">
        <v>29457</v>
      </c>
      <c r="AB2">
        <v>3359</v>
      </c>
      <c r="AC2">
        <v>6236</v>
      </c>
      <c r="AD2">
        <v>3710</v>
      </c>
      <c r="AE2">
        <v>15134</v>
      </c>
      <c r="AF2">
        <v>15619</v>
      </c>
      <c r="AG2">
        <v>3374</v>
      </c>
      <c r="AH2">
        <v>8768</v>
      </c>
      <c r="AI2">
        <v>3778</v>
      </c>
      <c r="AJ2">
        <v>3382</v>
      </c>
      <c r="AK2">
        <v>18181</v>
      </c>
      <c r="AL2">
        <v>4018</v>
      </c>
      <c r="AM2">
        <v>10066</v>
      </c>
      <c r="AN2">
        <v>3647</v>
      </c>
      <c r="AO2">
        <v>9186</v>
      </c>
      <c r="AP2">
        <v>3673</v>
      </c>
      <c r="AQ2">
        <v>8138</v>
      </c>
      <c r="AR2">
        <v>9084</v>
      </c>
      <c r="AS2">
        <v>3333</v>
      </c>
      <c r="AT2">
        <v>11011</v>
      </c>
      <c r="AU2">
        <v>4020</v>
      </c>
      <c r="AV2">
        <v>3336</v>
      </c>
      <c r="AW2">
        <v>25568</v>
      </c>
      <c r="AX2">
        <v>3879</v>
      </c>
      <c r="AY2">
        <v>5081</v>
      </c>
      <c r="AZ2">
        <v>3793</v>
      </c>
      <c r="BA2">
        <v>18676</v>
      </c>
      <c r="BB2">
        <v>3570</v>
      </c>
      <c r="BC2">
        <v>5809</v>
      </c>
      <c r="BD2">
        <v>6031</v>
      </c>
      <c r="BE2">
        <v>3616</v>
      </c>
      <c r="BF2">
        <v>21618</v>
      </c>
      <c r="BG2">
        <v>4710</v>
      </c>
      <c r="BH2">
        <v>3441</v>
      </c>
      <c r="BI2">
        <v>29744</v>
      </c>
      <c r="BJ2">
        <v>3895</v>
      </c>
      <c r="BK2">
        <v>3740</v>
      </c>
      <c r="BL2">
        <v>3989</v>
      </c>
      <c r="BM2">
        <v>23710</v>
      </c>
      <c r="BN2">
        <v>3394</v>
      </c>
      <c r="BO2">
        <v>4482</v>
      </c>
      <c r="BP2">
        <v>4811</v>
      </c>
      <c r="BQ2">
        <v>3781</v>
      </c>
      <c r="BR2">
        <v>38060</v>
      </c>
      <c r="BS2">
        <v>5937</v>
      </c>
      <c r="BT2">
        <v>3817</v>
      </c>
      <c r="BU2">
        <v>19072</v>
      </c>
      <c r="BV2">
        <v>3908</v>
      </c>
      <c r="BW2">
        <v>3412</v>
      </c>
      <c r="BX2">
        <v>5418</v>
      </c>
      <c r="BY2">
        <v>32789</v>
      </c>
      <c r="BZ2">
        <v>3342</v>
      </c>
      <c r="CA2">
        <v>3500</v>
      </c>
      <c r="CB2">
        <v>4246</v>
      </c>
      <c r="CC2">
        <v>4118</v>
      </c>
      <c r="CD2">
        <v>36395</v>
      </c>
      <c r="CE2">
        <v>7363</v>
      </c>
      <c r="CF2">
        <v>5170</v>
      </c>
      <c r="CG2">
        <v>14314</v>
      </c>
      <c r="CH2">
        <v>3674</v>
      </c>
      <c r="CI2">
        <v>3414</v>
      </c>
      <c r="CJ2">
        <v>7886</v>
      </c>
      <c r="CK2">
        <v>20596</v>
      </c>
      <c r="CL2">
        <v>3355</v>
      </c>
      <c r="CM2">
        <v>3378</v>
      </c>
      <c r="CN2">
        <v>3932</v>
      </c>
      <c r="CO2">
        <v>4057</v>
      </c>
      <c r="CP2">
        <v>22611</v>
      </c>
      <c r="CQ2">
        <v>10766</v>
      </c>
      <c r="CR2">
        <v>6678</v>
      </c>
      <c r="CS2">
        <v>9678</v>
      </c>
      <c r="CT2">
        <v>3529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65058</v>
      </c>
      <c r="G9">
        <f>'Plate 1'!G9</f>
        <v>30</v>
      </c>
      <c r="H9" t="str">
        <f t="shared" ref="H9:I9" si="0">A9</f>
        <v>A1</v>
      </c>
      <c r="I9">
        <f t="shared" si="0"/>
        <v>65058</v>
      </c>
      <c r="K9" t="s">
        <v>82</v>
      </c>
      <c r="L9" t="str">
        <f>A10</f>
        <v>A2</v>
      </c>
      <c r="M9">
        <f>B10</f>
        <v>3342</v>
      </c>
      <c r="N9" s="8">
        <f>(M9-I$15)/I$16</f>
        <v>-2.0791406001197974E-2</v>
      </c>
      <c r="O9">
        <f>N9*40</f>
        <v>-0.83165624004791894</v>
      </c>
    </row>
    <row r="10" spans="1:98" x14ac:dyDescent="0.2">
      <c r="A10" t="s">
        <v>83</v>
      </c>
      <c r="B10">
        <v>3342</v>
      </c>
      <c r="G10">
        <f>'Plate 1'!G10</f>
        <v>15</v>
      </c>
      <c r="H10" t="str">
        <f>A21</f>
        <v>B1</v>
      </c>
      <c r="I10">
        <f>B21</f>
        <v>53747</v>
      </c>
      <c r="K10" t="s">
        <v>85</v>
      </c>
      <c r="L10" t="str">
        <f>A22</f>
        <v>B2</v>
      </c>
      <c r="M10">
        <f>B22</f>
        <v>3379</v>
      </c>
      <c r="N10" s="8">
        <f t="shared" ref="N10:N73" si="1">(M10-I$15)/I$16</f>
        <v>-9.8016628291361877E-3</v>
      </c>
      <c r="O10">
        <f t="shared" ref="O10:O73" si="2">N10*40</f>
        <v>-0.39206651316544749</v>
      </c>
    </row>
    <row r="11" spans="1:98" x14ac:dyDescent="0.2">
      <c r="A11" t="s">
        <v>84</v>
      </c>
      <c r="B11">
        <v>4262</v>
      </c>
      <c r="G11">
        <f>'Plate 1'!G11</f>
        <v>7.5</v>
      </c>
      <c r="H11" t="str">
        <f>A33</f>
        <v>C1</v>
      </c>
      <c r="I11">
        <f>B33</f>
        <v>29457</v>
      </c>
      <c r="K11" t="s">
        <v>88</v>
      </c>
      <c r="L11" t="str">
        <f>A34</f>
        <v>C2</v>
      </c>
      <c r="M11">
        <f>B34</f>
        <v>3359</v>
      </c>
      <c r="N11" s="8">
        <f t="shared" si="1"/>
        <v>-1.574206454376418E-2</v>
      </c>
      <c r="O11">
        <f t="shared" si="2"/>
        <v>-0.62968258175056713</v>
      </c>
    </row>
    <row r="12" spans="1:98" x14ac:dyDescent="0.2">
      <c r="A12" t="s">
        <v>9</v>
      </c>
      <c r="B12">
        <v>3889</v>
      </c>
      <c r="G12">
        <f>'Plate 1'!G12</f>
        <v>1.875</v>
      </c>
      <c r="H12" t="str">
        <f>A45</f>
        <v>D1</v>
      </c>
      <c r="I12">
        <f>B45</f>
        <v>10066</v>
      </c>
      <c r="K12" t="s">
        <v>91</v>
      </c>
      <c r="L12" t="str">
        <f>A46</f>
        <v>D2</v>
      </c>
      <c r="M12">
        <f>B46</f>
        <v>3647</v>
      </c>
      <c r="N12" s="8">
        <f t="shared" si="1"/>
        <v>6.9799720146878907E-2</v>
      </c>
      <c r="O12">
        <f t="shared" si="2"/>
        <v>2.7919888058751563</v>
      </c>
    </row>
    <row r="13" spans="1:98" x14ac:dyDescent="0.2">
      <c r="A13" t="s">
        <v>17</v>
      </c>
      <c r="B13">
        <v>64979</v>
      </c>
      <c r="G13">
        <f>'Plate 1'!G13</f>
        <v>0.46875</v>
      </c>
      <c r="H13" t="str">
        <f>A57</f>
        <v>E1</v>
      </c>
      <c r="I13">
        <f>B57</f>
        <v>5081</v>
      </c>
      <c r="K13" t="s">
        <v>94</v>
      </c>
      <c r="L13" t="str">
        <f>A58</f>
        <v>E2</v>
      </c>
      <c r="M13">
        <f>B58</f>
        <v>3793</v>
      </c>
      <c r="N13" s="8">
        <f t="shared" si="1"/>
        <v>0.11316465266366325</v>
      </c>
      <c r="O13">
        <f t="shared" si="2"/>
        <v>4.5265861065465298</v>
      </c>
    </row>
    <row r="14" spans="1:98" x14ac:dyDescent="0.2">
      <c r="A14" t="s">
        <v>25</v>
      </c>
      <c r="B14">
        <v>62105</v>
      </c>
      <c r="G14">
        <f>'Plate 1'!G14</f>
        <v>0.1171875</v>
      </c>
      <c r="H14" t="str">
        <f>A69</f>
        <v>F1</v>
      </c>
      <c r="I14">
        <f>B69</f>
        <v>3740</v>
      </c>
      <c r="K14" t="s">
        <v>97</v>
      </c>
      <c r="L14" t="str">
        <f>A70</f>
        <v>F2</v>
      </c>
      <c r="M14">
        <f>B70</f>
        <v>3989</v>
      </c>
      <c r="N14" s="8">
        <f t="shared" si="1"/>
        <v>0.17138058946701759</v>
      </c>
      <c r="O14">
        <f t="shared" si="2"/>
        <v>6.8552235786807039</v>
      </c>
    </row>
    <row r="15" spans="1:98" x14ac:dyDescent="0.2">
      <c r="A15" t="s">
        <v>34</v>
      </c>
      <c r="B15">
        <v>4277</v>
      </c>
      <c r="G15">
        <f>'Plate 1'!G15</f>
        <v>0</v>
      </c>
      <c r="H15" t="str">
        <f>A81</f>
        <v>G1</v>
      </c>
      <c r="I15">
        <f>B81</f>
        <v>3412</v>
      </c>
      <c r="K15" t="s">
        <v>100</v>
      </c>
      <c r="L15" t="str">
        <f>A82</f>
        <v>G2</v>
      </c>
      <c r="M15">
        <f>B82</f>
        <v>5418</v>
      </c>
      <c r="N15" s="8">
        <f t="shared" si="1"/>
        <v>0.59582229197718761</v>
      </c>
      <c r="O15">
        <f t="shared" si="2"/>
        <v>23.832891679087503</v>
      </c>
    </row>
    <row r="16" spans="1:98" x14ac:dyDescent="0.2">
      <c r="A16" t="s">
        <v>41</v>
      </c>
      <c r="B16">
        <v>4562</v>
      </c>
      <c r="H16" t="s">
        <v>119</v>
      </c>
      <c r="I16">
        <f>SLOPE(I10:I15, G10:G15)</f>
        <v>3366.7756762561748</v>
      </c>
      <c r="K16" t="s">
        <v>103</v>
      </c>
      <c r="L16" t="str">
        <f>A94</f>
        <v>H2</v>
      </c>
      <c r="M16">
        <f>B94</f>
        <v>7886</v>
      </c>
      <c r="N16" s="8">
        <f t="shared" si="1"/>
        <v>1.3288678635622819</v>
      </c>
      <c r="O16">
        <f t="shared" si="2"/>
        <v>53.154714542491277</v>
      </c>
    </row>
    <row r="17" spans="1:15" x14ac:dyDescent="0.2">
      <c r="A17" t="s">
        <v>49</v>
      </c>
      <c r="B17">
        <v>3664</v>
      </c>
      <c r="K17" t="s">
        <v>104</v>
      </c>
      <c r="L17" t="str">
        <f>A95</f>
        <v>H3</v>
      </c>
      <c r="M17">
        <f>B95</f>
        <v>20596</v>
      </c>
      <c r="N17" s="8">
        <f t="shared" si="1"/>
        <v>5.1039931532083713</v>
      </c>
      <c r="O17">
        <f t="shared" si="2"/>
        <v>204.15972612833485</v>
      </c>
    </row>
    <row r="18" spans="1:15" x14ac:dyDescent="0.2">
      <c r="A18" t="s">
        <v>57</v>
      </c>
      <c r="B18">
        <v>3602</v>
      </c>
      <c r="K18" t="s">
        <v>101</v>
      </c>
      <c r="L18" t="str">
        <f>A83</f>
        <v>G3</v>
      </c>
      <c r="M18">
        <f>B83</f>
        <v>32789</v>
      </c>
      <c r="N18" s="8">
        <f t="shared" si="1"/>
        <v>8.7255590585313261</v>
      </c>
      <c r="O18">
        <f t="shared" si="2"/>
        <v>349.02236234125303</v>
      </c>
    </row>
    <row r="19" spans="1:15" x14ac:dyDescent="0.2">
      <c r="A19" t="s">
        <v>65</v>
      </c>
      <c r="B19">
        <v>6000</v>
      </c>
      <c r="K19" t="s">
        <v>98</v>
      </c>
      <c r="L19" t="str">
        <f>A71</f>
        <v>F3</v>
      </c>
      <c r="M19">
        <f>B71</f>
        <v>23710</v>
      </c>
      <c r="N19" s="8">
        <f t="shared" si="1"/>
        <v>6.0289137001759494</v>
      </c>
      <c r="O19">
        <f t="shared" si="2"/>
        <v>241.15654800703797</v>
      </c>
    </row>
    <row r="20" spans="1:15" x14ac:dyDescent="0.2">
      <c r="A20" t="s">
        <v>73</v>
      </c>
      <c r="B20">
        <v>4921</v>
      </c>
      <c r="K20" t="s">
        <v>95</v>
      </c>
      <c r="L20" t="str">
        <f>A59</f>
        <v>E3</v>
      </c>
      <c r="M20">
        <f>B59</f>
        <v>18676</v>
      </c>
      <c r="N20" s="8">
        <f t="shared" si="1"/>
        <v>4.5337145886040835</v>
      </c>
      <c r="O20">
        <f t="shared" si="2"/>
        <v>181.34858354416335</v>
      </c>
    </row>
    <row r="21" spans="1:15" x14ac:dyDescent="0.2">
      <c r="A21" t="s">
        <v>85</v>
      </c>
      <c r="B21">
        <v>53747</v>
      </c>
      <c r="K21" t="s">
        <v>92</v>
      </c>
      <c r="L21" t="str">
        <f>A47</f>
        <v>D3</v>
      </c>
      <c r="M21">
        <f>B47</f>
        <v>9186</v>
      </c>
      <c r="N21" s="8">
        <f t="shared" si="1"/>
        <v>1.7149939750131014</v>
      </c>
      <c r="O21">
        <f t="shared" si="2"/>
        <v>68.59975900052406</v>
      </c>
    </row>
    <row r="22" spans="1:15" x14ac:dyDescent="0.2">
      <c r="A22" t="s">
        <v>86</v>
      </c>
      <c r="B22">
        <v>3379</v>
      </c>
      <c r="K22" t="s">
        <v>89</v>
      </c>
      <c r="L22" t="str">
        <f>A35</f>
        <v>C3</v>
      </c>
      <c r="M22">
        <f>B35</f>
        <v>6236</v>
      </c>
      <c r="N22" s="8">
        <f t="shared" si="1"/>
        <v>0.8387847221054725</v>
      </c>
      <c r="O22">
        <f t="shared" si="2"/>
        <v>33.551388884218902</v>
      </c>
    </row>
    <row r="23" spans="1:15" x14ac:dyDescent="0.2">
      <c r="A23" t="s">
        <v>87</v>
      </c>
      <c r="B23">
        <v>5142</v>
      </c>
      <c r="K23" t="s">
        <v>86</v>
      </c>
      <c r="L23" t="str">
        <f>A23</f>
        <v>B3</v>
      </c>
      <c r="M23">
        <f>B23</f>
        <v>5142</v>
      </c>
      <c r="N23" s="8">
        <f t="shared" si="1"/>
        <v>0.51384474831532134</v>
      </c>
      <c r="O23">
        <f t="shared" si="2"/>
        <v>20.553789932612855</v>
      </c>
    </row>
    <row r="24" spans="1:15" x14ac:dyDescent="0.2">
      <c r="A24" t="s">
        <v>10</v>
      </c>
      <c r="B24">
        <v>3697</v>
      </c>
      <c r="K24" t="s">
        <v>83</v>
      </c>
      <c r="L24" t="str">
        <f>A11</f>
        <v>A3</v>
      </c>
      <c r="M24">
        <f>B11</f>
        <v>4262</v>
      </c>
      <c r="N24" s="8">
        <f t="shared" si="1"/>
        <v>0.25246707287168968</v>
      </c>
      <c r="O24">
        <f t="shared" si="2"/>
        <v>10.098682914867588</v>
      </c>
    </row>
    <row r="25" spans="1:15" x14ac:dyDescent="0.2">
      <c r="A25" t="s">
        <v>18</v>
      </c>
      <c r="B25">
        <v>49002</v>
      </c>
      <c r="K25" t="s">
        <v>84</v>
      </c>
      <c r="L25" t="str">
        <f>A12</f>
        <v>A4</v>
      </c>
      <c r="M25">
        <f>B12</f>
        <v>3889</v>
      </c>
      <c r="N25" s="8">
        <f t="shared" si="1"/>
        <v>0.14167858089387761</v>
      </c>
      <c r="O25">
        <f t="shared" si="2"/>
        <v>5.6671432357551046</v>
      </c>
    </row>
    <row r="26" spans="1:15" x14ac:dyDescent="0.2">
      <c r="A26" t="s">
        <v>26</v>
      </c>
      <c r="B26">
        <v>38085</v>
      </c>
      <c r="K26" t="s">
        <v>87</v>
      </c>
      <c r="L26" t="str">
        <f>A24</f>
        <v>B4</v>
      </c>
      <c r="M26">
        <f>B24</f>
        <v>3697</v>
      </c>
      <c r="N26" s="8">
        <f t="shared" si="1"/>
        <v>8.4650724433448898E-2</v>
      </c>
      <c r="O26">
        <f t="shared" si="2"/>
        <v>3.3860289773379559</v>
      </c>
    </row>
    <row r="27" spans="1:15" x14ac:dyDescent="0.2">
      <c r="A27" t="s">
        <v>35</v>
      </c>
      <c r="B27">
        <v>3885</v>
      </c>
      <c r="K27" t="s">
        <v>90</v>
      </c>
      <c r="L27" t="str">
        <f>A36</f>
        <v>C4</v>
      </c>
      <c r="M27">
        <f>B36</f>
        <v>3710</v>
      </c>
      <c r="N27" s="8">
        <f t="shared" si="1"/>
        <v>8.8511985547957084E-2</v>
      </c>
      <c r="O27">
        <f t="shared" si="2"/>
        <v>3.5404794219182834</v>
      </c>
    </row>
    <row r="28" spans="1:15" x14ac:dyDescent="0.2">
      <c r="A28" t="s">
        <v>42</v>
      </c>
      <c r="B28">
        <v>6515</v>
      </c>
      <c r="K28" t="s">
        <v>93</v>
      </c>
      <c r="L28" t="str">
        <f>A48</f>
        <v>D4</v>
      </c>
      <c r="M28">
        <f>B48</f>
        <v>3673</v>
      </c>
      <c r="N28" s="8">
        <f t="shared" si="1"/>
        <v>7.7522242375895306E-2</v>
      </c>
      <c r="O28">
        <f t="shared" si="2"/>
        <v>3.1008896950358125</v>
      </c>
    </row>
    <row r="29" spans="1:15" x14ac:dyDescent="0.2">
      <c r="A29" t="s">
        <v>50</v>
      </c>
      <c r="B29">
        <v>3829</v>
      </c>
      <c r="K29" t="s">
        <v>96</v>
      </c>
      <c r="L29" t="str">
        <f>A60</f>
        <v>E4</v>
      </c>
      <c r="M29">
        <f>B60</f>
        <v>3570</v>
      </c>
      <c r="N29" s="8">
        <f t="shared" si="1"/>
        <v>4.6929173545561143E-2</v>
      </c>
      <c r="O29">
        <f t="shared" si="2"/>
        <v>1.8771669418224457</v>
      </c>
    </row>
    <row r="30" spans="1:15" x14ac:dyDescent="0.2">
      <c r="A30" t="s">
        <v>58</v>
      </c>
      <c r="B30">
        <v>3494</v>
      </c>
      <c r="K30" t="s">
        <v>99</v>
      </c>
      <c r="L30" t="str">
        <f>A72</f>
        <v>F4</v>
      </c>
      <c r="M30">
        <f>B72</f>
        <v>3394</v>
      </c>
      <c r="N30" s="8">
        <f t="shared" si="1"/>
        <v>-5.3463615431651934E-3</v>
      </c>
      <c r="O30">
        <f t="shared" si="2"/>
        <v>-0.21385446172660774</v>
      </c>
    </row>
    <row r="31" spans="1:15" x14ac:dyDescent="0.2">
      <c r="A31" t="s">
        <v>66</v>
      </c>
      <c r="B31">
        <v>10785</v>
      </c>
      <c r="K31" t="s">
        <v>102</v>
      </c>
      <c r="L31" t="str">
        <f>A84</f>
        <v>G4</v>
      </c>
      <c r="M31">
        <f>B84</f>
        <v>3342</v>
      </c>
      <c r="N31" s="8">
        <f t="shared" si="1"/>
        <v>-2.0791406001197974E-2</v>
      </c>
      <c r="O31">
        <f t="shared" si="2"/>
        <v>-0.83165624004791894</v>
      </c>
    </row>
    <row r="32" spans="1:15" x14ac:dyDescent="0.2">
      <c r="A32" t="s">
        <v>74</v>
      </c>
      <c r="B32">
        <v>4295</v>
      </c>
      <c r="K32" t="s">
        <v>105</v>
      </c>
      <c r="L32" t="str">
        <f>A96</f>
        <v>H4</v>
      </c>
      <c r="M32">
        <f>B96</f>
        <v>3355</v>
      </c>
      <c r="N32" s="8">
        <f t="shared" si="1"/>
        <v>-1.6930144886689778E-2</v>
      </c>
      <c r="O32">
        <f t="shared" si="2"/>
        <v>-0.67720579546759119</v>
      </c>
    </row>
    <row r="33" spans="1:15" x14ac:dyDescent="0.2">
      <c r="A33" t="s">
        <v>88</v>
      </c>
      <c r="B33">
        <v>29457</v>
      </c>
      <c r="K33" t="s">
        <v>16</v>
      </c>
      <c r="L33" t="str">
        <f>A97</f>
        <v>H5</v>
      </c>
      <c r="M33">
        <f>B97</f>
        <v>3378</v>
      </c>
      <c r="N33" s="8">
        <f t="shared" si="1"/>
        <v>-1.0098682914867587E-2</v>
      </c>
      <c r="O33">
        <f t="shared" si="2"/>
        <v>-0.40394731659470351</v>
      </c>
    </row>
    <row r="34" spans="1:15" x14ac:dyDescent="0.2">
      <c r="A34" t="s">
        <v>89</v>
      </c>
      <c r="B34">
        <v>3359</v>
      </c>
      <c r="K34" t="s">
        <v>15</v>
      </c>
      <c r="L34" t="str">
        <f>A85</f>
        <v>G5</v>
      </c>
      <c r="M34">
        <f>B85</f>
        <v>3500</v>
      </c>
      <c r="N34" s="8">
        <f t="shared" si="1"/>
        <v>2.6137767544363168E-2</v>
      </c>
      <c r="O34">
        <f t="shared" si="2"/>
        <v>1.0455107017745267</v>
      </c>
    </row>
    <row r="35" spans="1:15" x14ac:dyDescent="0.2">
      <c r="A35" t="s">
        <v>90</v>
      </c>
      <c r="B35">
        <v>6236</v>
      </c>
      <c r="K35" t="s">
        <v>14</v>
      </c>
      <c r="L35" t="str">
        <f>A73</f>
        <v>F5</v>
      </c>
      <c r="M35">
        <f>B73</f>
        <v>4482</v>
      </c>
      <c r="N35" s="8">
        <f t="shared" si="1"/>
        <v>0.3178114917325976</v>
      </c>
      <c r="O35">
        <f t="shared" si="2"/>
        <v>12.712459669303904</v>
      </c>
    </row>
    <row r="36" spans="1:15" x14ac:dyDescent="0.2">
      <c r="A36" t="s">
        <v>11</v>
      </c>
      <c r="B36">
        <v>3710</v>
      </c>
      <c r="K36" t="s">
        <v>13</v>
      </c>
      <c r="L36" t="str">
        <f>A61</f>
        <v>E5</v>
      </c>
      <c r="M36">
        <f>B61</f>
        <v>5809</v>
      </c>
      <c r="N36" s="8">
        <f t="shared" si="1"/>
        <v>0.71195714549816491</v>
      </c>
      <c r="O36">
        <f t="shared" si="2"/>
        <v>28.478285819926597</v>
      </c>
    </row>
    <row r="37" spans="1:15" x14ac:dyDescent="0.2">
      <c r="A37" t="s">
        <v>19</v>
      </c>
      <c r="B37">
        <v>15134</v>
      </c>
      <c r="K37" t="s">
        <v>12</v>
      </c>
      <c r="L37" t="str">
        <f>A49</f>
        <v>D5</v>
      </c>
      <c r="M37">
        <f>B49</f>
        <v>8138</v>
      </c>
      <c r="N37" s="8">
        <f t="shared" si="1"/>
        <v>1.4037169251665946</v>
      </c>
      <c r="O37">
        <f t="shared" si="2"/>
        <v>56.148677006663789</v>
      </c>
    </row>
    <row r="38" spans="1:15" x14ac:dyDescent="0.2">
      <c r="A38" t="s">
        <v>27</v>
      </c>
      <c r="B38">
        <v>15619</v>
      </c>
      <c r="K38" t="s">
        <v>11</v>
      </c>
      <c r="L38" t="str">
        <f>A37</f>
        <v>C5</v>
      </c>
      <c r="M38">
        <f>B37</f>
        <v>15134</v>
      </c>
      <c r="N38" s="8">
        <f t="shared" si="1"/>
        <v>3.4816694449434662</v>
      </c>
      <c r="O38">
        <f t="shared" si="2"/>
        <v>139.26677779773865</v>
      </c>
    </row>
    <row r="39" spans="1:15" x14ac:dyDescent="0.2">
      <c r="A39" t="s">
        <v>36</v>
      </c>
      <c r="B39">
        <v>3374</v>
      </c>
      <c r="K39" t="s">
        <v>10</v>
      </c>
      <c r="L39" t="str">
        <f>A25</f>
        <v>B5</v>
      </c>
      <c r="M39">
        <f>B25</f>
        <v>49002</v>
      </c>
      <c r="N39" s="8">
        <f t="shared" si="1"/>
        <v>13.541145708494509</v>
      </c>
      <c r="O39">
        <f t="shared" si="2"/>
        <v>541.64582833978034</v>
      </c>
    </row>
    <row r="40" spans="1:15" x14ac:dyDescent="0.2">
      <c r="A40" t="s">
        <v>43</v>
      </c>
      <c r="B40">
        <v>8768</v>
      </c>
      <c r="K40" t="s">
        <v>9</v>
      </c>
      <c r="L40" t="str">
        <f>A13</f>
        <v>A5</v>
      </c>
      <c r="M40">
        <f>B13</f>
        <v>64979</v>
      </c>
      <c r="N40" s="8">
        <f t="shared" si="1"/>
        <v>18.28663561822508</v>
      </c>
      <c r="O40">
        <f t="shared" si="2"/>
        <v>731.46542472900319</v>
      </c>
    </row>
    <row r="41" spans="1:15" x14ac:dyDescent="0.2">
      <c r="A41" t="s">
        <v>51</v>
      </c>
      <c r="B41">
        <v>3778</v>
      </c>
      <c r="K41" t="s">
        <v>17</v>
      </c>
      <c r="L41" t="str">
        <f>A14</f>
        <v>A6</v>
      </c>
      <c r="M41">
        <f>B14</f>
        <v>62105</v>
      </c>
      <c r="N41" s="8">
        <f t="shared" si="1"/>
        <v>17.432999891833038</v>
      </c>
      <c r="O41">
        <f t="shared" si="2"/>
        <v>697.3199956733215</v>
      </c>
    </row>
    <row r="42" spans="1:15" x14ac:dyDescent="0.2">
      <c r="A42" t="s">
        <v>59</v>
      </c>
      <c r="B42">
        <v>3382</v>
      </c>
      <c r="K42" t="s">
        <v>18</v>
      </c>
      <c r="L42" t="str">
        <f>A26</f>
        <v>B6</v>
      </c>
      <c r="M42">
        <f>B26</f>
        <v>38085</v>
      </c>
      <c r="N42" s="8">
        <f t="shared" si="1"/>
        <v>10.298577432564819</v>
      </c>
      <c r="O42">
        <f t="shared" si="2"/>
        <v>411.94309730259278</v>
      </c>
    </row>
    <row r="43" spans="1:15" x14ac:dyDescent="0.2">
      <c r="A43" t="s">
        <v>67</v>
      </c>
      <c r="B43">
        <v>18181</v>
      </c>
      <c r="K43" t="s">
        <v>19</v>
      </c>
      <c r="L43" t="str">
        <f>A38</f>
        <v>C6</v>
      </c>
      <c r="M43">
        <f>B38</f>
        <v>15619</v>
      </c>
      <c r="N43" s="8">
        <f t="shared" si="1"/>
        <v>3.6257241865231951</v>
      </c>
      <c r="O43">
        <f t="shared" si="2"/>
        <v>145.02896746092779</v>
      </c>
    </row>
    <row r="44" spans="1:15" x14ac:dyDescent="0.2">
      <c r="A44" t="s">
        <v>75</v>
      </c>
      <c r="B44">
        <v>4018</v>
      </c>
      <c r="K44" t="s">
        <v>20</v>
      </c>
      <c r="L44" t="str">
        <f>A50</f>
        <v>D6</v>
      </c>
      <c r="M44">
        <f>B50</f>
        <v>9084</v>
      </c>
      <c r="N44" s="8">
        <f t="shared" si="1"/>
        <v>1.6846979262684987</v>
      </c>
      <c r="O44">
        <f t="shared" si="2"/>
        <v>67.387917050739944</v>
      </c>
    </row>
    <row r="45" spans="1:15" x14ac:dyDescent="0.2">
      <c r="A45" t="s">
        <v>91</v>
      </c>
      <c r="B45">
        <v>10066</v>
      </c>
      <c r="K45" t="s">
        <v>21</v>
      </c>
      <c r="L45" t="str">
        <f>A62</f>
        <v>E6</v>
      </c>
      <c r="M45">
        <f>B62</f>
        <v>6031</v>
      </c>
      <c r="N45" s="8">
        <f t="shared" si="1"/>
        <v>0.77789560453053563</v>
      </c>
      <c r="O45">
        <f t="shared" si="2"/>
        <v>31.115824181221427</v>
      </c>
    </row>
    <row r="46" spans="1:15" x14ac:dyDescent="0.2">
      <c r="A46" t="s">
        <v>92</v>
      </c>
      <c r="B46">
        <v>3647</v>
      </c>
      <c r="K46" t="s">
        <v>22</v>
      </c>
      <c r="L46" t="str">
        <f>A74</f>
        <v>F6</v>
      </c>
      <c r="M46">
        <f>B74</f>
        <v>4811</v>
      </c>
      <c r="N46" s="8">
        <f t="shared" si="1"/>
        <v>0.41553109993822807</v>
      </c>
      <c r="O46">
        <f t="shared" si="2"/>
        <v>16.621243997529124</v>
      </c>
    </row>
    <row r="47" spans="1:15" x14ac:dyDescent="0.2">
      <c r="A47" t="s">
        <v>93</v>
      </c>
      <c r="B47">
        <v>9186</v>
      </c>
      <c r="K47" t="s">
        <v>23</v>
      </c>
      <c r="L47" t="str">
        <f>A86</f>
        <v>G6</v>
      </c>
      <c r="M47">
        <f>B86</f>
        <v>4246</v>
      </c>
      <c r="N47" s="8">
        <f t="shared" si="1"/>
        <v>0.24771475149998728</v>
      </c>
      <c r="O47">
        <f t="shared" si="2"/>
        <v>9.9085900599994918</v>
      </c>
    </row>
    <row r="48" spans="1:15" x14ac:dyDescent="0.2">
      <c r="A48" t="s">
        <v>12</v>
      </c>
      <c r="B48">
        <v>3673</v>
      </c>
      <c r="K48" t="s">
        <v>24</v>
      </c>
      <c r="L48" t="str">
        <f>A98</f>
        <v>H6</v>
      </c>
      <c r="M48">
        <f>B98</f>
        <v>3932</v>
      </c>
      <c r="N48" s="8">
        <f t="shared" si="1"/>
        <v>0.15445044458032781</v>
      </c>
      <c r="O48">
        <f t="shared" si="2"/>
        <v>6.1780177832131127</v>
      </c>
    </row>
    <row r="49" spans="1:15" x14ac:dyDescent="0.2">
      <c r="A49" t="s">
        <v>20</v>
      </c>
      <c r="B49">
        <v>8138</v>
      </c>
      <c r="K49" t="s">
        <v>33</v>
      </c>
      <c r="L49" t="str">
        <f>A99</f>
        <v>H7</v>
      </c>
      <c r="M49">
        <f>B99</f>
        <v>4057</v>
      </c>
      <c r="N49" s="8">
        <f t="shared" si="1"/>
        <v>0.19157795529675276</v>
      </c>
      <c r="O49">
        <f t="shared" si="2"/>
        <v>7.6631182118701098</v>
      </c>
    </row>
    <row r="50" spans="1:15" x14ac:dyDescent="0.2">
      <c r="A50" t="s">
        <v>28</v>
      </c>
      <c r="B50">
        <v>9084</v>
      </c>
      <c r="K50" t="s">
        <v>31</v>
      </c>
      <c r="L50" t="str">
        <f>A87</f>
        <v>G7</v>
      </c>
      <c r="M50">
        <f>B87</f>
        <v>4118</v>
      </c>
      <c r="N50" s="8">
        <f t="shared" si="1"/>
        <v>0.20969618052636813</v>
      </c>
      <c r="O50">
        <f t="shared" si="2"/>
        <v>8.3878472210547255</v>
      </c>
    </row>
    <row r="51" spans="1:15" x14ac:dyDescent="0.2">
      <c r="A51" t="s">
        <v>37</v>
      </c>
      <c r="B51">
        <v>3333</v>
      </c>
      <c r="K51" t="s">
        <v>32</v>
      </c>
      <c r="L51" t="str">
        <f>A75</f>
        <v>F7</v>
      </c>
      <c r="M51">
        <f>B75</f>
        <v>3781</v>
      </c>
      <c r="N51" s="8">
        <f t="shared" si="1"/>
        <v>0.10960041163488646</v>
      </c>
      <c r="O51">
        <f t="shared" si="2"/>
        <v>4.3840164653954581</v>
      </c>
    </row>
    <row r="52" spans="1:15" x14ac:dyDescent="0.2">
      <c r="A52" t="s">
        <v>44</v>
      </c>
      <c r="B52">
        <v>11011</v>
      </c>
      <c r="K52" t="s">
        <v>29</v>
      </c>
      <c r="L52" t="str">
        <f>A63</f>
        <v>E7</v>
      </c>
      <c r="M52">
        <f>B63</f>
        <v>3616</v>
      </c>
      <c r="N52" s="8">
        <f t="shared" si="1"/>
        <v>6.0592097489205521E-2</v>
      </c>
      <c r="O52">
        <f t="shared" si="2"/>
        <v>2.4236838995682208</v>
      </c>
    </row>
    <row r="53" spans="1:15" x14ac:dyDescent="0.2">
      <c r="A53" t="s">
        <v>52</v>
      </c>
      <c r="B53">
        <v>4020</v>
      </c>
      <c r="K53" t="s">
        <v>28</v>
      </c>
      <c r="L53" t="str">
        <f>A51</f>
        <v>D7</v>
      </c>
      <c r="M53">
        <f>B51</f>
        <v>3333</v>
      </c>
      <c r="N53" s="8">
        <f t="shared" si="1"/>
        <v>-2.3464586772780571E-2</v>
      </c>
      <c r="O53">
        <f t="shared" si="2"/>
        <v>-0.93858347091122285</v>
      </c>
    </row>
    <row r="54" spans="1:15" x14ac:dyDescent="0.2">
      <c r="A54" t="s">
        <v>60</v>
      </c>
      <c r="B54">
        <v>3336</v>
      </c>
      <c r="K54" t="s">
        <v>27</v>
      </c>
      <c r="L54" t="str">
        <f>A39</f>
        <v>C7</v>
      </c>
      <c r="M54">
        <f>B39</f>
        <v>3374</v>
      </c>
      <c r="N54" s="8">
        <f t="shared" si="1"/>
        <v>-1.1286763257793186E-2</v>
      </c>
      <c r="O54">
        <f t="shared" si="2"/>
        <v>-0.45147053031172746</v>
      </c>
    </row>
    <row r="55" spans="1:15" x14ac:dyDescent="0.2">
      <c r="A55" t="s">
        <v>68</v>
      </c>
      <c r="B55">
        <v>25568</v>
      </c>
      <c r="K55" t="s">
        <v>26</v>
      </c>
      <c r="L55" t="str">
        <f>A27</f>
        <v>B7</v>
      </c>
      <c r="M55">
        <f>B27</f>
        <v>3885</v>
      </c>
      <c r="N55" s="8">
        <f t="shared" si="1"/>
        <v>0.14049050055095202</v>
      </c>
      <c r="O55">
        <f t="shared" si="2"/>
        <v>5.619620022038081</v>
      </c>
    </row>
    <row r="56" spans="1:15" x14ac:dyDescent="0.2">
      <c r="A56" t="s">
        <v>76</v>
      </c>
      <c r="B56">
        <v>3879</v>
      </c>
      <c r="K56" t="s">
        <v>25</v>
      </c>
      <c r="L56" t="str">
        <f>A15</f>
        <v>A7</v>
      </c>
      <c r="M56">
        <f>B15</f>
        <v>4277</v>
      </c>
      <c r="N56" s="8">
        <f t="shared" si="1"/>
        <v>0.25692237415766067</v>
      </c>
      <c r="O56">
        <f t="shared" si="2"/>
        <v>10.276894966306427</v>
      </c>
    </row>
    <row r="57" spans="1:15" x14ac:dyDescent="0.2">
      <c r="A57" t="s">
        <v>94</v>
      </c>
      <c r="B57">
        <v>5081</v>
      </c>
      <c r="K57" t="s">
        <v>34</v>
      </c>
      <c r="L57" t="str">
        <f>A16</f>
        <v>A8</v>
      </c>
      <c r="M57">
        <f>B16</f>
        <v>4562</v>
      </c>
      <c r="N57" s="8">
        <f t="shared" si="1"/>
        <v>0.34157309859110957</v>
      </c>
      <c r="O57">
        <f t="shared" si="2"/>
        <v>13.662923943644383</v>
      </c>
    </row>
    <row r="58" spans="1:15" x14ac:dyDescent="0.2">
      <c r="A58" t="s">
        <v>95</v>
      </c>
      <c r="B58">
        <v>3793</v>
      </c>
      <c r="K58" t="s">
        <v>35</v>
      </c>
      <c r="L58" t="str">
        <f>A28</f>
        <v>B8</v>
      </c>
      <c r="M58">
        <f>B28</f>
        <v>6515</v>
      </c>
      <c r="N58" s="8">
        <f t="shared" si="1"/>
        <v>0.92165332602453298</v>
      </c>
      <c r="O58">
        <f t="shared" si="2"/>
        <v>36.866133040981317</v>
      </c>
    </row>
    <row r="59" spans="1:15" x14ac:dyDescent="0.2">
      <c r="A59" t="s">
        <v>96</v>
      </c>
      <c r="B59">
        <v>18676</v>
      </c>
      <c r="K59" t="s">
        <v>36</v>
      </c>
      <c r="L59" t="str">
        <f>A40</f>
        <v>C8</v>
      </c>
      <c r="M59">
        <f>B40</f>
        <v>8768</v>
      </c>
      <c r="N59" s="8">
        <f t="shared" si="1"/>
        <v>1.5908395791773764</v>
      </c>
      <c r="O59">
        <f t="shared" si="2"/>
        <v>63.633583167095054</v>
      </c>
    </row>
    <row r="60" spans="1:15" x14ac:dyDescent="0.2">
      <c r="A60" t="s">
        <v>13</v>
      </c>
      <c r="B60">
        <v>3570</v>
      </c>
      <c r="K60" t="s">
        <v>37</v>
      </c>
      <c r="L60" t="str">
        <f>A52</f>
        <v>D8</v>
      </c>
      <c r="M60">
        <f>B52</f>
        <v>11011</v>
      </c>
      <c r="N60" s="8">
        <f t="shared" si="1"/>
        <v>2.2570556314729058</v>
      </c>
      <c r="O60">
        <f t="shared" si="2"/>
        <v>90.282225258916228</v>
      </c>
    </row>
    <row r="61" spans="1:15" x14ac:dyDescent="0.2">
      <c r="A61" t="s">
        <v>21</v>
      </c>
      <c r="B61">
        <v>5809</v>
      </c>
      <c r="K61" t="s">
        <v>38</v>
      </c>
      <c r="L61" t="str">
        <f>A64</f>
        <v>E8</v>
      </c>
      <c r="M61">
        <f>B64</f>
        <v>21618</v>
      </c>
      <c r="N61" s="8">
        <f t="shared" si="1"/>
        <v>5.4075476808258616</v>
      </c>
      <c r="O61">
        <f t="shared" si="2"/>
        <v>216.30190723303446</v>
      </c>
    </row>
    <row r="62" spans="1:15" x14ac:dyDescent="0.2">
      <c r="A62" t="s">
        <v>29</v>
      </c>
      <c r="B62">
        <v>6031</v>
      </c>
      <c r="K62" t="s">
        <v>30</v>
      </c>
      <c r="L62" t="str">
        <f>A76</f>
        <v>F8</v>
      </c>
      <c r="M62">
        <f>B76</f>
        <v>38060</v>
      </c>
      <c r="N62" s="8">
        <f t="shared" si="1"/>
        <v>10.291151930421535</v>
      </c>
      <c r="O62">
        <f t="shared" si="2"/>
        <v>411.64607721686139</v>
      </c>
    </row>
    <row r="63" spans="1:15" x14ac:dyDescent="0.2">
      <c r="A63" t="s">
        <v>38</v>
      </c>
      <c r="B63">
        <v>3616</v>
      </c>
      <c r="K63" t="s">
        <v>39</v>
      </c>
      <c r="L63" t="str">
        <f>A88</f>
        <v>G8</v>
      </c>
      <c r="M63">
        <f>B88</f>
        <v>36395</v>
      </c>
      <c r="N63" s="8">
        <f t="shared" si="1"/>
        <v>9.7966134876787532</v>
      </c>
      <c r="O63">
        <f t="shared" si="2"/>
        <v>391.86453950715014</v>
      </c>
    </row>
    <row r="64" spans="1:15" x14ac:dyDescent="0.2">
      <c r="A64" t="s">
        <v>45</v>
      </c>
      <c r="B64">
        <v>21618</v>
      </c>
      <c r="K64" t="s">
        <v>40</v>
      </c>
      <c r="L64" t="str">
        <f>A100</f>
        <v>H8</v>
      </c>
      <c r="M64">
        <f>B100</f>
        <v>22611</v>
      </c>
      <c r="N64" s="8">
        <f t="shared" si="1"/>
        <v>5.702488625957141</v>
      </c>
      <c r="O64">
        <f t="shared" si="2"/>
        <v>228.09954503828564</v>
      </c>
    </row>
    <row r="65" spans="1:15" x14ac:dyDescent="0.2">
      <c r="A65" t="s">
        <v>53</v>
      </c>
      <c r="B65">
        <v>4710</v>
      </c>
      <c r="K65" t="s">
        <v>48</v>
      </c>
      <c r="L65" t="str">
        <f>A101</f>
        <v>H9</v>
      </c>
      <c r="M65">
        <f>B101</f>
        <v>10766</v>
      </c>
      <c r="N65" s="8">
        <f t="shared" si="1"/>
        <v>2.1842857104687128</v>
      </c>
      <c r="O65">
        <f t="shared" si="2"/>
        <v>87.371428418748508</v>
      </c>
    </row>
    <row r="66" spans="1:15" x14ac:dyDescent="0.2">
      <c r="A66" t="s">
        <v>61</v>
      </c>
      <c r="B66">
        <v>3441</v>
      </c>
      <c r="K66" t="s">
        <v>47</v>
      </c>
      <c r="L66" t="str">
        <f>A89</f>
        <v>G9</v>
      </c>
      <c r="M66">
        <f>B89</f>
        <v>7363</v>
      </c>
      <c r="N66" s="8">
        <f t="shared" si="1"/>
        <v>1.17352635872476</v>
      </c>
      <c r="O66">
        <f t="shared" si="2"/>
        <v>46.941054348990399</v>
      </c>
    </row>
    <row r="67" spans="1:15" x14ac:dyDescent="0.2">
      <c r="A67" t="s">
        <v>69</v>
      </c>
      <c r="B67">
        <v>29744</v>
      </c>
      <c r="K67" t="s">
        <v>46</v>
      </c>
      <c r="L67" t="str">
        <f>A77</f>
        <v>F9</v>
      </c>
      <c r="M67">
        <f>B77</f>
        <v>5937</v>
      </c>
      <c r="N67" s="8">
        <f t="shared" si="1"/>
        <v>0.74997571647178407</v>
      </c>
      <c r="O67">
        <f t="shared" si="2"/>
        <v>29.999028658871364</v>
      </c>
    </row>
    <row r="68" spans="1:15" x14ac:dyDescent="0.2">
      <c r="A68" t="s">
        <v>77</v>
      </c>
      <c r="B68">
        <v>3895</v>
      </c>
      <c r="K68" t="s">
        <v>45</v>
      </c>
      <c r="L68" t="str">
        <f>A65</f>
        <v>E9</v>
      </c>
      <c r="M68">
        <f>B65</f>
        <v>4710</v>
      </c>
      <c r="N68" s="8">
        <f t="shared" si="1"/>
        <v>0.38553207127935674</v>
      </c>
      <c r="O68">
        <f t="shared" si="2"/>
        <v>15.421282851174269</v>
      </c>
    </row>
    <row r="69" spans="1:15" x14ac:dyDescent="0.2">
      <c r="A69" t="s">
        <v>97</v>
      </c>
      <c r="B69">
        <v>3740</v>
      </c>
      <c r="K69" t="s">
        <v>44</v>
      </c>
      <c r="L69" t="str">
        <f>A53</f>
        <v>D9</v>
      </c>
      <c r="M69">
        <f>B53</f>
        <v>4020</v>
      </c>
      <c r="N69" s="8">
        <f t="shared" si="1"/>
        <v>0.18058821212469098</v>
      </c>
      <c r="O69">
        <f t="shared" si="2"/>
        <v>7.2235284849876393</v>
      </c>
    </row>
    <row r="70" spans="1:15" x14ac:dyDescent="0.2">
      <c r="A70" t="s">
        <v>98</v>
      </c>
      <c r="B70">
        <v>3989</v>
      </c>
      <c r="K70" t="s">
        <v>43</v>
      </c>
      <c r="L70" t="str">
        <f>A41</f>
        <v>C9</v>
      </c>
      <c r="M70">
        <f>B41</f>
        <v>3778</v>
      </c>
      <c r="N70" s="8">
        <f t="shared" si="1"/>
        <v>0.10870935137769226</v>
      </c>
      <c r="O70">
        <f t="shared" si="2"/>
        <v>4.3483740551076906</v>
      </c>
    </row>
    <row r="71" spans="1:15" x14ac:dyDescent="0.2">
      <c r="A71" t="s">
        <v>99</v>
      </c>
      <c r="B71">
        <v>23710</v>
      </c>
      <c r="K71" t="s">
        <v>42</v>
      </c>
      <c r="L71" t="str">
        <f>A29</f>
        <v>B9</v>
      </c>
      <c r="M71">
        <f>B29</f>
        <v>3829</v>
      </c>
      <c r="N71" s="8">
        <f t="shared" si="1"/>
        <v>0.12385737574999364</v>
      </c>
      <c r="O71">
        <f t="shared" si="2"/>
        <v>4.9542950299997459</v>
      </c>
    </row>
    <row r="72" spans="1:15" x14ac:dyDescent="0.2">
      <c r="A72" t="s">
        <v>14</v>
      </c>
      <c r="B72">
        <v>3394</v>
      </c>
      <c r="K72" t="s">
        <v>41</v>
      </c>
      <c r="L72" t="str">
        <f>A17</f>
        <v>A9</v>
      </c>
      <c r="M72">
        <f>B17</f>
        <v>3664</v>
      </c>
      <c r="N72" s="8">
        <f t="shared" si="1"/>
        <v>7.4849061604312705E-2</v>
      </c>
      <c r="O72">
        <f t="shared" si="2"/>
        <v>2.9939624641725082</v>
      </c>
    </row>
    <row r="73" spans="1:15" x14ac:dyDescent="0.2">
      <c r="A73" t="s">
        <v>22</v>
      </c>
      <c r="B73">
        <v>4482</v>
      </c>
      <c r="K73" t="s">
        <v>49</v>
      </c>
      <c r="L73" t="str">
        <f>A18</f>
        <v>A10</v>
      </c>
      <c r="M73">
        <f>B18</f>
        <v>3602</v>
      </c>
      <c r="N73" s="8">
        <f t="shared" si="1"/>
        <v>5.6433816288965925E-2</v>
      </c>
      <c r="O73">
        <f t="shared" si="2"/>
        <v>2.2573526515586368</v>
      </c>
    </row>
    <row r="74" spans="1:15" x14ac:dyDescent="0.2">
      <c r="A74" t="s">
        <v>32</v>
      </c>
      <c r="B74">
        <v>4811</v>
      </c>
      <c r="K74" t="s">
        <v>50</v>
      </c>
      <c r="L74" t="str">
        <f>A30</f>
        <v>B10</v>
      </c>
      <c r="M74">
        <f>B30</f>
        <v>3494</v>
      </c>
      <c r="N74" s="8">
        <f t="shared" ref="N74:N96" si="3">(M74-I$15)/I$16</f>
        <v>2.435564702997477E-2</v>
      </c>
      <c r="O74">
        <f t="shared" ref="O74:O96" si="4">N74*40</f>
        <v>0.97422588119899078</v>
      </c>
    </row>
    <row r="75" spans="1:15" x14ac:dyDescent="0.2">
      <c r="A75" t="s">
        <v>30</v>
      </c>
      <c r="B75">
        <v>3781</v>
      </c>
      <c r="K75" t="s">
        <v>51</v>
      </c>
      <c r="L75" t="str">
        <f>A42</f>
        <v>C10</v>
      </c>
      <c r="M75">
        <f>B42</f>
        <v>3382</v>
      </c>
      <c r="N75" s="8">
        <f t="shared" si="3"/>
        <v>-8.9106025719419887E-3</v>
      </c>
      <c r="O75">
        <f t="shared" si="4"/>
        <v>-0.35642410287767956</v>
      </c>
    </row>
    <row r="76" spans="1:15" x14ac:dyDescent="0.2">
      <c r="A76" t="s">
        <v>46</v>
      </c>
      <c r="B76">
        <v>38060</v>
      </c>
      <c r="K76" t="s">
        <v>52</v>
      </c>
      <c r="L76" t="str">
        <f>A54</f>
        <v>D10</v>
      </c>
      <c r="M76">
        <f>B54</f>
        <v>3336</v>
      </c>
      <c r="N76" s="8">
        <f t="shared" si="3"/>
        <v>-2.2573526515586372E-2</v>
      </c>
      <c r="O76">
        <f t="shared" si="4"/>
        <v>-0.90294106062345492</v>
      </c>
    </row>
    <row r="77" spans="1:15" x14ac:dyDescent="0.2">
      <c r="A77" t="s">
        <v>54</v>
      </c>
      <c r="B77">
        <v>5937</v>
      </c>
      <c r="K77" t="s">
        <v>53</v>
      </c>
      <c r="L77" t="str">
        <f>A66</f>
        <v>E10</v>
      </c>
      <c r="M77">
        <f>B66</f>
        <v>3441</v>
      </c>
      <c r="N77" s="8">
        <f t="shared" si="3"/>
        <v>8.613582486210589E-3</v>
      </c>
      <c r="O77">
        <f t="shared" si="4"/>
        <v>0.34454329944842355</v>
      </c>
    </row>
    <row r="78" spans="1:15" x14ac:dyDescent="0.2">
      <c r="A78" t="s">
        <v>62</v>
      </c>
      <c r="B78">
        <v>3817</v>
      </c>
      <c r="K78" t="s">
        <v>54</v>
      </c>
      <c r="L78" t="str">
        <f>A78</f>
        <v>F10</v>
      </c>
      <c r="M78">
        <f>B78</f>
        <v>3817</v>
      </c>
      <c r="N78" s="8">
        <f t="shared" si="3"/>
        <v>0.12029313472121685</v>
      </c>
      <c r="O78">
        <f t="shared" si="4"/>
        <v>4.8117253888486742</v>
      </c>
    </row>
    <row r="79" spans="1:15" x14ac:dyDescent="0.2">
      <c r="A79" t="s">
        <v>70</v>
      </c>
      <c r="B79">
        <v>19072</v>
      </c>
      <c r="K79" t="s">
        <v>55</v>
      </c>
      <c r="L79" t="str">
        <f>A90</f>
        <v>G10</v>
      </c>
      <c r="M79">
        <f>B90</f>
        <v>5170</v>
      </c>
      <c r="N79" s="8">
        <f t="shared" si="3"/>
        <v>0.52216131071580052</v>
      </c>
      <c r="O79">
        <f t="shared" si="4"/>
        <v>20.886452428632019</v>
      </c>
    </row>
    <row r="80" spans="1:15" x14ac:dyDescent="0.2">
      <c r="A80" t="s">
        <v>78</v>
      </c>
      <c r="B80">
        <v>3908</v>
      </c>
      <c r="K80" t="s">
        <v>56</v>
      </c>
      <c r="L80" t="str">
        <f>A102</f>
        <v>H10</v>
      </c>
      <c r="M80">
        <f>B102</f>
        <v>6678</v>
      </c>
      <c r="N80" s="8">
        <f t="shared" si="3"/>
        <v>0.97006759999875114</v>
      </c>
      <c r="O80">
        <f t="shared" si="4"/>
        <v>38.802703999950047</v>
      </c>
    </row>
    <row r="81" spans="1:15" x14ac:dyDescent="0.2">
      <c r="A81" t="s">
        <v>100</v>
      </c>
      <c r="B81">
        <v>3412</v>
      </c>
      <c r="K81" t="s">
        <v>64</v>
      </c>
      <c r="L81" t="str">
        <f>A103</f>
        <v>H11</v>
      </c>
      <c r="M81">
        <f>B103</f>
        <v>9678</v>
      </c>
      <c r="N81" s="8">
        <f t="shared" si="3"/>
        <v>1.8611278571929502</v>
      </c>
      <c r="O81">
        <f t="shared" si="4"/>
        <v>74.445114287718013</v>
      </c>
    </row>
    <row r="82" spans="1:15" x14ac:dyDescent="0.2">
      <c r="A82" t="s">
        <v>101</v>
      </c>
      <c r="B82">
        <v>5418</v>
      </c>
      <c r="K82" t="s">
        <v>63</v>
      </c>
      <c r="L82" t="str">
        <f>A91</f>
        <v>G11</v>
      </c>
      <c r="M82">
        <f>B91</f>
        <v>14314</v>
      </c>
      <c r="N82" s="8">
        <f t="shared" si="3"/>
        <v>3.2381129746437187</v>
      </c>
      <c r="O82">
        <f t="shared" si="4"/>
        <v>129.52451898574876</v>
      </c>
    </row>
    <row r="83" spans="1:15" x14ac:dyDescent="0.2">
      <c r="A83" t="s">
        <v>102</v>
      </c>
      <c r="B83">
        <v>32789</v>
      </c>
      <c r="K83" t="s">
        <v>62</v>
      </c>
      <c r="L83" t="str">
        <f>A79</f>
        <v>F11</v>
      </c>
      <c r="M83">
        <f>B79</f>
        <v>19072</v>
      </c>
      <c r="N83" s="8">
        <f t="shared" si="3"/>
        <v>4.6513345425537178</v>
      </c>
      <c r="O83">
        <f t="shared" si="4"/>
        <v>186.05338170214873</v>
      </c>
    </row>
    <row r="84" spans="1:15" x14ac:dyDescent="0.2">
      <c r="A84" t="s">
        <v>15</v>
      </c>
      <c r="B84">
        <v>3342</v>
      </c>
      <c r="K84" t="s">
        <v>61</v>
      </c>
      <c r="L84" t="str">
        <f>A67</f>
        <v>E11</v>
      </c>
      <c r="M84">
        <f>B67</f>
        <v>29744</v>
      </c>
      <c r="N84" s="8">
        <f t="shared" si="3"/>
        <v>7.8211328974792149</v>
      </c>
      <c r="O84">
        <f t="shared" si="4"/>
        <v>312.84531589916861</v>
      </c>
    </row>
    <row r="85" spans="1:15" x14ac:dyDescent="0.2">
      <c r="A85" t="s">
        <v>23</v>
      </c>
      <c r="B85">
        <v>3500</v>
      </c>
      <c r="K85" t="s">
        <v>60</v>
      </c>
      <c r="L85" t="str">
        <f>A55</f>
        <v>D11</v>
      </c>
      <c r="M85">
        <f>B55</f>
        <v>25568</v>
      </c>
      <c r="N85" s="8">
        <f t="shared" si="3"/>
        <v>6.5807770194648905</v>
      </c>
      <c r="O85">
        <f t="shared" si="4"/>
        <v>263.23108077859564</v>
      </c>
    </row>
    <row r="86" spans="1:15" x14ac:dyDescent="0.2">
      <c r="A86" t="s">
        <v>31</v>
      </c>
      <c r="B86">
        <v>4246</v>
      </c>
      <c r="K86" t="s">
        <v>59</v>
      </c>
      <c r="L86" t="str">
        <f>A43</f>
        <v>C11</v>
      </c>
      <c r="M86">
        <f>B43</f>
        <v>18181</v>
      </c>
      <c r="N86" s="8">
        <f t="shared" si="3"/>
        <v>4.3866896461670413</v>
      </c>
      <c r="O86">
        <f t="shared" si="4"/>
        <v>175.46758584668166</v>
      </c>
    </row>
    <row r="87" spans="1:15" x14ac:dyDescent="0.2">
      <c r="A87" t="s">
        <v>39</v>
      </c>
      <c r="B87">
        <v>4118</v>
      </c>
      <c r="K87" t="s">
        <v>58</v>
      </c>
      <c r="L87" t="str">
        <f>A31</f>
        <v>B11</v>
      </c>
      <c r="M87">
        <f>B31</f>
        <v>10785</v>
      </c>
      <c r="N87" s="8">
        <f t="shared" si="3"/>
        <v>2.1899290920976093</v>
      </c>
      <c r="O87">
        <f t="shared" si="4"/>
        <v>87.59716368390437</v>
      </c>
    </row>
    <row r="88" spans="1:15" x14ac:dyDescent="0.2">
      <c r="A88" t="s">
        <v>47</v>
      </c>
      <c r="B88">
        <v>36395</v>
      </c>
      <c r="K88" t="s">
        <v>57</v>
      </c>
      <c r="L88" t="str">
        <f>A19</f>
        <v>A11</v>
      </c>
      <c r="M88">
        <f>B19</f>
        <v>6000</v>
      </c>
      <c r="N88" s="8">
        <f t="shared" si="3"/>
        <v>0.76868798187286225</v>
      </c>
      <c r="O88">
        <f t="shared" si="4"/>
        <v>30.747519274914488</v>
      </c>
    </row>
    <row r="89" spans="1:15" x14ac:dyDescent="0.2">
      <c r="A89" t="s">
        <v>55</v>
      </c>
      <c r="B89">
        <v>7363</v>
      </c>
      <c r="K89" t="s">
        <v>65</v>
      </c>
      <c r="L89" t="str">
        <f>A20</f>
        <v>A12</v>
      </c>
      <c r="M89">
        <f>B20</f>
        <v>4921</v>
      </c>
      <c r="N89" s="8">
        <f t="shared" si="3"/>
        <v>0.44820330936868202</v>
      </c>
      <c r="O89">
        <f t="shared" si="4"/>
        <v>17.928132374747282</v>
      </c>
    </row>
    <row r="90" spans="1:15" x14ac:dyDescent="0.2">
      <c r="A90" t="s">
        <v>63</v>
      </c>
      <c r="B90">
        <v>5170</v>
      </c>
      <c r="K90" t="s">
        <v>66</v>
      </c>
      <c r="L90" t="str">
        <f>A32</f>
        <v>B12</v>
      </c>
      <c r="M90">
        <f>B32</f>
        <v>4295</v>
      </c>
      <c r="N90" s="8">
        <f t="shared" si="3"/>
        <v>0.26226873570082587</v>
      </c>
      <c r="O90">
        <f t="shared" si="4"/>
        <v>10.490749428033034</v>
      </c>
    </row>
    <row r="91" spans="1:15" x14ac:dyDescent="0.2">
      <c r="A91" t="s">
        <v>71</v>
      </c>
      <c r="B91">
        <v>14314</v>
      </c>
      <c r="K91" t="s">
        <v>67</v>
      </c>
      <c r="L91" t="str">
        <f>A44</f>
        <v>C12</v>
      </c>
      <c r="M91">
        <f>B44</f>
        <v>4018</v>
      </c>
      <c r="N91" s="8">
        <f t="shared" si="3"/>
        <v>0.17999417195322817</v>
      </c>
      <c r="O91">
        <f t="shared" si="4"/>
        <v>7.1997668781291271</v>
      </c>
    </row>
    <row r="92" spans="1:15" x14ac:dyDescent="0.2">
      <c r="A92" t="s">
        <v>79</v>
      </c>
      <c r="B92">
        <v>3674</v>
      </c>
      <c r="K92" t="s">
        <v>68</v>
      </c>
      <c r="L92" t="str">
        <f>A56</f>
        <v>D12</v>
      </c>
      <c r="M92">
        <f>B56</f>
        <v>3879</v>
      </c>
      <c r="N92" s="8">
        <f t="shared" si="3"/>
        <v>0.13870838003656363</v>
      </c>
      <c r="O92">
        <f t="shared" si="4"/>
        <v>5.5483352014625451</v>
      </c>
    </row>
    <row r="93" spans="1:15" x14ac:dyDescent="0.2">
      <c r="A93" t="s">
        <v>103</v>
      </c>
      <c r="B93">
        <v>3414</v>
      </c>
      <c r="K93" t="s">
        <v>69</v>
      </c>
      <c r="L93" t="str">
        <f>A68</f>
        <v>E12</v>
      </c>
      <c r="M93">
        <f>B68</f>
        <v>3895</v>
      </c>
      <c r="N93" s="8">
        <f t="shared" si="3"/>
        <v>0.14346070140826603</v>
      </c>
      <c r="O93">
        <f t="shared" si="4"/>
        <v>5.7384280563306413</v>
      </c>
    </row>
    <row r="94" spans="1:15" x14ac:dyDescent="0.2">
      <c r="A94" t="s">
        <v>104</v>
      </c>
      <c r="B94">
        <v>7886</v>
      </c>
      <c r="K94" t="s">
        <v>70</v>
      </c>
      <c r="L94" t="str">
        <f>A80</f>
        <v>F12</v>
      </c>
      <c r="M94">
        <f>B80</f>
        <v>3908</v>
      </c>
      <c r="N94" s="8">
        <f t="shared" si="3"/>
        <v>0.14732196252277421</v>
      </c>
      <c r="O94">
        <f t="shared" si="4"/>
        <v>5.8928785009109683</v>
      </c>
    </row>
    <row r="95" spans="1:15" x14ac:dyDescent="0.2">
      <c r="A95" t="s">
        <v>105</v>
      </c>
      <c r="B95">
        <v>20596</v>
      </c>
      <c r="K95" t="s">
        <v>71</v>
      </c>
      <c r="L95" t="str">
        <f>A92</f>
        <v>G12</v>
      </c>
      <c r="M95">
        <f>B92</f>
        <v>3674</v>
      </c>
      <c r="N95" s="8">
        <f t="shared" si="3"/>
        <v>7.7819262461626695E-2</v>
      </c>
      <c r="O95">
        <f t="shared" si="4"/>
        <v>3.1127704984650677</v>
      </c>
    </row>
    <row r="96" spans="1:15" x14ac:dyDescent="0.2">
      <c r="A96" t="s">
        <v>16</v>
      </c>
      <c r="B96">
        <v>3355</v>
      </c>
      <c r="K96" t="s">
        <v>72</v>
      </c>
      <c r="L96" t="str">
        <f>A104</f>
        <v>H12</v>
      </c>
      <c r="M96">
        <f>B104</f>
        <v>3529</v>
      </c>
      <c r="N96" s="8">
        <f t="shared" si="3"/>
        <v>3.4751350030573759E-2</v>
      </c>
      <c r="O96">
        <f t="shared" si="4"/>
        <v>1.3900540012229503</v>
      </c>
    </row>
    <row r="97" spans="1:2" x14ac:dyDescent="0.2">
      <c r="A97" t="s">
        <v>24</v>
      </c>
      <c r="B97">
        <v>3378</v>
      </c>
    </row>
    <row r="98" spans="1:2" x14ac:dyDescent="0.2">
      <c r="A98" t="s">
        <v>33</v>
      </c>
      <c r="B98">
        <v>3932</v>
      </c>
    </row>
    <row r="99" spans="1:2" x14ac:dyDescent="0.2">
      <c r="A99" t="s">
        <v>40</v>
      </c>
      <c r="B99">
        <v>4057</v>
      </c>
    </row>
    <row r="100" spans="1:2" x14ac:dyDescent="0.2">
      <c r="A100" t="s">
        <v>48</v>
      </c>
      <c r="B100">
        <v>22611</v>
      </c>
    </row>
    <row r="101" spans="1:2" x14ac:dyDescent="0.2">
      <c r="A101" t="s">
        <v>56</v>
      </c>
      <c r="B101">
        <v>10766</v>
      </c>
    </row>
    <row r="102" spans="1:2" x14ac:dyDescent="0.2">
      <c r="A102" t="s">
        <v>64</v>
      </c>
      <c r="B102">
        <v>6678</v>
      </c>
    </row>
    <row r="103" spans="1:2" x14ac:dyDescent="0.2">
      <c r="A103" t="s">
        <v>72</v>
      </c>
      <c r="B103">
        <v>9678</v>
      </c>
    </row>
    <row r="104" spans="1:2" x14ac:dyDescent="0.2">
      <c r="A104" t="s">
        <v>80</v>
      </c>
      <c r="B104">
        <v>3529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F7" sqref="F7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65039</v>
      </c>
      <c r="D2">
        <v>3333</v>
      </c>
      <c r="E2">
        <v>4224</v>
      </c>
      <c r="F2">
        <v>3874</v>
      </c>
      <c r="G2">
        <v>64958</v>
      </c>
      <c r="H2">
        <v>59516</v>
      </c>
      <c r="I2">
        <v>4232</v>
      </c>
      <c r="J2">
        <v>4546</v>
      </c>
      <c r="K2">
        <v>3632</v>
      </c>
      <c r="L2">
        <v>3578</v>
      </c>
      <c r="M2">
        <v>5873</v>
      </c>
      <c r="N2">
        <v>4818</v>
      </c>
      <c r="O2">
        <v>50909</v>
      </c>
      <c r="P2">
        <v>3329</v>
      </c>
      <c r="Q2">
        <v>5069</v>
      </c>
      <c r="R2">
        <v>3679</v>
      </c>
      <c r="S2">
        <v>47229</v>
      </c>
      <c r="T2">
        <v>36753</v>
      </c>
      <c r="U2">
        <v>3734</v>
      </c>
      <c r="V2">
        <v>6372</v>
      </c>
      <c r="W2">
        <v>3769</v>
      </c>
      <c r="X2">
        <v>3436</v>
      </c>
      <c r="Y2">
        <v>10507</v>
      </c>
      <c r="Z2">
        <v>4249</v>
      </c>
      <c r="AA2">
        <v>28249</v>
      </c>
      <c r="AB2">
        <v>3356</v>
      </c>
      <c r="AC2">
        <v>6143</v>
      </c>
      <c r="AD2">
        <v>3685</v>
      </c>
      <c r="AE2">
        <v>15148</v>
      </c>
      <c r="AF2">
        <v>15215</v>
      </c>
      <c r="AG2">
        <v>3371</v>
      </c>
      <c r="AH2">
        <v>8571</v>
      </c>
      <c r="AI2">
        <v>3715</v>
      </c>
      <c r="AJ2">
        <v>3354</v>
      </c>
      <c r="AK2">
        <v>17464</v>
      </c>
      <c r="AL2">
        <v>3957</v>
      </c>
      <c r="AM2">
        <v>9887</v>
      </c>
      <c r="AN2">
        <v>3638</v>
      </c>
      <c r="AO2">
        <v>8998</v>
      </c>
      <c r="AP2">
        <v>3661</v>
      </c>
      <c r="AQ2">
        <v>7986</v>
      </c>
      <c r="AR2">
        <v>8862</v>
      </c>
      <c r="AS2">
        <v>3338</v>
      </c>
      <c r="AT2">
        <v>10755</v>
      </c>
      <c r="AU2">
        <v>3982</v>
      </c>
      <c r="AV2">
        <v>3320</v>
      </c>
      <c r="AW2">
        <v>24542</v>
      </c>
      <c r="AX2">
        <v>3823</v>
      </c>
      <c r="AY2">
        <v>4989</v>
      </c>
      <c r="AZ2">
        <v>3771</v>
      </c>
      <c r="BA2">
        <v>18316</v>
      </c>
      <c r="BB2">
        <v>3550</v>
      </c>
      <c r="BC2">
        <v>5831</v>
      </c>
      <c r="BD2">
        <v>5994</v>
      </c>
      <c r="BE2">
        <v>3589</v>
      </c>
      <c r="BF2">
        <v>20896</v>
      </c>
      <c r="BG2">
        <v>4625</v>
      </c>
      <c r="BH2">
        <v>3412</v>
      </c>
      <c r="BI2">
        <v>28527</v>
      </c>
      <c r="BJ2">
        <v>3854</v>
      </c>
      <c r="BK2">
        <v>3726</v>
      </c>
      <c r="BL2">
        <v>3975</v>
      </c>
      <c r="BM2">
        <v>22856</v>
      </c>
      <c r="BN2">
        <v>3381</v>
      </c>
      <c r="BO2">
        <v>4420</v>
      </c>
      <c r="BP2">
        <v>4749</v>
      </c>
      <c r="BQ2">
        <v>3747</v>
      </c>
      <c r="BR2">
        <v>36327</v>
      </c>
      <c r="BS2">
        <v>5818</v>
      </c>
      <c r="BT2">
        <v>3774</v>
      </c>
      <c r="BU2">
        <v>18307</v>
      </c>
      <c r="BV2">
        <v>3861</v>
      </c>
      <c r="BW2">
        <v>3403</v>
      </c>
      <c r="BX2">
        <v>5342</v>
      </c>
      <c r="BY2">
        <v>31984</v>
      </c>
      <c r="BZ2">
        <v>3320</v>
      </c>
      <c r="CA2">
        <v>3477</v>
      </c>
      <c r="CB2">
        <v>4192</v>
      </c>
      <c r="CC2">
        <v>4046</v>
      </c>
      <c r="CD2">
        <v>35157</v>
      </c>
      <c r="CE2">
        <v>7125</v>
      </c>
      <c r="CF2">
        <v>5083</v>
      </c>
      <c r="CG2">
        <v>13835</v>
      </c>
      <c r="CH2">
        <v>3638</v>
      </c>
      <c r="CI2">
        <v>3409</v>
      </c>
      <c r="CJ2">
        <v>7773</v>
      </c>
      <c r="CK2">
        <v>19989</v>
      </c>
      <c r="CL2">
        <v>3347</v>
      </c>
      <c r="CM2">
        <v>3370</v>
      </c>
      <c r="CN2">
        <v>3898</v>
      </c>
      <c r="CO2">
        <v>4023</v>
      </c>
      <c r="CP2">
        <v>22000</v>
      </c>
      <c r="CQ2">
        <v>10393</v>
      </c>
      <c r="CR2">
        <v>6532</v>
      </c>
      <c r="CS2">
        <v>9411</v>
      </c>
      <c r="CT2">
        <v>3508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65039</v>
      </c>
      <c r="G9">
        <f>'Plate 1'!G9</f>
        <v>30</v>
      </c>
      <c r="H9" t="str">
        <f t="shared" ref="H9:I9" si="0">A9</f>
        <v>A1</v>
      </c>
      <c r="I9">
        <f t="shared" si="0"/>
        <v>65039</v>
      </c>
      <c r="K9" t="s">
        <v>82</v>
      </c>
      <c r="L9" t="str">
        <f>A10</f>
        <v>A2</v>
      </c>
      <c r="M9">
        <f>B10</f>
        <v>3333</v>
      </c>
      <c r="N9" s="8">
        <f>(M9-I$15)/I$16</f>
        <v>-2.2017144368662037E-2</v>
      </c>
      <c r="O9">
        <f>N9*40</f>
        <v>-0.88068577474648146</v>
      </c>
    </row>
    <row r="10" spans="1:98" x14ac:dyDescent="0.2">
      <c r="A10" t="s">
        <v>83</v>
      </c>
      <c r="B10">
        <v>3333</v>
      </c>
      <c r="G10">
        <f>'Plate 1'!G10</f>
        <v>15</v>
      </c>
      <c r="H10" t="str">
        <f>A21</f>
        <v>B1</v>
      </c>
      <c r="I10">
        <f>B21</f>
        <v>50909</v>
      </c>
      <c r="K10" t="s">
        <v>85</v>
      </c>
      <c r="L10" t="str">
        <f>A22</f>
        <v>B2</v>
      </c>
      <c r="M10">
        <f>B22</f>
        <v>3329</v>
      </c>
      <c r="N10" s="8">
        <f t="shared" ref="N10:N73" si="1">(M10-I$15)/I$16</f>
        <v>-2.3275266904014151E-2</v>
      </c>
      <c r="O10">
        <f t="shared" ref="O10:O73" si="2">N10*40</f>
        <v>-0.9310106761605661</v>
      </c>
    </row>
    <row r="11" spans="1:98" x14ac:dyDescent="0.2">
      <c r="A11" t="s">
        <v>84</v>
      </c>
      <c r="B11">
        <v>4224</v>
      </c>
      <c r="G11">
        <f>'Plate 1'!G11</f>
        <v>7.5</v>
      </c>
      <c r="H11" t="str">
        <f>A33</f>
        <v>C1</v>
      </c>
      <c r="I11">
        <f>B33</f>
        <v>28249</v>
      </c>
      <c r="K11" t="s">
        <v>88</v>
      </c>
      <c r="L11" t="str">
        <f>A34</f>
        <v>C2</v>
      </c>
      <c r="M11">
        <f>B34</f>
        <v>3356</v>
      </c>
      <c r="N11" s="8">
        <f t="shared" si="1"/>
        <v>-1.4782939790387367E-2</v>
      </c>
      <c r="O11">
        <f t="shared" si="2"/>
        <v>-0.59131759161549469</v>
      </c>
    </row>
    <row r="12" spans="1:98" x14ac:dyDescent="0.2">
      <c r="A12" t="s">
        <v>9</v>
      </c>
      <c r="B12">
        <v>3874</v>
      </c>
      <c r="G12">
        <f>'Plate 1'!G12</f>
        <v>1.875</v>
      </c>
      <c r="H12" t="str">
        <f>A45</f>
        <v>D1</v>
      </c>
      <c r="I12">
        <f>B45</f>
        <v>9887</v>
      </c>
      <c r="K12" t="s">
        <v>91</v>
      </c>
      <c r="L12" t="str">
        <f>A46</f>
        <v>D2</v>
      </c>
      <c r="M12">
        <f>B46</f>
        <v>3638</v>
      </c>
      <c r="N12" s="8">
        <f t="shared" si="1"/>
        <v>7.3914698951936836E-2</v>
      </c>
      <c r="O12">
        <f t="shared" si="2"/>
        <v>2.9565879580774732</v>
      </c>
    </row>
    <row r="13" spans="1:98" x14ac:dyDescent="0.2">
      <c r="A13" t="s">
        <v>17</v>
      </c>
      <c r="B13">
        <v>64958</v>
      </c>
      <c r="G13">
        <f>'Plate 1'!G13</f>
        <v>0.46875</v>
      </c>
      <c r="H13" t="str">
        <f>A57</f>
        <v>E1</v>
      </c>
      <c r="I13">
        <f>B57</f>
        <v>4989</v>
      </c>
      <c r="K13" t="s">
        <v>94</v>
      </c>
      <c r="L13" t="str">
        <f>A58</f>
        <v>E2</v>
      </c>
      <c r="M13">
        <f>B58</f>
        <v>3771</v>
      </c>
      <c r="N13" s="8">
        <f t="shared" si="1"/>
        <v>0.1157472732523947</v>
      </c>
      <c r="O13">
        <f t="shared" si="2"/>
        <v>4.6298909300957884</v>
      </c>
    </row>
    <row r="14" spans="1:98" x14ac:dyDescent="0.2">
      <c r="A14" t="s">
        <v>25</v>
      </c>
      <c r="B14">
        <v>59516</v>
      </c>
      <c r="G14">
        <f>'Plate 1'!G14</f>
        <v>0.1171875</v>
      </c>
      <c r="H14" t="str">
        <f>A69</f>
        <v>F1</v>
      </c>
      <c r="I14">
        <f>B69</f>
        <v>3726</v>
      </c>
      <c r="K14" t="s">
        <v>97</v>
      </c>
      <c r="L14" t="str">
        <f>A70</f>
        <v>F2</v>
      </c>
      <c r="M14">
        <f>B70</f>
        <v>3975</v>
      </c>
      <c r="N14" s="8">
        <f t="shared" si="1"/>
        <v>0.17991152255535264</v>
      </c>
      <c r="O14">
        <f t="shared" si="2"/>
        <v>7.1964609022141062</v>
      </c>
    </row>
    <row r="15" spans="1:98" x14ac:dyDescent="0.2">
      <c r="A15" t="s">
        <v>34</v>
      </c>
      <c r="B15">
        <v>4232</v>
      </c>
      <c r="G15">
        <f>'Plate 1'!G15</f>
        <v>0</v>
      </c>
      <c r="H15" t="str">
        <f>A81</f>
        <v>G1</v>
      </c>
      <c r="I15">
        <f>B81</f>
        <v>3403</v>
      </c>
      <c r="K15" t="s">
        <v>100</v>
      </c>
      <c r="L15" t="str">
        <f>A82</f>
        <v>G2</v>
      </c>
      <c r="M15">
        <f>B82</f>
        <v>5342</v>
      </c>
      <c r="N15" s="8">
        <f t="shared" si="1"/>
        <v>0.60987489901193837</v>
      </c>
      <c r="O15">
        <f t="shared" si="2"/>
        <v>24.394995960477534</v>
      </c>
    </row>
    <row r="16" spans="1:98" x14ac:dyDescent="0.2">
      <c r="A16" t="s">
        <v>41</v>
      </c>
      <c r="B16">
        <v>4546</v>
      </c>
      <c r="H16" t="s">
        <v>119</v>
      </c>
      <c r="I16">
        <f>SLOPE(I10:I15, G10:G15)</f>
        <v>3179.3405551554661</v>
      </c>
      <c r="K16" t="s">
        <v>103</v>
      </c>
      <c r="L16" t="str">
        <f>A94</f>
        <v>H2</v>
      </c>
      <c r="M16">
        <f>B94</f>
        <v>7773</v>
      </c>
      <c r="N16" s="8">
        <f t="shared" si="1"/>
        <v>1.3744988698721872</v>
      </c>
      <c r="O16">
        <f t="shared" si="2"/>
        <v>54.97995479488749</v>
      </c>
    </row>
    <row r="17" spans="1:15" x14ac:dyDescent="0.2">
      <c r="A17" t="s">
        <v>49</v>
      </c>
      <c r="B17">
        <v>3632</v>
      </c>
      <c r="K17" t="s">
        <v>104</v>
      </c>
      <c r="L17" t="str">
        <f>A95</f>
        <v>H3</v>
      </c>
      <c r="M17">
        <f>B95</f>
        <v>19989</v>
      </c>
      <c r="N17" s="8">
        <f t="shared" si="1"/>
        <v>5.21680509283755</v>
      </c>
      <c r="O17">
        <f t="shared" si="2"/>
        <v>208.672203713502</v>
      </c>
    </row>
    <row r="18" spans="1:15" x14ac:dyDescent="0.2">
      <c r="A18" t="s">
        <v>57</v>
      </c>
      <c r="B18">
        <v>3578</v>
      </c>
      <c r="K18" t="s">
        <v>101</v>
      </c>
      <c r="L18" t="str">
        <f>A83</f>
        <v>G3</v>
      </c>
      <c r="M18">
        <f>B83</f>
        <v>31984</v>
      </c>
      <c r="N18" s="8">
        <f t="shared" si="1"/>
        <v>8.9896000457247087</v>
      </c>
      <c r="O18">
        <f t="shared" si="2"/>
        <v>359.58400182898833</v>
      </c>
    </row>
    <row r="19" spans="1:15" x14ac:dyDescent="0.2">
      <c r="A19" t="s">
        <v>65</v>
      </c>
      <c r="B19">
        <v>5873</v>
      </c>
      <c r="K19" t="s">
        <v>98</v>
      </c>
      <c r="L19" t="str">
        <f>A71</f>
        <v>F3</v>
      </c>
      <c r="M19">
        <f>B71</f>
        <v>22856</v>
      </c>
      <c r="N19" s="8">
        <f t="shared" si="1"/>
        <v>6.1185644200511797</v>
      </c>
      <c r="O19">
        <f t="shared" si="2"/>
        <v>244.74257680204718</v>
      </c>
    </row>
    <row r="20" spans="1:15" x14ac:dyDescent="0.2">
      <c r="A20" t="s">
        <v>73</v>
      </c>
      <c r="B20">
        <v>4818</v>
      </c>
      <c r="K20" t="s">
        <v>95</v>
      </c>
      <c r="L20" t="str">
        <f>A59</f>
        <v>E3</v>
      </c>
      <c r="M20">
        <f>B59</f>
        <v>18316</v>
      </c>
      <c r="N20" s="8">
        <f t="shared" si="1"/>
        <v>4.6905953424265281</v>
      </c>
      <c r="O20">
        <f t="shared" si="2"/>
        <v>187.62381369706111</v>
      </c>
    </row>
    <row r="21" spans="1:15" x14ac:dyDescent="0.2">
      <c r="A21" t="s">
        <v>85</v>
      </c>
      <c r="B21">
        <v>50909</v>
      </c>
      <c r="K21" t="s">
        <v>92</v>
      </c>
      <c r="L21" t="str">
        <f>A47</f>
        <v>D3</v>
      </c>
      <c r="M21">
        <f>B47</f>
        <v>8998</v>
      </c>
      <c r="N21" s="8">
        <f t="shared" si="1"/>
        <v>1.7597988963237727</v>
      </c>
      <c r="O21">
        <f t="shared" si="2"/>
        <v>70.391955852950915</v>
      </c>
    </row>
    <row r="22" spans="1:15" x14ac:dyDescent="0.2">
      <c r="A22" t="s">
        <v>86</v>
      </c>
      <c r="B22">
        <v>3329</v>
      </c>
      <c r="K22" t="s">
        <v>89</v>
      </c>
      <c r="L22" t="str">
        <f>A35</f>
        <v>C3</v>
      </c>
      <c r="M22">
        <f>B35</f>
        <v>6143</v>
      </c>
      <c r="N22" s="8">
        <f t="shared" si="1"/>
        <v>0.86181393671619966</v>
      </c>
      <c r="O22">
        <f t="shared" si="2"/>
        <v>34.472557468647985</v>
      </c>
    </row>
    <row r="23" spans="1:15" x14ac:dyDescent="0.2">
      <c r="A23" t="s">
        <v>87</v>
      </c>
      <c r="B23">
        <v>5069</v>
      </c>
      <c r="K23" t="s">
        <v>86</v>
      </c>
      <c r="L23" t="str">
        <f>A23</f>
        <v>B3</v>
      </c>
      <c r="M23">
        <f>B23</f>
        <v>5069</v>
      </c>
      <c r="N23" s="8">
        <f t="shared" si="1"/>
        <v>0.52400803597415646</v>
      </c>
      <c r="O23">
        <f t="shared" si="2"/>
        <v>20.960321438966258</v>
      </c>
    </row>
    <row r="24" spans="1:15" x14ac:dyDescent="0.2">
      <c r="A24" t="s">
        <v>10</v>
      </c>
      <c r="B24">
        <v>3679</v>
      </c>
      <c r="K24" t="s">
        <v>83</v>
      </c>
      <c r="L24" t="str">
        <f>A11</f>
        <v>A3</v>
      </c>
      <c r="M24">
        <f>B11</f>
        <v>4224</v>
      </c>
      <c r="N24" s="8">
        <f t="shared" si="1"/>
        <v>0.25822965038102186</v>
      </c>
      <c r="O24">
        <f t="shared" si="2"/>
        <v>10.329186015240875</v>
      </c>
    </row>
    <row r="25" spans="1:15" x14ac:dyDescent="0.2">
      <c r="A25" t="s">
        <v>18</v>
      </c>
      <c r="B25">
        <v>47229</v>
      </c>
      <c r="K25" t="s">
        <v>84</v>
      </c>
      <c r="L25" t="str">
        <f>A12</f>
        <v>A4</v>
      </c>
      <c r="M25">
        <f>B12</f>
        <v>3874</v>
      </c>
      <c r="N25" s="8">
        <f t="shared" si="1"/>
        <v>0.14814392853771169</v>
      </c>
      <c r="O25">
        <f t="shared" si="2"/>
        <v>5.925757141508468</v>
      </c>
    </row>
    <row r="26" spans="1:15" x14ac:dyDescent="0.2">
      <c r="A26" t="s">
        <v>26</v>
      </c>
      <c r="B26">
        <v>36753</v>
      </c>
      <c r="K26" t="s">
        <v>87</v>
      </c>
      <c r="L26" t="str">
        <f>A24</f>
        <v>B4</v>
      </c>
      <c r="M26">
        <f>B24</f>
        <v>3679</v>
      </c>
      <c r="N26" s="8">
        <f t="shared" si="1"/>
        <v>8.6810454939296025E-2</v>
      </c>
      <c r="O26">
        <f t="shared" si="2"/>
        <v>3.4724181975718409</v>
      </c>
    </row>
    <row r="27" spans="1:15" x14ac:dyDescent="0.2">
      <c r="A27" t="s">
        <v>35</v>
      </c>
      <c r="B27">
        <v>3734</v>
      </c>
      <c r="K27" t="s">
        <v>90</v>
      </c>
      <c r="L27" t="str">
        <f>A36</f>
        <v>C4</v>
      </c>
      <c r="M27">
        <f>B36</f>
        <v>3685</v>
      </c>
      <c r="N27" s="8">
        <f t="shared" si="1"/>
        <v>8.8697638742324197E-2</v>
      </c>
      <c r="O27">
        <f t="shared" si="2"/>
        <v>3.5479055496929677</v>
      </c>
    </row>
    <row r="28" spans="1:15" x14ac:dyDescent="0.2">
      <c r="A28" t="s">
        <v>42</v>
      </c>
      <c r="B28">
        <v>6372</v>
      </c>
      <c r="K28" t="s">
        <v>93</v>
      </c>
      <c r="L28" t="str">
        <f>A48</f>
        <v>D4</v>
      </c>
      <c r="M28">
        <f>B48</f>
        <v>3661</v>
      </c>
      <c r="N28" s="8">
        <f t="shared" si="1"/>
        <v>8.1148903530211508E-2</v>
      </c>
      <c r="O28">
        <f t="shared" si="2"/>
        <v>3.2459561412084605</v>
      </c>
    </row>
    <row r="29" spans="1:15" x14ac:dyDescent="0.2">
      <c r="A29" t="s">
        <v>50</v>
      </c>
      <c r="B29">
        <v>3769</v>
      </c>
      <c r="K29" t="s">
        <v>96</v>
      </c>
      <c r="L29" t="str">
        <f>A60</f>
        <v>E4</v>
      </c>
      <c r="M29">
        <f>B60</f>
        <v>3550</v>
      </c>
      <c r="N29" s="8">
        <f t="shared" si="1"/>
        <v>4.6236003174190278E-2</v>
      </c>
      <c r="O29">
        <f t="shared" si="2"/>
        <v>1.8494401269676111</v>
      </c>
    </row>
    <row r="30" spans="1:15" x14ac:dyDescent="0.2">
      <c r="A30" t="s">
        <v>58</v>
      </c>
      <c r="B30">
        <v>3436</v>
      </c>
      <c r="K30" t="s">
        <v>99</v>
      </c>
      <c r="L30" t="str">
        <f>A72</f>
        <v>F4</v>
      </c>
      <c r="M30">
        <f>B72</f>
        <v>3381</v>
      </c>
      <c r="N30" s="8">
        <f t="shared" si="1"/>
        <v>-6.9196739444366395E-3</v>
      </c>
      <c r="O30">
        <f t="shared" si="2"/>
        <v>-0.27678695777746559</v>
      </c>
    </row>
    <row r="31" spans="1:15" x14ac:dyDescent="0.2">
      <c r="A31" t="s">
        <v>66</v>
      </c>
      <c r="B31">
        <v>10507</v>
      </c>
      <c r="K31" t="s">
        <v>102</v>
      </c>
      <c r="L31" t="str">
        <f>A84</f>
        <v>G4</v>
      </c>
      <c r="M31">
        <f>B84</f>
        <v>3320</v>
      </c>
      <c r="N31" s="8">
        <f t="shared" si="1"/>
        <v>-2.6106042608556413E-2</v>
      </c>
      <c r="O31">
        <f t="shared" si="2"/>
        <v>-1.0442417043422565</v>
      </c>
    </row>
    <row r="32" spans="1:15" x14ac:dyDescent="0.2">
      <c r="A32" t="s">
        <v>74</v>
      </c>
      <c r="B32">
        <v>4249</v>
      </c>
      <c r="K32" t="s">
        <v>105</v>
      </c>
      <c r="L32" t="str">
        <f>A96</f>
        <v>H4</v>
      </c>
      <c r="M32">
        <f>B96</f>
        <v>3347</v>
      </c>
      <c r="N32" s="8">
        <f t="shared" si="1"/>
        <v>-1.7613715494929627E-2</v>
      </c>
      <c r="O32">
        <f t="shared" si="2"/>
        <v>-0.70454861979718508</v>
      </c>
    </row>
    <row r="33" spans="1:15" x14ac:dyDescent="0.2">
      <c r="A33" t="s">
        <v>88</v>
      </c>
      <c r="B33">
        <v>28249</v>
      </c>
      <c r="K33" t="s">
        <v>16</v>
      </c>
      <c r="L33" t="str">
        <f>A97</f>
        <v>H5</v>
      </c>
      <c r="M33">
        <f>B97</f>
        <v>3370</v>
      </c>
      <c r="N33" s="8">
        <f t="shared" si="1"/>
        <v>-1.037951091665496E-2</v>
      </c>
      <c r="O33">
        <f t="shared" si="2"/>
        <v>-0.41518043666619842</v>
      </c>
    </row>
    <row r="34" spans="1:15" x14ac:dyDescent="0.2">
      <c r="A34" t="s">
        <v>89</v>
      </c>
      <c r="B34">
        <v>3356</v>
      </c>
      <c r="K34" t="s">
        <v>15</v>
      </c>
      <c r="L34" t="str">
        <f>A85</f>
        <v>G5</v>
      </c>
      <c r="M34">
        <f>B85</f>
        <v>3477</v>
      </c>
      <c r="N34" s="8">
        <f t="shared" si="1"/>
        <v>2.3275266904014151E-2</v>
      </c>
      <c r="O34">
        <f t="shared" si="2"/>
        <v>0.9310106761605661</v>
      </c>
    </row>
    <row r="35" spans="1:15" x14ac:dyDescent="0.2">
      <c r="A35" t="s">
        <v>90</v>
      </c>
      <c r="B35">
        <v>6143</v>
      </c>
      <c r="K35" t="s">
        <v>14</v>
      </c>
      <c r="L35" t="str">
        <f>A73</f>
        <v>F5</v>
      </c>
      <c r="M35">
        <f>B73</f>
        <v>4420</v>
      </c>
      <c r="N35" s="8">
        <f t="shared" si="1"/>
        <v>0.31987765461327555</v>
      </c>
      <c r="O35">
        <f t="shared" si="2"/>
        <v>12.795106184531022</v>
      </c>
    </row>
    <row r="36" spans="1:15" x14ac:dyDescent="0.2">
      <c r="A36" t="s">
        <v>11</v>
      </c>
      <c r="B36">
        <v>3685</v>
      </c>
      <c r="K36" t="s">
        <v>13</v>
      </c>
      <c r="L36" t="str">
        <f>A61</f>
        <v>E5</v>
      </c>
      <c r="M36">
        <f>B61</f>
        <v>5831</v>
      </c>
      <c r="N36" s="8">
        <f t="shared" si="1"/>
        <v>0.76368037895873464</v>
      </c>
      <c r="O36">
        <f t="shared" si="2"/>
        <v>30.547215158349385</v>
      </c>
    </row>
    <row r="37" spans="1:15" x14ac:dyDescent="0.2">
      <c r="A37" t="s">
        <v>19</v>
      </c>
      <c r="B37">
        <v>15148</v>
      </c>
      <c r="K37" t="s">
        <v>12</v>
      </c>
      <c r="L37" t="str">
        <f>A49</f>
        <v>D5</v>
      </c>
      <c r="M37">
        <f>B49</f>
        <v>7986</v>
      </c>
      <c r="N37" s="8">
        <f t="shared" si="1"/>
        <v>1.4414938948796874</v>
      </c>
      <c r="O37">
        <f t="shared" si="2"/>
        <v>57.659755795187493</v>
      </c>
    </row>
    <row r="38" spans="1:15" x14ac:dyDescent="0.2">
      <c r="A38" t="s">
        <v>27</v>
      </c>
      <c r="B38">
        <v>15215</v>
      </c>
      <c r="K38" t="s">
        <v>11</v>
      </c>
      <c r="L38" t="str">
        <f>A37</f>
        <v>C5</v>
      </c>
      <c r="M38">
        <f>B37</f>
        <v>15148</v>
      </c>
      <c r="N38" s="8">
        <f t="shared" si="1"/>
        <v>3.6941622944276515</v>
      </c>
      <c r="O38">
        <f t="shared" si="2"/>
        <v>147.76649177710607</v>
      </c>
    </row>
    <row r="39" spans="1:15" x14ac:dyDescent="0.2">
      <c r="A39" t="s">
        <v>36</v>
      </c>
      <c r="B39">
        <v>3371</v>
      </c>
      <c r="K39" t="s">
        <v>10</v>
      </c>
      <c r="L39" t="str">
        <f>A25</f>
        <v>B5</v>
      </c>
      <c r="M39">
        <f>B25</f>
        <v>47229</v>
      </c>
      <c r="N39" s="8">
        <f t="shared" si="1"/>
        <v>13.784619558585463</v>
      </c>
      <c r="O39">
        <f t="shared" si="2"/>
        <v>551.38478234341858</v>
      </c>
    </row>
    <row r="40" spans="1:15" x14ac:dyDescent="0.2">
      <c r="A40" t="s">
        <v>43</v>
      </c>
      <c r="B40">
        <v>8571</v>
      </c>
      <c r="K40" t="s">
        <v>9</v>
      </c>
      <c r="L40" t="str">
        <f>A13</f>
        <v>A5</v>
      </c>
      <c r="M40">
        <f>B13</f>
        <v>64958</v>
      </c>
      <c r="N40" s="8">
        <f t="shared" si="1"/>
        <v>19.36093316589988</v>
      </c>
      <c r="O40">
        <f t="shared" si="2"/>
        <v>774.43732663599519</v>
      </c>
    </row>
    <row r="41" spans="1:15" x14ac:dyDescent="0.2">
      <c r="A41" t="s">
        <v>51</v>
      </c>
      <c r="B41">
        <v>3715</v>
      </c>
      <c r="K41" t="s">
        <v>17</v>
      </c>
      <c r="L41" t="str">
        <f>A14</f>
        <v>A6</v>
      </c>
      <c r="M41">
        <f>B14</f>
        <v>59516</v>
      </c>
      <c r="N41" s="8">
        <f t="shared" si="1"/>
        <v>17.649257456553325</v>
      </c>
      <c r="O41">
        <f t="shared" si="2"/>
        <v>705.97029826213304</v>
      </c>
    </row>
    <row r="42" spans="1:15" x14ac:dyDescent="0.2">
      <c r="A42" t="s">
        <v>59</v>
      </c>
      <c r="B42">
        <v>3354</v>
      </c>
      <c r="K42" t="s">
        <v>18</v>
      </c>
      <c r="L42" t="str">
        <f>A26</f>
        <v>B6</v>
      </c>
      <c r="M42">
        <f>B26</f>
        <v>36753</v>
      </c>
      <c r="N42" s="8">
        <f t="shared" si="1"/>
        <v>10.48959663849827</v>
      </c>
      <c r="O42">
        <f t="shared" si="2"/>
        <v>419.5838655399308</v>
      </c>
    </row>
    <row r="43" spans="1:15" x14ac:dyDescent="0.2">
      <c r="A43" t="s">
        <v>67</v>
      </c>
      <c r="B43">
        <v>17464</v>
      </c>
      <c r="K43" t="s">
        <v>19</v>
      </c>
      <c r="L43" t="str">
        <f>A38</f>
        <v>C6</v>
      </c>
      <c r="M43">
        <f>B38</f>
        <v>15215</v>
      </c>
      <c r="N43" s="8">
        <f t="shared" si="1"/>
        <v>3.7152358468947995</v>
      </c>
      <c r="O43">
        <f t="shared" si="2"/>
        <v>148.60943387579198</v>
      </c>
    </row>
    <row r="44" spans="1:15" x14ac:dyDescent="0.2">
      <c r="A44" t="s">
        <v>75</v>
      </c>
      <c r="B44">
        <v>3957</v>
      </c>
      <c r="K44" t="s">
        <v>20</v>
      </c>
      <c r="L44" t="str">
        <f>A50</f>
        <v>D6</v>
      </c>
      <c r="M44">
        <f>B50</f>
        <v>8862</v>
      </c>
      <c r="N44" s="8">
        <f t="shared" si="1"/>
        <v>1.7170227301218008</v>
      </c>
      <c r="O44">
        <f t="shared" si="2"/>
        <v>68.680909204872037</v>
      </c>
    </row>
    <row r="45" spans="1:15" x14ac:dyDescent="0.2">
      <c r="A45" t="s">
        <v>91</v>
      </c>
      <c r="B45">
        <v>9887</v>
      </c>
      <c r="K45" t="s">
        <v>21</v>
      </c>
      <c r="L45" t="str">
        <f>A62</f>
        <v>E6</v>
      </c>
      <c r="M45">
        <f>B62</f>
        <v>5994</v>
      </c>
      <c r="N45" s="8">
        <f t="shared" si="1"/>
        <v>0.81494887227433332</v>
      </c>
      <c r="O45">
        <f t="shared" si="2"/>
        <v>32.597954890973334</v>
      </c>
    </row>
    <row r="46" spans="1:15" x14ac:dyDescent="0.2">
      <c r="A46" t="s">
        <v>92</v>
      </c>
      <c r="B46">
        <v>3638</v>
      </c>
      <c r="K46" t="s">
        <v>22</v>
      </c>
      <c r="L46" t="str">
        <f>A74</f>
        <v>F6</v>
      </c>
      <c r="M46">
        <f>B74</f>
        <v>4749</v>
      </c>
      <c r="N46" s="8">
        <f t="shared" si="1"/>
        <v>0.42335823314598714</v>
      </c>
      <c r="O46">
        <f t="shared" si="2"/>
        <v>16.934329325839485</v>
      </c>
    </row>
    <row r="47" spans="1:15" x14ac:dyDescent="0.2">
      <c r="A47" t="s">
        <v>93</v>
      </c>
      <c r="B47">
        <v>8998</v>
      </c>
      <c r="K47" t="s">
        <v>23</v>
      </c>
      <c r="L47" t="str">
        <f>A86</f>
        <v>G6</v>
      </c>
      <c r="M47">
        <f>B86</f>
        <v>4192</v>
      </c>
      <c r="N47" s="8">
        <f t="shared" si="1"/>
        <v>0.24816467009820495</v>
      </c>
      <c r="O47">
        <f t="shared" si="2"/>
        <v>9.9265868039281973</v>
      </c>
    </row>
    <row r="48" spans="1:15" x14ac:dyDescent="0.2">
      <c r="A48" t="s">
        <v>12</v>
      </c>
      <c r="B48">
        <v>3661</v>
      </c>
      <c r="K48" t="s">
        <v>24</v>
      </c>
      <c r="L48" t="str">
        <f>A98</f>
        <v>H6</v>
      </c>
      <c r="M48">
        <f>B98</f>
        <v>3898</v>
      </c>
      <c r="N48" s="8">
        <f t="shared" si="1"/>
        <v>0.15569266374982441</v>
      </c>
      <c r="O48">
        <f t="shared" si="2"/>
        <v>6.227706549992976</v>
      </c>
    </row>
    <row r="49" spans="1:15" x14ac:dyDescent="0.2">
      <c r="A49" t="s">
        <v>20</v>
      </c>
      <c r="B49">
        <v>7986</v>
      </c>
      <c r="K49" t="s">
        <v>33</v>
      </c>
      <c r="L49" t="str">
        <f>A99</f>
        <v>H7</v>
      </c>
      <c r="M49">
        <f>B99</f>
        <v>4023</v>
      </c>
      <c r="N49" s="8">
        <f t="shared" si="1"/>
        <v>0.19500899297957802</v>
      </c>
      <c r="O49">
        <f t="shared" si="2"/>
        <v>7.8003597191831204</v>
      </c>
    </row>
    <row r="50" spans="1:15" x14ac:dyDescent="0.2">
      <c r="A50" t="s">
        <v>28</v>
      </c>
      <c r="B50">
        <v>8862</v>
      </c>
      <c r="K50" t="s">
        <v>31</v>
      </c>
      <c r="L50" t="str">
        <f>A87</f>
        <v>G7</v>
      </c>
      <c r="M50">
        <f>B87</f>
        <v>4046</v>
      </c>
      <c r="N50" s="8">
        <f t="shared" si="1"/>
        <v>0.20224319755785269</v>
      </c>
      <c r="O50">
        <f t="shared" si="2"/>
        <v>8.0897279023141078</v>
      </c>
    </row>
    <row r="51" spans="1:15" x14ac:dyDescent="0.2">
      <c r="A51" t="s">
        <v>37</v>
      </c>
      <c r="B51">
        <v>3338</v>
      </c>
      <c r="K51" t="s">
        <v>32</v>
      </c>
      <c r="L51" t="str">
        <f>A75</f>
        <v>F7</v>
      </c>
      <c r="M51">
        <f>B75</f>
        <v>3747</v>
      </c>
      <c r="N51" s="8">
        <f t="shared" si="1"/>
        <v>0.10819853804028201</v>
      </c>
      <c r="O51">
        <f t="shared" si="2"/>
        <v>4.3279415216112804</v>
      </c>
    </row>
    <row r="52" spans="1:15" x14ac:dyDescent="0.2">
      <c r="A52" t="s">
        <v>44</v>
      </c>
      <c r="B52">
        <v>10755</v>
      </c>
      <c r="K52" t="s">
        <v>29</v>
      </c>
      <c r="L52" t="str">
        <f>A63</f>
        <v>E7</v>
      </c>
      <c r="M52">
        <f>B63</f>
        <v>3589</v>
      </c>
      <c r="N52" s="8">
        <f t="shared" si="1"/>
        <v>5.8502697893873412E-2</v>
      </c>
      <c r="O52">
        <f t="shared" si="2"/>
        <v>2.3401079157549365</v>
      </c>
    </row>
    <row r="53" spans="1:15" x14ac:dyDescent="0.2">
      <c r="A53" t="s">
        <v>52</v>
      </c>
      <c r="B53">
        <v>3982</v>
      </c>
      <c r="K53" t="s">
        <v>28</v>
      </c>
      <c r="L53" t="str">
        <f>A51</f>
        <v>D7</v>
      </c>
      <c r="M53">
        <f>B51</f>
        <v>3338</v>
      </c>
      <c r="N53" s="8">
        <f t="shared" si="1"/>
        <v>-2.0444491199471889E-2</v>
      </c>
      <c r="O53">
        <f t="shared" si="2"/>
        <v>-0.81777964797887559</v>
      </c>
    </row>
    <row r="54" spans="1:15" x14ac:dyDescent="0.2">
      <c r="A54" t="s">
        <v>60</v>
      </c>
      <c r="B54">
        <v>3320</v>
      </c>
      <c r="K54" t="s">
        <v>27</v>
      </c>
      <c r="L54" t="str">
        <f>A39</f>
        <v>C7</v>
      </c>
      <c r="M54">
        <f>B39</f>
        <v>3371</v>
      </c>
      <c r="N54" s="8">
        <f t="shared" si="1"/>
        <v>-1.0064980282816931E-2</v>
      </c>
      <c r="O54">
        <f t="shared" si="2"/>
        <v>-0.40259921131267723</v>
      </c>
    </row>
    <row r="55" spans="1:15" x14ac:dyDescent="0.2">
      <c r="A55" t="s">
        <v>68</v>
      </c>
      <c r="B55">
        <v>24542</v>
      </c>
      <c r="K55" t="s">
        <v>26</v>
      </c>
      <c r="L55" t="str">
        <f>A27</f>
        <v>B7</v>
      </c>
      <c r="M55">
        <f>B27</f>
        <v>3734</v>
      </c>
      <c r="N55" s="8">
        <f t="shared" si="1"/>
        <v>0.10410963980038762</v>
      </c>
      <c r="O55">
        <f t="shared" si="2"/>
        <v>4.1643855920155044</v>
      </c>
    </row>
    <row r="56" spans="1:15" x14ac:dyDescent="0.2">
      <c r="A56" t="s">
        <v>76</v>
      </c>
      <c r="B56">
        <v>3823</v>
      </c>
      <c r="K56" t="s">
        <v>25</v>
      </c>
      <c r="L56" t="str">
        <f>A15</f>
        <v>A7</v>
      </c>
      <c r="M56">
        <f>B15</f>
        <v>4232</v>
      </c>
      <c r="N56" s="8">
        <f t="shared" si="1"/>
        <v>0.26074589545172611</v>
      </c>
      <c r="O56">
        <f t="shared" si="2"/>
        <v>10.429835818069044</v>
      </c>
    </row>
    <row r="57" spans="1:15" x14ac:dyDescent="0.2">
      <c r="A57" t="s">
        <v>94</v>
      </c>
      <c r="B57">
        <v>4989</v>
      </c>
      <c r="K57" t="s">
        <v>34</v>
      </c>
      <c r="L57" t="str">
        <f>A16</f>
        <v>A8</v>
      </c>
      <c r="M57">
        <f>B16</f>
        <v>4546</v>
      </c>
      <c r="N57" s="8">
        <f t="shared" si="1"/>
        <v>0.35950851447686721</v>
      </c>
      <c r="O57">
        <f t="shared" si="2"/>
        <v>14.380340579074689</v>
      </c>
    </row>
    <row r="58" spans="1:15" x14ac:dyDescent="0.2">
      <c r="A58" t="s">
        <v>95</v>
      </c>
      <c r="B58">
        <v>3771</v>
      </c>
      <c r="K58" t="s">
        <v>35</v>
      </c>
      <c r="L58" t="str">
        <f>A28</f>
        <v>B8</v>
      </c>
      <c r="M58">
        <f>B28</f>
        <v>6372</v>
      </c>
      <c r="N58" s="8">
        <f t="shared" si="1"/>
        <v>0.93384145186510836</v>
      </c>
      <c r="O58">
        <f t="shared" si="2"/>
        <v>37.353658074604333</v>
      </c>
    </row>
    <row r="59" spans="1:15" x14ac:dyDescent="0.2">
      <c r="A59" t="s">
        <v>96</v>
      </c>
      <c r="B59">
        <v>18316</v>
      </c>
      <c r="K59" t="s">
        <v>36</v>
      </c>
      <c r="L59" t="str">
        <f>A40</f>
        <v>C8</v>
      </c>
      <c r="M59">
        <f>B40</f>
        <v>8571</v>
      </c>
      <c r="N59" s="8">
        <f t="shared" si="1"/>
        <v>1.6254943156749342</v>
      </c>
      <c r="O59">
        <f t="shared" si="2"/>
        <v>65.019772626997366</v>
      </c>
    </row>
    <row r="60" spans="1:15" x14ac:dyDescent="0.2">
      <c r="A60" t="s">
        <v>13</v>
      </c>
      <c r="B60">
        <v>3550</v>
      </c>
      <c r="K60" t="s">
        <v>37</v>
      </c>
      <c r="L60" t="str">
        <f>A52</f>
        <v>D8</v>
      </c>
      <c r="M60">
        <f>B52</f>
        <v>10755</v>
      </c>
      <c r="N60" s="8">
        <f t="shared" si="1"/>
        <v>2.3124292199771896</v>
      </c>
      <c r="O60">
        <f t="shared" si="2"/>
        <v>92.497168799087589</v>
      </c>
    </row>
    <row r="61" spans="1:15" x14ac:dyDescent="0.2">
      <c r="A61" t="s">
        <v>21</v>
      </c>
      <c r="B61">
        <v>5831</v>
      </c>
      <c r="K61" t="s">
        <v>38</v>
      </c>
      <c r="L61" t="str">
        <f>A64</f>
        <v>E8</v>
      </c>
      <c r="M61">
        <f>B64</f>
        <v>20896</v>
      </c>
      <c r="N61" s="8">
        <f t="shared" si="1"/>
        <v>5.502084377728643</v>
      </c>
      <c r="O61">
        <f t="shared" si="2"/>
        <v>220.08337510914572</v>
      </c>
    </row>
    <row r="62" spans="1:15" x14ac:dyDescent="0.2">
      <c r="A62" t="s">
        <v>29</v>
      </c>
      <c r="B62">
        <v>5994</v>
      </c>
      <c r="K62" t="s">
        <v>30</v>
      </c>
      <c r="L62" t="str">
        <f>A76</f>
        <v>F8</v>
      </c>
      <c r="M62">
        <f>B76</f>
        <v>36327</v>
      </c>
      <c r="N62" s="8">
        <f t="shared" si="1"/>
        <v>10.355606588483269</v>
      </c>
      <c r="O62">
        <f t="shared" si="2"/>
        <v>414.22426353933076</v>
      </c>
    </row>
    <row r="63" spans="1:15" x14ac:dyDescent="0.2">
      <c r="A63" t="s">
        <v>38</v>
      </c>
      <c r="B63">
        <v>3589</v>
      </c>
      <c r="K63" t="s">
        <v>39</v>
      </c>
      <c r="L63" t="str">
        <f>A88</f>
        <v>G8</v>
      </c>
      <c r="M63">
        <f>B88</f>
        <v>35157</v>
      </c>
      <c r="N63" s="8">
        <f t="shared" si="1"/>
        <v>9.9876057468927755</v>
      </c>
      <c r="O63">
        <f t="shared" si="2"/>
        <v>399.50422987571102</v>
      </c>
    </row>
    <row r="64" spans="1:15" x14ac:dyDescent="0.2">
      <c r="A64" t="s">
        <v>45</v>
      </c>
      <c r="B64">
        <v>20896</v>
      </c>
      <c r="K64" t="s">
        <v>40</v>
      </c>
      <c r="L64" t="str">
        <f>A100</f>
        <v>H8</v>
      </c>
      <c r="M64">
        <f>B100</f>
        <v>22000</v>
      </c>
      <c r="N64" s="8">
        <f t="shared" si="1"/>
        <v>5.8493261974858273</v>
      </c>
      <c r="O64">
        <f t="shared" si="2"/>
        <v>233.97304789943308</v>
      </c>
    </row>
    <row r="65" spans="1:15" x14ac:dyDescent="0.2">
      <c r="A65" t="s">
        <v>53</v>
      </c>
      <c r="B65">
        <v>4625</v>
      </c>
      <c r="K65" t="s">
        <v>48</v>
      </c>
      <c r="L65" t="str">
        <f>A101</f>
        <v>H9</v>
      </c>
      <c r="M65">
        <f>B101</f>
        <v>10393</v>
      </c>
      <c r="N65" s="8">
        <f t="shared" si="1"/>
        <v>2.1985691305278232</v>
      </c>
      <c r="O65">
        <f t="shared" si="2"/>
        <v>87.942765221112921</v>
      </c>
    </row>
    <row r="66" spans="1:15" x14ac:dyDescent="0.2">
      <c r="A66" t="s">
        <v>61</v>
      </c>
      <c r="B66">
        <v>3412</v>
      </c>
      <c r="K66" t="s">
        <v>47</v>
      </c>
      <c r="L66" t="str">
        <f>A89</f>
        <v>G9</v>
      </c>
      <c r="M66">
        <f>B89</f>
        <v>7125</v>
      </c>
      <c r="N66" s="8">
        <f t="shared" si="1"/>
        <v>1.1706830191451443</v>
      </c>
      <c r="O66">
        <f t="shared" si="2"/>
        <v>46.827320765805773</v>
      </c>
    </row>
    <row r="67" spans="1:15" x14ac:dyDescent="0.2">
      <c r="A67" t="s">
        <v>69</v>
      </c>
      <c r="B67">
        <v>28527</v>
      </c>
      <c r="K67" t="s">
        <v>46</v>
      </c>
      <c r="L67" t="str">
        <f>A77</f>
        <v>F9</v>
      </c>
      <c r="M67">
        <f>B77</f>
        <v>5818</v>
      </c>
      <c r="N67" s="8">
        <f t="shared" si="1"/>
        <v>0.7595914807188402</v>
      </c>
      <c r="O67">
        <f t="shared" si="2"/>
        <v>30.383659228753608</v>
      </c>
    </row>
    <row r="68" spans="1:15" x14ac:dyDescent="0.2">
      <c r="A68" t="s">
        <v>77</v>
      </c>
      <c r="B68">
        <v>3854</v>
      </c>
      <c r="K68" t="s">
        <v>45</v>
      </c>
      <c r="L68" t="str">
        <f>A65</f>
        <v>E9</v>
      </c>
      <c r="M68">
        <f>B65</f>
        <v>4625</v>
      </c>
      <c r="N68" s="8">
        <f t="shared" si="1"/>
        <v>0.38435643455007151</v>
      </c>
      <c r="O68">
        <f t="shared" si="2"/>
        <v>15.37425738200286</v>
      </c>
    </row>
    <row r="69" spans="1:15" x14ac:dyDescent="0.2">
      <c r="A69" t="s">
        <v>97</v>
      </c>
      <c r="B69">
        <v>3726</v>
      </c>
      <c r="K69" t="s">
        <v>44</v>
      </c>
      <c r="L69" t="str">
        <f>A53</f>
        <v>D9</v>
      </c>
      <c r="M69">
        <f>B53</f>
        <v>3982</v>
      </c>
      <c r="N69" s="8">
        <f t="shared" si="1"/>
        <v>0.18211323699221885</v>
      </c>
      <c r="O69">
        <f t="shared" si="2"/>
        <v>7.2845294796887536</v>
      </c>
    </row>
    <row r="70" spans="1:15" x14ac:dyDescent="0.2">
      <c r="A70" t="s">
        <v>98</v>
      </c>
      <c r="B70">
        <v>3975</v>
      </c>
      <c r="K70" t="s">
        <v>43</v>
      </c>
      <c r="L70" t="str">
        <f>A41</f>
        <v>C9</v>
      </c>
      <c r="M70">
        <f>B41</f>
        <v>3715</v>
      </c>
      <c r="N70" s="8">
        <f t="shared" si="1"/>
        <v>9.8133557757465073E-2</v>
      </c>
      <c r="O70">
        <f t="shared" si="2"/>
        <v>3.9253423102986029</v>
      </c>
    </row>
    <row r="71" spans="1:15" x14ac:dyDescent="0.2">
      <c r="A71" t="s">
        <v>99</v>
      </c>
      <c r="B71">
        <v>22856</v>
      </c>
      <c r="K71" t="s">
        <v>42</v>
      </c>
      <c r="L71" t="str">
        <f>A29</f>
        <v>B9</v>
      </c>
      <c r="M71">
        <f>B29</f>
        <v>3769</v>
      </c>
      <c r="N71" s="8">
        <f t="shared" si="1"/>
        <v>0.11511821198471864</v>
      </c>
      <c r="O71">
        <f t="shared" si="2"/>
        <v>4.6047284793887453</v>
      </c>
    </row>
    <row r="72" spans="1:15" x14ac:dyDescent="0.2">
      <c r="A72" t="s">
        <v>14</v>
      </c>
      <c r="B72">
        <v>3381</v>
      </c>
      <c r="K72" t="s">
        <v>41</v>
      </c>
      <c r="L72" t="str">
        <f>A17</f>
        <v>A9</v>
      </c>
      <c r="M72">
        <f>B17</f>
        <v>3632</v>
      </c>
      <c r="N72" s="8">
        <f t="shared" si="1"/>
        <v>7.2027515148908663E-2</v>
      </c>
      <c r="O72">
        <f t="shared" si="2"/>
        <v>2.8811006059563464</v>
      </c>
    </row>
    <row r="73" spans="1:15" x14ac:dyDescent="0.2">
      <c r="A73" t="s">
        <v>22</v>
      </c>
      <c r="B73">
        <v>4420</v>
      </c>
      <c r="K73" t="s">
        <v>49</v>
      </c>
      <c r="L73" t="str">
        <f>A18</f>
        <v>A10</v>
      </c>
      <c r="M73">
        <f>B18</f>
        <v>3578</v>
      </c>
      <c r="N73" s="8">
        <f t="shared" si="1"/>
        <v>5.5042860921655092E-2</v>
      </c>
      <c r="O73">
        <f t="shared" si="2"/>
        <v>2.2017144368662036</v>
      </c>
    </row>
    <row r="74" spans="1:15" x14ac:dyDescent="0.2">
      <c r="A74" t="s">
        <v>32</v>
      </c>
      <c r="B74">
        <v>4749</v>
      </c>
      <c r="K74" t="s">
        <v>50</v>
      </c>
      <c r="L74" t="str">
        <f>A30</f>
        <v>B10</v>
      </c>
      <c r="M74">
        <f>B30</f>
        <v>3436</v>
      </c>
      <c r="N74" s="8">
        <f t="shared" ref="N74:N96" si="3">(M74-I$15)/I$16</f>
        <v>1.037951091665496E-2</v>
      </c>
      <c r="O74">
        <f t="shared" ref="O74:O96" si="4">N74*40</f>
        <v>0.41518043666619842</v>
      </c>
    </row>
    <row r="75" spans="1:15" x14ac:dyDescent="0.2">
      <c r="A75" t="s">
        <v>30</v>
      </c>
      <c r="B75">
        <v>3747</v>
      </c>
      <c r="K75" t="s">
        <v>51</v>
      </c>
      <c r="L75" t="str">
        <f>A42</f>
        <v>C10</v>
      </c>
      <c r="M75">
        <f>B42</f>
        <v>3354</v>
      </c>
      <c r="N75" s="8">
        <f t="shared" si="3"/>
        <v>-1.5412001058063425E-2</v>
      </c>
      <c r="O75">
        <f t="shared" si="4"/>
        <v>-0.61648004232253706</v>
      </c>
    </row>
    <row r="76" spans="1:15" x14ac:dyDescent="0.2">
      <c r="A76" t="s">
        <v>46</v>
      </c>
      <c r="B76">
        <v>36327</v>
      </c>
      <c r="K76" t="s">
        <v>52</v>
      </c>
      <c r="L76" t="str">
        <f>A54</f>
        <v>D10</v>
      </c>
      <c r="M76">
        <f>B54</f>
        <v>3320</v>
      </c>
      <c r="N76" s="8">
        <f t="shared" si="3"/>
        <v>-2.6106042608556413E-2</v>
      </c>
      <c r="O76">
        <f t="shared" si="4"/>
        <v>-1.0442417043422565</v>
      </c>
    </row>
    <row r="77" spans="1:15" x14ac:dyDescent="0.2">
      <c r="A77" t="s">
        <v>54</v>
      </c>
      <c r="B77">
        <v>5818</v>
      </c>
      <c r="K77" t="s">
        <v>53</v>
      </c>
      <c r="L77" t="str">
        <f>A66</f>
        <v>E10</v>
      </c>
      <c r="M77">
        <f>B66</f>
        <v>3412</v>
      </c>
      <c r="N77" s="8">
        <f t="shared" si="3"/>
        <v>2.8307757045422616E-3</v>
      </c>
      <c r="O77">
        <f t="shared" si="4"/>
        <v>0.11323102818169047</v>
      </c>
    </row>
    <row r="78" spans="1:15" x14ac:dyDescent="0.2">
      <c r="A78" t="s">
        <v>62</v>
      </c>
      <c r="B78">
        <v>3774</v>
      </c>
      <c r="K78" t="s">
        <v>54</v>
      </c>
      <c r="L78" t="str">
        <f>A78</f>
        <v>F10</v>
      </c>
      <c r="M78">
        <f>B78</f>
        <v>3774</v>
      </c>
      <c r="N78" s="8">
        <f t="shared" si="3"/>
        <v>0.11669086515390879</v>
      </c>
      <c r="O78">
        <f t="shared" si="4"/>
        <v>4.6676346061563514</v>
      </c>
    </row>
    <row r="79" spans="1:15" x14ac:dyDescent="0.2">
      <c r="A79" t="s">
        <v>70</v>
      </c>
      <c r="B79">
        <v>18307</v>
      </c>
      <c r="K79" t="s">
        <v>55</v>
      </c>
      <c r="L79" t="str">
        <f>A90</f>
        <v>G10</v>
      </c>
      <c r="M79">
        <f>B90</f>
        <v>5083</v>
      </c>
      <c r="N79" s="8">
        <f t="shared" si="3"/>
        <v>0.52841146484788881</v>
      </c>
      <c r="O79">
        <f t="shared" si="4"/>
        <v>21.136458593915552</v>
      </c>
    </row>
    <row r="80" spans="1:15" x14ac:dyDescent="0.2">
      <c r="A80" t="s">
        <v>78</v>
      </c>
      <c r="B80">
        <v>3861</v>
      </c>
      <c r="K80" t="s">
        <v>56</v>
      </c>
      <c r="L80" t="str">
        <f>A102</f>
        <v>H10</v>
      </c>
      <c r="M80">
        <f>B102</f>
        <v>6532</v>
      </c>
      <c r="N80" s="8">
        <f t="shared" si="3"/>
        <v>0.984166353279193</v>
      </c>
      <c r="O80">
        <f t="shared" si="4"/>
        <v>39.366654131167721</v>
      </c>
    </row>
    <row r="81" spans="1:15" x14ac:dyDescent="0.2">
      <c r="A81" t="s">
        <v>100</v>
      </c>
      <c r="B81">
        <v>3403</v>
      </c>
      <c r="K81" t="s">
        <v>64</v>
      </c>
      <c r="L81" t="str">
        <f>A103</f>
        <v>H11</v>
      </c>
      <c r="M81">
        <f>B103</f>
        <v>9411</v>
      </c>
      <c r="N81" s="8">
        <f t="shared" si="3"/>
        <v>1.8897000480988788</v>
      </c>
      <c r="O81">
        <f t="shared" si="4"/>
        <v>75.588001923955147</v>
      </c>
    </row>
    <row r="82" spans="1:15" x14ac:dyDescent="0.2">
      <c r="A82" t="s">
        <v>101</v>
      </c>
      <c r="B82">
        <v>5342</v>
      </c>
      <c r="K82" t="s">
        <v>63</v>
      </c>
      <c r="L82" t="str">
        <f>A91</f>
        <v>G11</v>
      </c>
      <c r="M82">
        <f>B91</f>
        <v>13835</v>
      </c>
      <c r="N82" s="8">
        <f t="shared" si="3"/>
        <v>3.2811835721983194</v>
      </c>
      <c r="O82">
        <f t="shared" si="4"/>
        <v>131.24734288793277</v>
      </c>
    </row>
    <row r="83" spans="1:15" x14ac:dyDescent="0.2">
      <c r="A83" t="s">
        <v>102</v>
      </c>
      <c r="B83">
        <v>31984</v>
      </c>
      <c r="K83" t="s">
        <v>62</v>
      </c>
      <c r="L83" t="str">
        <f>A79</f>
        <v>F11</v>
      </c>
      <c r="M83">
        <f>B79</f>
        <v>18307</v>
      </c>
      <c r="N83" s="8">
        <f t="shared" si="3"/>
        <v>4.6877645667219854</v>
      </c>
      <c r="O83">
        <f t="shared" si="4"/>
        <v>187.51058266887941</v>
      </c>
    </row>
    <row r="84" spans="1:15" x14ac:dyDescent="0.2">
      <c r="A84" t="s">
        <v>15</v>
      </c>
      <c r="B84">
        <v>3320</v>
      </c>
      <c r="K84" t="s">
        <v>61</v>
      </c>
      <c r="L84" t="str">
        <f>A67</f>
        <v>E11</v>
      </c>
      <c r="M84">
        <f>B67</f>
        <v>28527</v>
      </c>
      <c r="N84" s="8">
        <f t="shared" si="3"/>
        <v>7.9022676445466429</v>
      </c>
      <c r="O84">
        <f t="shared" si="4"/>
        <v>316.09070578186572</v>
      </c>
    </row>
    <row r="85" spans="1:15" x14ac:dyDescent="0.2">
      <c r="A85" t="s">
        <v>23</v>
      </c>
      <c r="B85">
        <v>3477</v>
      </c>
      <c r="K85" t="s">
        <v>60</v>
      </c>
      <c r="L85" t="str">
        <f>A55</f>
        <v>D11</v>
      </c>
      <c r="M85">
        <f>B55</f>
        <v>24542</v>
      </c>
      <c r="N85" s="8">
        <f t="shared" si="3"/>
        <v>6.6488630687020969</v>
      </c>
      <c r="O85">
        <f t="shared" si="4"/>
        <v>265.95452274808389</v>
      </c>
    </row>
    <row r="86" spans="1:15" x14ac:dyDescent="0.2">
      <c r="A86" t="s">
        <v>31</v>
      </c>
      <c r="B86">
        <v>4192</v>
      </c>
      <c r="K86" t="s">
        <v>59</v>
      </c>
      <c r="L86" t="str">
        <f>A43</f>
        <v>C11</v>
      </c>
      <c r="M86">
        <f>B43</f>
        <v>17464</v>
      </c>
      <c r="N86" s="8">
        <f t="shared" si="3"/>
        <v>4.4226152423965273</v>
      </c>
      <c r="O86">
        <f t="shared" si="4"/>
        <v>176.9046096958611</v>
      </c>
    </row>
    <row r="87" spans="1:15" x14ac:dyDescent="0.2">
      <c r="A87" t="s">
        <v>39</v>
      </c>
      <c r="B87">
        <v>4046</v>
      </c>
      <c r="K87" t="s">
        <v>58</v>
      </c>
      <c r="L87" t="str">
        <f>A31</f>
        <v>B11</v>
      </c>
      <c r="M87">
        <f>B31</f>
        <v>10507</v>
      </c>
      <c r="N87" s="8">
        <f t="shared" si="3"/>
        <v>2.2344256227853587</v>
      </c>
      <c r="O87">
        <f t="shared" si="4"/>
        <v>89.377024911414352</v>
      </c>
    </row>
    <row r="88" spans="1:15" x14ac:dyDescent="0.2">
      <c r="A88" t="s">
        <v>47</v>
      </c>
      <c r="B88">
        <v>35157</v>
      </c>
      <c r="K88" t="s">
        <v>57</v>
      </c>
      <c r="L88" t="str">
        <f>A19</f>
        <v>A11</v>
      </c>
      <c r="M88">
        <f>B19</f>
        <v>5873</v>
      </c>
      <c r="N88" s="8">
        <f t="shared" si="3"/>
        <v>0.77689066557993181</v>
      </c>
      <c r="O88">
        <f t="shared" si="4"/>
        <v>31.075626623197273</v>
      </c>
    </row>
    <row r="89" spans="1:15" x14ac:dyDescent="0.2">
      <c r="A89" t="s">
        <v>55</v>
      </c>
      <c r="B89">
        <v>7125</v>
      </c>
      <c r="K89" t="s">
        <v>65</v>
      </c>
      <c r="L89" t="str">
        <f>A20</f>
        <v>A12</v>
      </c>
      <c r="M89">
        <f>B20</f>
        <v>4818</v>
      </c>
      <c r="N89" s="8">
        <f t="shared" si="3"/>
        <v>0.44506084688081116</v>
      </c>
      <c r="O89">
        <f t="shared" si="4"/>
        <v>17.802433875232445</v>
      </c>
    </row>
    <row r="90" spans="1:15" x14ac:dyDescent="0.2">
      <c r="A90" t="s">
        <v>63</v>
      </c>
      <c r="B90">
        <v>5083</v>
      </c>
      <c r="K90" t="s">
        <v>66</v>
      </c>
      <c r="L90" t="str">
        <f>A32</f>
        <v>B12</v>
      </c>
      <c r="M90">
        <f>B32</f>
        <v>4249</v>
      </c>
      <c r="N90" s="8">
        <f t="shared" si="3"/>
        <v>0.26609291622697262</v>
      </c>
      <c r="O90">
        <f t="shared" si="4"/>
        <v>10.643716649078904</v>
      </c>
    </row>
    <row r="91" spans="1:15" x14ac:dyDescent="0.2">
      <c r="A91" t="s">
        <v>71</v>
      </c>
      <c r="B91">
        <v>13835</v>
      </c>
      <c r="K91" t="s">
        <v>67</v>
      </c>
      <c r="L91" t="str">
        <f>A44</f>
        <v>C12</v>
      </c>
      <c r="M91">
        <f>B44</f>
        <v>3957</v>
      </c>
      <c r="N91" s="8">
        <f t="shared" si="3"/>
        <v>0.17424997114626811</v>
      </c>
      <c r="O91">
        <f t="shared" si="4"/>
        <v>6.9699988458507249</v>
      </c>
    </row>
    <row r="92" spans="1:15" x14ac:dyDescent="0.2">
      <c r="A92" t="s">
        <v>79</v>
      </c>
      <c r="B92">
        <v>3638</v>
      </c>
      <c r="K92" t="s">
        <v>68</v>
      </c>
      <c r="L92" t="str">
        <f>A56</f>
        <v>D12</v>
      </c>
      <c r="M92">
        <f>B56</f>
        <v>3823</v>
      </c>
      <c r="N92" s="8">
        <f t="shared" si="3"/>
        <v>0.1321028662119722</v>
      </c>
      <c r="O92">
        <f t="shared" si="4"/>
        <v>5.2841146484788881</v>
      </c>
    </row>
    <row r="93" spans="1:15" x14ac:dyDescent="0.2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3854</v>
      </c>
      <c r="N93" s="8">
        <f t="shared" si="3"/>
        <v>0.14185331586095112</v>
      </c>
      <c r="O93">
        <f t="shared" si="4"/>
        <v>5.6741326344380454</v>
      </c>
    </row>
    <row r="94" spans="1:15" x14ac:dyDescent="0.2">
      <c r="A94" t="s">
        <v>104</v>
      </c>
      <c r="B94">
        <v>7773</v>
      </c>
      <c r="K94" t="s">
        <v>70</v>
      </c>
      <c r="L94" t="str">
        <f>A80</f>
        <v>F12</v>
      </c>
      <c r="M94">
        <f>B80</f>
        <v>3861</v>
      </c>
      <c r="N94" s="8">
        <f t="shared" si="3"/>
        <v>0.14405503029781733</v>
      </c>
      <c r="O94">
        <f t="shared" si="4"/>
        <v>5.7622012119126929</v>
      </c>
    </row>
    <row r="95" spans="1:15" x14ac:dyDescent="0.2">
      <c r="A95" t="s">
        <v>105</v>
      </c>
      <c r="B95">
        <v>19989</v>
      </c>
      <c r="K95" t="s">
        <v>71</v>
      </c>
      <c r="L95" t="str">
        <f>A92</f>
        <v>G12</v>
      </c>
      <c r="M95">
        <f>B92</f>
        <v>3638</v>
      </c>
      <c r="N95" s="8">
        <f t="shared" si="3"/>
        <v>7.3914698951936836E-2</v>
      </c>
      <c r="O95">
        <f t="shared" si="4"/>
        <v>2.9565879580774732</v>
      </c>
    </row>
    <row r="96" spans="1:15" x14ac:dyDescent="0.2">
      <c r="A96" t="s">
        <v>16</v>
      </c>
      <c r="B96">
        <v>3347</v>
      </c>
      <c r="K96" t="s">
        <v>72</v>
      </c>
      <c r="L96" t="str">
        <f>A104</f>
        <v>H12</v>
      </c>
      <c r="M96">
        <f>B104</f>
        <v>3508</v>
      </c>
      <c r="N96" s="8">
        <f t="shared" si="3"/>
        <v>3.3025716552993051E-2</v>
      </c>
      <c r="O96">
        <f t="shared" si="4"/>
        <v>1.321028662119722</v>
      </c>
    </row>
    <row r="97" spans="1:2" x14ac:dyDescent="0.2">
      <c r="A97" t="s">
        <v>24</v>
      </c>
      <c r="B97">
        <v>3370</v>
      </c>
    </row>
    <row r="98" spans="1:2" x14ac:dyDescent="0.2">
      <c r="A98" t="s">
        <v>33</v>
      </c>
      <c r="B98">
        <v>3898</v>
      </c>
    </row>
    <row r="99" spans="1:2" x14ac:dyDescent="0.2">
      <c r="A99" t="s">
        <v>40</v>
      </c>
      <c r="B99">
        <v>4023</v>
      </c>
    </row>
    <row r="100" spans="1:2" x14ac:dyDescent="0.2">
      <c r="A100" t="s">
        <v>48</v>
      </c>
      <c r="B100">
        <v>22000</v>
      </c>
    </row>
    <row r="101" spans="1:2" x14ac:dyDescent="0.2">
      <c r="A101" t="s">
        <v>56</v>
      </c>
      <c r="B101">
        <v>10393</v>
      </c>
    </row>
    <row r="102" spans="1:2" x14ac:dyDescent="0.2">
      <c r="A102" t="s">
        <v>64</v>
      </c>
      <c r="B102">
        <v>6532</v>
      </c>
    </row>
    <row r="103" spans="1:2" x14ac:dyDescent="0.2">
      <c r="A103" t="s">
        <v>72</v>
      </c>
      <c r="B103">
        <v>9411</v>
      </c>
    </row>
    <row r="104" spans="1:2" x14ac:dyDescent="0.2">
      <c r="A104" t="s">
        <v>80</v>
      </c>
      <c r="B104">
        <v>3508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K6" sqref="K6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-2.2393867736735056E-2</v>
      </c>
      <c r="E2" s="7">
        <f>'Plate 2'!N9</f>
        <v>-2.0791406001197974E-2</v>
      </c>
      <c r="F2" s="7">
        <f>'Plate 3'!N9</f>
        <v>-2.2017144368662037E-2</v>
      </c>
      <c r="G2" s="7">
        <f>AVERAGE(D2:F2)</f>
        <v>-2.1734139368865021E-2</v>
      </c>
      <c r="H2" s="7">
        <f>STDEV(D2:F2)</f>
        <v>8.3787813904989228E-4</v>
      </c>
      <c r="I2" s="7">
        <f>G2*40</f>
        <v>-0.86936557475460086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-2.1473571802348684E-2</v>
      </c>
      <c r="E3" s="7">
        <f>'Plate 2'!N10</f>
        <v>-9.8016628291361877E-3</v>
      </c>
      <c r="F3" s="7">
        <f>'Plate 3'!N10</f>
        <v>-2.3275266904014151E-2</v>
      </c>
      <c r="G3" s="7">
        <f t="shared" ref="G3:G66" si="0">AVERAGE(D3:F3)</f>
        <v>-1.8183500511833008E-2</v>
      </c>
      <c r="H3" s="7">
        <f t="shared" ref="H3:H66" si="1">STDEV(D3:F3)</f>
        <v>7.314569605530368E-3</v>
      </c>
      <c r="I3" s="7">
        <f t="shared" ref="I3:I66" si="2">G3*40</f>
        <v>-0.72734002047332036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-9.5097246553258463E-3</v>
      </c>
      <c r="E4" s="7">
        <f>'Plate 2'!N11</f>
        <v>-1.574206454376418E-2</v>
      </c>
      <c r="F4" s="7">
        <f>'Plate 3'!N11</f>
        <v>-1.4782939790387367E-2</v>
      </c>
      <c r="G4" s="7">
        <f t="shared" si="0"/>
        <v>-1.3344909663159132E-2</v>
      </c>
      <c r="H4" s="7">
        <f t="shared" si="1"/>
        <v>3.3558103501787652E-3</v>
      </c>
      <c r="I4" s="7">
        <f t="shared" si="2"/>
        <v>-0.5337963865263653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7.5464266619682516E-2</v>
      </c>
      <c r="E5" s="7">
        <f>'Plate 2'!N12</f>
        <v>6.9799720146878907E-2</v>
      </c>
      <c r="F5" s="7">
        <f>'Plate 3'!N12</f>
        <v>7.3914698951936836E-2</v>
      </c>
      <c r="G5" s="7">
        <f t="shared" si="0"/>
        <v>7.3059561906166096E-2</v>
      </c>
      <c r="H5" s="7">
        <f t="shared" si="1"/>
        <v>2.9274931615505258E-3</v>
      </c>
      <c r="I5" s="7">
        <f t="shared" si="2"/>
        <v>2.9223824762466437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0.11626405304414503</v>
      </c>
      <c r="E6" s="7">
        <f>'Plate 2'!N13</f>
        <v>0.11316465266366325</v>
      </c>
      <c r="F6" s="7">
        <f>'Plate 3'!N13</f>
        <v>0.1157472732523947</v>
      </c>
      <c r="G6" s="7">
        <f t="shared" si="0"/>
        <v>0.11505865965340099</v>
      </c>
      <c r="H6" s="7">
        <f t="shared" si="1"/>
        <v>1.6604855302506973E-3</v>
      </c>
      <c r="I6" s="7">
        <f t="shared" si="2"/>
        <v>4.6023463861360394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0.17700358471364558</v>
      </c>
      <c r="E7" s="7">
        <f>'Plate 2'!N14</f>
        <v>0.17138058946701759</v>
      </c>
      <c r="F7" s="7">
        <f>'Plate 3'!N14</f>
        <v>0.17991152255535264</v>
      </c>
      <c r="G7" s="7">
        <f t="shared" si="0"/>
        <v>0.1760985655786719</v>
      </c>
      <c r="H7" s="7">
        <f t="shared" si="1"/>
        <v>4.3368767062730513E-3</v>
      </c>
      <c r="I7" s="7">
        <f t="shared" si="2"/>
        <v>7.0439426231468758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0.6077020820064678</v>
      </c>
      <c r="E8" s="7">
        <f>'Plate 2'!N15</f>
        <v>0.59582229197718761</v>
      </c>
      <c r="F8" s="7">
        <f>'Plate 3'!N15</f>
        <v>0.60987489901193837</v>
      </c>
      <c r="G8" s="7">
        <f t="shared" si="0"/>
        <v>0.60446642433186459</v>
      </c>
      <c r="H8" s="7">
        <f t="shared" si="1"/>
        <v>7.5644597664800608E-3</v>
      </c>
      <c r="I8" s="7">
        <f t="shared" si="2"/>
        <v>24.178656973274585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1.5856698949477193</v>
      </c>
      <c r="E9" s="7">
        <f>'Plate 2'!N16</f>
        <v>1.3288678635622819</v>
      </c>
      <c r="F9" s="7">
        <f>'Plate 3'!N16</f>
        <v>1.3744988698721872</v>
      </c>
      <c r="G9" s="7">
        <f t="shared" si="0"/>
        <v>1.4296788761273962</v>
      </c>
      <c r="H9" s="7">
        <f t="shared" si="1"/>
        <v>0.13700527598842849</v>
      </c>
      <c r="I9" s="7">
        <f t="shared" si="2"/>
        <v>57.187155045095849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5.2036599783320101</v>
      </c>
      <c r="E10" s="7">
        <f>'Plate 2'!N17</f>
        <v>5.1039931532083713</v>
      </c>
      <c r="F10" s="7">
        <f>'Plate 3'!N17</f>
        <v>5.21680509283755</v>
      </c>
      <c r="G10" s="7">
        <f t="shared" si="0"/>
        <v>5.1748194081259768</v>
      </c>
      <c r="H10" s="7">
        <f t="shared" si="1"/>
        <v>6.1688469733664174E-2</v>
      </c>
      <c r="I10" s="7">
        <f t="shared" si="2"/>
        <v>206.99277632503907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9.0035618914133408</v>
      </c>
      <c r="E11" s="7">
        <f>'Plate 2'!N18</f>
        <v>8.7255590585313261</v>
      </c>
      <c r="F11" s="7">
        <f>'Plate 3'!N18</f>
        <v>8.9896000457247087</v>
      </c>
      <c r="G11" s="7">
        <f t="shared" si="0"/>
        <v>8.9062403318897907</v>
      </c>
      <c r="H11" s="7">
        <f t="shared" si="1"/>
        <v>0.15663021799954752</v>
      </c>
      <c r="I11" s="7">
        <f t="shared" si="2"/>
        <v>356.24961327559163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6.1555527397989813</v>
      </c>
      <c r="E12" s="7">
        <f>'Plate 2'!N19</f>
        <v>6.0289137001759494</v>
      </c>
      <c r="F12" s="7">
        <f>'Plate 3'!N19</f>
        <v>6.1185644200511797</v>
      </c>
      <c r="G12" s="7">
        <f t="shared" si="0"/>
        <v>6.1010102866753693</v>
      </c>
      <c r="H12" s="7">
        <f t="shared" si="1"/>
        <v>6.511890883677908E-2</v>
      </c>
      <c r="I12" s="7">
        <f t="shared" si="2"/>
        <v>244.04041146701476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4.5867549369816789</v>
      </c>
      <c r="E13" s="7">
        <f>'Plate 2'!N20</f>
        <v>4.5337145886040835</v>
      </c>
      <c r="F13" s="7">
        <f>'Plate 3'!N20</f>
        <v>4.6905953424265281</v>
      </c>
      <c r="G13" s="7">
        <f t="shared" si="0"/>
        <v>4.6036882893374296</v>
      </c>
      <c r="H13" s="7">
        <f t="shared" si="1"/>
        <v>7.979941444946595E-2</v>
      </c>
      <c r="I13" s="7">
        <f t="shared" si="2"/>
        <v>184.14753157349719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1.7405863772360919</v>
      </c>
      <c r="E14" s="7">
        <f>'Plate 2'!N21</f>
        <v>1.7149939750131014</v>
      </c>
      <c r="F14" s="7">
        <f>'Plate 3'!N21</f>
        <v>1.7597988963237727</v>
      </c>
      <c r="G14" s="7">
        <f t="shared" si="0"/>
        <v>1.7384597495243221</v>
      </c>
      <c r="H14" s="7">
        <f t="shared" si="1"/>
        <v>2.2478037113640822E-2</v>
      </c>
      <c r="I14" s="7">
        <f t="shared" si="2"/>
        <v>69.53838998097288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0.85986316802833374</v>
      </c>
      <c r="E15" s="7">
        <f>'Plate 2'!N22</f>
        <v>0.8387847221054725</v>
      </c>
      <c r="F15" s="7">
        <f>'Plate 3'!N22</f>
        <v>0.86181393671619966</v>
      </c>
      <c r="G15" s="7">
        <f t="shared" si="0"/>
        <v>0.85348727561666859</v>
      </c>
      <c r="H15" s="7">
        <f t="shared" si="1"/>
        <v>1.2770089444893436E-2</v>
      </c>
      <c r="I15" s="7">
        <f t="shared" si="2"/>
        <v>34.139491024666746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0.52732957040339123</v>
      </c>
      <c r="E16" s="7">
        <f>'Plate 2'!N23</f>
        <v>0.51384474831532134</v>
      </c>
      <c r="F16" s="7">
        <f>'Plate 3'!N23</f>
        <v>0.52400803597415646</v>
      </c>
      <c r="G16" s="7">
        <f t="shared" si="0"/>
        <v>0.52172745156428968</v>
      </c>
      <c r="H16" s="7">
        <f t="shared" si="1"/>
        <v>7.0257316789513078E-3</v>
      </c>
      <c r="I16" s="7">
        <f t="shared" si="2"/>
        <v>20.869098062571588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0.25216108602186599</v>
      </c>
      <c r="E17" s="7">
        <f>'Plate 2'!N24</f>
        <v>0.25246707287168968</v>
      </c>
      <c r="F17" s="7">
        <f>'Plate 3'!N24</f>
        <v>0.25822965038102186</v>
      </c>
      <c r="G17" s="7">
        <f t="shared" si="0"/>
        <v>0.25428593642485919</v>
      </c>
      <c r="H17" s="7">
        <f t="shared" si="1"/>
        <v>3.4187814808920585E-3</v>
      </c>
      <c r="I17" s="7">
        <f t="shared" si="2"/>
        <v>10.171437456994369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0.13405644110894821</v>
      </c>
      <c r="E18" s="7">
        <f>'Plate 2'!N25</f>
        <v>0.14167858089387761</v>
      </c>
      <c r="F18" s="7">
        <f>'Plate 3'!N25</f>
        <v>0.14814392853771169</v>
      </c>
      <c r="G18" s="7">
        <f t="shared" si="0"/>
        <v>0.14129298351351252</v>
      </c>
      <c r="H18" s="7">
        <f t="shared" si="1"/>
        <v>7.0516550907358325E-3</v>
      </c>
      <c r="I18" s="7">
        <f t="shared" si="2"/>
        <v>5.6517193405405006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8.6507817832318992E-2</v>
      </c>
      <c r="E19" s="7">
        <f>'Plate 2'!N26</f>
        <v>8.4650724433448898E-2</v>
      </c>
      <c r="F19" s="7">
        <f>'Plate 3'!N26</f>
        <v>8.6810454939296025E-2</v>
      </c>
      <c r="G19" s="7">
        <f t="shared" si="0"/>
        <v>8.5989665735021301E-2</v>
      </c>
      <c r="H19" s="7">
        <f t="shared" si="1"/>
        <v>1.1693887982284444E-3</v>
      </c>
      <c r="I19" s="7">
        <f t="shared" si="2"/>
        <v>3.4395866294008521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8.9268705635478104E-2</v>
      </c>
      <c r="E20" s="7">
        <f>'Plate 2'!N27</f>
        <v>8.8511985547957084E-2</v>
      </c>
      <c r="F20" s="7">
        <f>'Plate 3'!N27</f>
        <v>8.8697638742324197E-2</v>
      </c>
      <c r="G20" s="7">
        <f t="shared" si="0"/>
        <v>8.8826109975253129E-2</v>
      </c>
      <c r="H20" s="7">
        <f t="shared" si="1"/>
        <v>3.943792159611926E-4</v>
      </c>
      <c r="I20" s="7">
        <f t="shared" si="2"/>
        <v>3.5530443990101253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7.5464266619682516E-2</v>
      </c>
      <c r="E21" s="7">
        <f>'Plate 2'!N28</f>
        <v>7.7522242375895306E-2</v>
      </c>
      <c r="F21" s="7">
        <f>'Plate 3'!N28</f>
        <v>8.1148903530211508E-2</v>
      </c>
      <c r="G21" s="7">
        <f t="shared" si="0"/>
        <v>7.8045137508596443E-2</v>
      </c>
      <c r="H21" s="7">
        <f t="shared" si="1"/>
        <v>2.8781658553650199E-3</v>
      </c>
      <c r="I21" s="7">
        <f t="shared" si="2"/>
        <v>3.1218055003438576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5.0616276391250471E-2</v>
      </c>
      <c r="E22" s="7">
        <f>'Plate 2'!N29</f>
        <v>4.6929173545561143E-2</v>
      </c>
      <c r="F22" s="7">
        <f>'Plate 3'!N29</f>
        <v>4.6236003174190278E-2</v>
      </c>
      <c r="G22" s="7">
        <f t="shared" si="0"/>
        <v>4.7927151037000626E-2</v>
      </c>
      <c r="H22" s="7">
        <f t="shared" si="1"/>
        <v>2.3544994519193682E-3</v>
      </c>
      <c r="I22" s="7">
        <f t="shared" si="2"/>
        <v>1.917086041480025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-3.6811837375454889E-3</v>
      </c>
      <c r="E23" s="7">
        <f>'Plate 2'!N30</f>
        <v>-5.3463615431651934E-3</v>
      </c>
      <c r="F23" s="7">
        <f>'Plate 3'!N30</f>
        <v>-6.9196739444366395E-3</v>
      </c>
      <c r="G23" s="7">
        <f t="shared" si="0"/>
        <v>-5.3157397417157746E-3</v>
      </c>
      <c r="H23" s="7">
        <f t="shared" si="1"/>
        <v>1.6194622490430205E-3</v>
      </c>
      <c r="I23" s="7">
        <f t="shared" si="2"/>
        <v>-0.21262958966863099</v>
      </c>
      <c r="J23">
        <f>SUM(I2:I23)</f>
        <v>1237.4233430096006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-2.5461520851356296E-2</v>
      </c>
      <c r="E24">
        <f>'Plate 2'!N31</f>
        <v>-2.0791406001197974E-2</v>
      </c>
      <c r="F24">
        <f>'Plate 3'!N31</f>
        <v>-2.6106042608556413E-2</v>
      </c>
      <c r="G24">
        <f t="shared" si="0"/>
        <v>-2.4119656487036897E-2</v>
      </c>
      <c r="H24">
        <f t="shared" si="1"/>
        <v>2.9003086984390712E-3</v>
      </c>
      <c r="I24" s="7">
        <f t="shared" si="2"/>
        <v>-0.96478625948147589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-1.9326214622113817E-2</v>
      </c>
      <c r="E25">
        <f>'Plate 2'!N32</f>
        <v>-1.6930144886689778E-2</v>
      </c>
      <c r="F25">
        <f>'Plate 3'!N32</f>
        <v>-1.7613715494929627E-2</v>
      </c>
      <c r="G25">
        <f t="shared" si="0"/>
        <v>-1.7956691667911074E-2</v>
      </c>
      <c r="H25">
        <f t="shared" si="1"/>
        <v>1.2343062973502585E-3</v>
      </c>
      <c r="I25" s="7">
        <f t="shared" si="2"/>
        <v>-0.71826766671644293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1.8405918687727445E-2</v>
      </c>
      <c r="E26">
        <f>'Plate 2'!N33</f>
        <v>-1.0098682914867587E-2</v>
      </c>
      <c r="F26">
        <f>'Plate 3'!N33</f>
        <v>-1.037951091665496E-2</v>
      </c>
      <c r="G26">
        <f t="shared" si="0"/>
        <v>-6.9075838126503428E-4</v>
      </c>
      <c r="H26">
        <f t="shared" si="1"/>
        <v>1.6538803535917714E-2</v>
      </c>
      <c r="I26" s="7">
        <f t="shared" si="2"/>
        <v>-2.7630335250601372E-2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2.3007398359659304E-2</v>
      </c>
      <c r="E27">
        <f>'Plate 2'!N34</f>
        <v>2.6137767544363168E-2</v>
      </c>
      <c r="F27">
        <f>'Plate 3'!N34</f>
        <v>2.3275266904014151E-2</v>
      </c>
      <c r="G27">
        <f t="shared" si="0"/>
        <v>2.4140144269345538E-2</v>
      </c>
      <c r="H27">
        <f t="shared" si="1"/>
        <v>1.7351692859582345E-3</v>
      </c>
      <c r="I27" s="7">
        <f t="shared" si="2"/>
        <v>0.96560577077382148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0.321490046412306</v>
      </c>
      <c r="E28">
        <f>'Plate 2'!N35</f>
        <v>0.3178114917325976</v>
      </c>
      <c r="F28">
        <f>'Plate 3'!N35</f>
        <v>0.31987765461327555</v>
      </c>
      <c r="G28">
        <f t="shared" si="0"/>
        <v>0.31972639758605975</v>
      </c>
      <c r="H28">
        <f t="shared" si="1"/>
        <v>1.843936047999706E-3</v>
      </c>
      <c r="I28" s="7">
        <f t="shared" si="2"/>
        <v>12.789055903442391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0.72672702285377189</v>
      </c>
      <c r="E29">
        <f>'Plate 2'!N36</f>
        <v>0.71195714549816491</v>
      </c>
      <c r="F29">
        <f>'Plate 3'!N36</f>
        <v>0.76368037895873464</v>
      </c>
      <c r="G29">
        <f t="shared" si="0"/>
        <v>0.73412151577022378</v>
      </c>
      <c r="H29">
        <f t="shared" si="1"/>
        <v>2.6642674678469189E-2</v>
      </c>
      <c r="I29" s="7">
        <f t="shared" si="2"/>
        <v>29.364860630808952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1.4172557389550131</v>
      </c>
      <c r="E30">
        <f>'Plate 2'!N37</f>
        <v>1.4037169251665946</v>
      </c>
      <c r="F30">
        <f>'Plate 3'!N37</f>
        <v>1.4414938948796874</v>
      </c>
      <c r="G30">
        <f t="shared" si="0"/>
        <v>1.4208221863337649</v>
      </c>
      <c r="H30">
        <f t="shared" si="1"/>
        <v>1.9139344825647418E-2</v>
      </c>
      <c r="I30" s="7">
        <f t="shared" si="2"/>
        <v>56.832887453350594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3.5373108064697525</v>
      </c>
      <c r="E31">
        <f>'Plate 2'!N38</f>
        <v>3.4816694449434662</v>
      </c>
      <c r="F31">
        <f>'Plate 3'!N38</f>
        <v>3.6941622944276515</v>
      </c>
      <c r="G31">
        <f t="shared" si="0"/>
        <v>3.5710475152802901</v>
      </c>
      <c r="H31">
        <f t="shared" si="1"/>
        <v>0.11019041206703248</v>
      </c>
      <c r="I31" s="7">
        <f t="shared" si="2"/>
        <v>142.8419006112116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13.649522533507211</v>
      </c>
      <c r="E32">
        <f>'Plate 2'!N39</f>
        <v>13.541145708494509</v>
      </c>
      <c r="F32">
        <f>'Plate 3'!N39</f>
        <v>13.784619558585463</v>
      </c>
      <c r="G32">
        <f t="shared" si="0"/>
        <v>13.658429266862393</v>
      </c>
      <c r="H32">
        <f t="shared" si="1"/>
        <v>0.12198104911757125</v>
      </c>
      <c r="I32" s="7">
        <f t="shared" si="2"/>
        <v>546.33717067449572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18.879871093936426</v>
      </c>
      <c r="E33">
        <f>'Plate 2'!N40</f>
        <v>18.28663561822508</v>
      </c>
      <c r="F33">
        <f>'Plate 3'!N40</f>
        <v>19.36093316589988</v>
      </c>
      <c r="G33">
        <f t="shared" si="0"/>
        <v>18.842479959353795</v>
      </c>
      <c r="H33">
        <f t="shared" si="1"/>
        <v>0.53812394292026655</v>
      </c>
      <c r="I33" s="7">
        <f t="shared" si="2"/>
        <v>753.69919837415182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17.383776669935646</v>
      </c>
      <c r="E34">
        <f>'Plate 2'!N41</f>
        <v>17.432999891833038</v>
      </c>
      <c r="F34">
        <f>'Plate 3'!N41</f>
        <v>17.649257456553325</v>
      </c>
      <c r="G34">
        <f t="shared" si="0"/>
        <v>17.488678006107335</v>
      </c>
      <c r="H34">
        <f t="shared" si="1"/>
        <v>0.14122694970380772</v>
      </c>
      <c r="I34" s="7">
        <f t="shared" si="2"/>
        <v>699.54712024429341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10.404865834172323</v>
      </c>
      <c r="E35">
        <f>'Plate 2'!N42</f>
        <v>10.298577432564819</v>
      </c>
      <c r="F35">
        <f>'Plate 3'!N42</f>
        <v>10.48959663849827</v>
      </c>
      <c r="G35">
        <f t="shared" si="0"/>
        <v>10.397679968411804</v>
      </c>
      <c r="H35">
        <f t="shared" si="1"/>
        <v>9.5712129633122506E-2</v>
      </c>
      <c r="I35" s="7">
        <f t="shared" si="2"/>
        <v>415.9071987364722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3.6495869104648899</v>
      </c>
      <c r="E36">
        <f>'Plate 2'!N43</f>
        <v>3.6257241865231951</v>
      </c>
      <c r="F36">
        <f>'Plate 3'!N43</f>
        <v>3.7152358468947995</v>
      </c>
      <c r="G36">
        <f t="shared" si="0"/>
        <v>3.6635156479609616</v>
      </c>
      <c r="H36">
        <f t="shared" si="1"/>
        <v>4.6352903164701732E-2</v>
      </c>
      <c r="I36" s="7">
        <f t="shared" si="2"/>
        <v>146.54062591843848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1.6694168249768793</v>
      </c>
      <c r="E37">
        <f>'Plate 2'!N44</f>
        <v>1.6846979262684987</v>
      </c>
      <c r="F37">
        <f>'Plate 3'!N44</f>
        <v>1.7170227301218008</v>
      </c>
      <c r="G37">
        <f t="shared" si="0"/>
        <v>1.6903791604557263</v>
      </c>
      <c r="H37">
        <f t="shared" si="1"/>
        <v>2.4306128189911496E-2</v>
      </c>
      <c r="I37" s="7">
        <f t="shared" si="2"/>
        <v>67.615166418229052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0.7871597892118104</v>
      </c>
      <c r="E38">
        <f>'Plate 2'!N45</f>
        <v>0.77789560453053563</v>
      </c>
      <c r="F38">
        <f>'Plate 3'!N45</f>
        <v>0.81494887227433332</v>
      </c>
      <c r="G38">
        <f t="shared" si="0"/>
        <v>0.79333475533889308</v>
      </c>
      <c r="H38">
        <f t="shared" si="1"/>
        <v>1.9282992963395331E-2</v>
      </c>
      <c r="I38" s="7">
        <f t="shared" si="2"/>
        <v>31.733390213555722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0.40002196614660979</v>
      </c>
      <c r="E39">
        <f>'Plate 2'!N46</f>
        <v>0.41553109993822807</v>
      </c>
      <c r="F39">
        <f>'Plate 3'!N46</f>
        <v>0.42335823314598714</v>
      </c>
      <c r="G39">
        <f t="shared" si="0"/>
        <v>0.41297043307694165</v>
      </c>
      <c r="H39">
        <f t="shared" si="1"/>
        <v>1.1876998797988694E-2</v>
      </c>
      <c r="I39" s="7">
        <f t="shared" si="2"/>
        <v>16.518817323077666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0.24142430012069163</v>
      </c>
      <c r="E40">
        <f>'Plate 2'!N47</f>
        <v>0.24771475149998728</v>
      </c>
      <c r="F40">
        <f>'Plate 3'!N47</f>
        <v>0.24816467009820495</v>
      </c>
      <c r="G40">
        <f t="shared" si="0"/>
        <v>0.24576790723962796</v>
      </c>
      <c r="H40">
        <f t="shared" si="1"/>
        <v>3.7683947230898285E-3</v>
      </c>
      <c r="I40" s="7">
        <f t="shared" si="2"/>
        <v>9.8307162895851192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0.14939470668205443</v>
      </c>
      <c r="E41">
        <f>'Plate 2'!N48</f>
        <v>0.15445044458032781</v>
      </c>
      <c r="F41">
        <f>'Plate 3'!N48</f>
        <v>0.15569266374982441</v>
      </c>
      <c r="G41">
        <f t="shared" si="0"/>
        <v>0.15317927167073553</v>
      </c>
      <c r="H41">
        <f t="shared" si="1"/>
        <v>3.3358621421499704E-3</v>
      </c>
      <c r="I41" s="7">
        <f t="shared" si="2"/>
        <v>6.1271708668294211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0.19878392182745638</v>
      </c>
      <c r="E42">
        <f>'Plate 2'!N49</f>
        <v>0.19157795529675276</v>
      </c>
      <c r="F42">
        <f>'Plate 3'!N49</f>
        <v>0.19500899297957802</v>
      </c>
      <c r="G42">
        <f t="shared" si="0"/>
        <v>0.19512362336792907</v>
      </c>
      <c r="H42">
        <f t="shared" si="1"/>
        <v>3.6043506356700857E-3</v>
      </c>
      <c r="I42" s="7">
        <f t="shared" si="2"/>
        <v>7.8049449347171631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0.20338540149938825</v>
      </c>
      <c r="E43">
        <f>'Plate 2'!N50</f>
        <v>0.20969618052636813</v>
      </c>
      <c r="F43">
        <f>'Plate 3'!N50</f>
        <v>0.20224319755785269</v>
      </c>
      <c r="G43">
        <f t="shared" si="0"/>
        <v>0.20510825986120304</v>
      </c>
      <c r="H43">
        <f t="shared" si="1"/>
        <v>4.014090118993543E-3</v>
      </c>
      <c r="I43" s="7">
        <f t="shared" si="2"/>
        <v>8.204330394448121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0.10491373652004643</v>
      </c>
      <c r="E44">
        <f>'Plate 2'!N51</f>
        <v>0.10960041163488646</v>
      </c>
      <c r="F44">
        <f>'Plate 3'!N51</f>
        <v>0.10819853804028201</v>
      </c>
      <c r="G44">
        <f t="shared" si="0"/>
        <v>0.10757089539840496</v>
      </c>
      <c r="H44">
        <f t="shared" si="1"/>
        <v>2.4055524048421798E-3</v>
      </c>
      <c r="I44" s="7">
        <f t="shared" si="2"/>
        <v>4.3028358159361986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0.15583677822275901</v>
      </c>
      <c r="E45">
        <f>'Plate 2'!N52</f>
        <v>6.0592097489205521E-2</v>
      </c>
      <c r="F45">
        <f>'Plate 3'!N52</f>
        <v>5.8502697893873412E-2</v>
      </c>
      <c r="G45">
        <f t="shared" si="0"/>
        <v>9.1643857868612663E-2</v>
      </c>
      <c r="H45">
        <f t="shared" si="1"/>
        <v>5.5602514919404253E-2</v>
      </c>
      <c r="I45" s="7">
        <f t="shared" si="2"/>
        <v>3.6657543147445066</v>
      </c>
      <c r="J45">
        <f>SUM(I24:I45)</f>
        <v>2958.9180666271141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-2.0246510556500188E-2</v>
      </c>
      <c r="E46" s="6">
        <f>'Plate 2'!N53</f>
        <v>-2.3464586772780571E-2</v>
      </c>
      <c r="F46" s="6">
        <f>'Plate 3'!N53</f>
        <v>-2.0444491199471889E-2</v>
      </c>
      <c r="G46" s="6">
        <f t="shared" si="0"/>
        <v>-2.1385196176250884E-2</v>
      </c>
      <c r="H46" s="6">
        <f t="shared" si="1"/>
        <v>1.8035237795632033E-3</v>
      </c>
      <c r="I46" s="7">
        <f t="shared" si="2"/>
        <v>-0.85540784705003536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-9.8164899667879703E-3</v>
      </c>
      <c r="E47" s="6">
        <f>'Plate 2'!N54</f>
        <v>-1.1286763257793186E-2</v>
      </c>
      <c r="F47" s="6">
        <f>'Plate 3'!N54</f>
        <v>-1.0064980282816931E-2</v>
      </c>
      <c r="G47" s="6">
        <f t="shared" si="0"/>
        <v>-1.0389411169132695E-2</v>
      </c>
      <c r="H47" s="6">
        <f t="shared" si="1"/>
        <v>7.8699900734216402E-4</v>
      </c>
      <c r="I47" s="7">
        <f t="shared" si="2"/>
        <v>-0.41557644676530781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0.10092578747103882</v>
      </c>
      <c r="E48" s="6">
        <f>'Plate 2'!N55</f>
        <v>0.14049050055095202</v>
      </c>
      <c r="F48" s="6">
        <f>'Plate 3'!N55</f>
        <v>0.10410963980038762</v>
      </c>
      <c r="G48" s="6">
        <f t="shared" si="0"/>
        <v>0.11517530927412616</v>
      </c>
      <c r="H48" s="6">
        <f t="shared" si="1"/>
        <v>2.1981319590745372E-2</v>
      </c>
      <c r="I48" s="7">
        <f t="shared" si="2"/>
        <v>4.6070123709650463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0.25645580038233573</v>
      </c>
      <c r="E49" s="6">
        <f>'Plate 2'!N56</f>
        <v>0.25692237415766067</v>
      </c>
      <c r="F49" s="6">
        <f>'Plate 3'!N56</f>
        <v>0.26074589545172611</v>
      </c>
      <c r="G49" s="6">
        <f t="shared" si="0"/>
        <v>0.25804135666390748</v>
      </c>
      <c r="H49" s="6">
        <f t="shared" si="1"/>
        <v>2.3537885021952874E-3</v>
      </c>
      <c r="I49" s="7">
        <f t="shared" si="2"/>
        <v>10.321654266556299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0.33836213854272285</v>
      </c>
      <c r="E50" s="6">
        <f>'Plate 2'!N57</f>
        <v>0.34157309859110957</v>
      </c>
      <c r="F50" s="6">
        <f>'Plate 3'!N57</f>
        <v>0.35950851447686721</v>
      </c>
      <c r="G50" s="6">
        <f t="shared" si="0"/>
        <v>0.34648125053689988</v>
      </c>
      <c r="H50" s="6">
        <f t="shared" si="1"/>
        <v>1.1395603118276098E-2</v>
      </c>
      <c r="I50" s="7">
        <f t="shared" si="2"/>
        <v>13.859250021475995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0.91753504658321305</v>
      </c>
      <c r="E51" s="6">
        <f>'Plate 2'!N58</f>
        <v>0.92165332602453298</v>
      </c>
      <c r="F51" s="6">
        <f>'Plate 3'!N58</f>
        <v>0.93384145186510836</v>
      </c>
      <c r="G51" s="6">
        <f t="shared" si="0"/>
        <v>0.92434327482428491</v>
      </c>
      <c r="H51" s="6">
        <f t="shared" si="1"/>
        <v>8.4794800379103721E-3</v>
      </c>
      <c r="I51" s="7">
        <f t="shared" si="2"/>
        <v>36.973730992971397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1.604689344258371</v>
      </c>
      <c r="E52" s="6">
        <f>'Plate 2'!N59</f>
        <v>1.5908395791773764</v>
      </c>
      <c r="F52" s="6">
        <f>'Plate 3'!N59</f>
        <v>1.6254943156749342</v>
      </c>
      <c r="G52" s="6">
        <f t="shared" si="0"/>
        <v>1.6070077463702273</v>
      </c>
      <c r="H52" s="6">
        <f t="shared" si="1"/>
        <v>1.7443306214504909E-2</v>
      </c>
      <c r="I52" s="7">
        <f t="shared" si="2"/>
        <v>64.28030985480909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2.1458233536775579</v>
      </c>
      <c r="E53" s="6">
        <f>'Plate 2'!N60</f>
        <v>2.2570556314729058</v>
      </c>
      <c r="F53" s="6">
        <f>'Plate 3'!N60</f>
        <v>2.3124292199771896</v>
      </c>
      <c r="G53" s="6">
        <f t="shared" si="0"/>
        <v>2.2384360683758846</v>
      </c>
      <c r="H53" s="6">
        <f t="shared" si="1"/>
        <v>8.4849247308421402E-2</v>
      </c>
      <c r="I53" s="7">
        <f t="shared" si="2"/>
        <v>89.537442735035384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5.4226904107159672</v>
      </c>
      <c r="E54" s="6">
        <f>'Plate 2'!N61</f>
        <v>5.4075476808258616</v>
      </c>
      <c r="F54" s="6">
        <f>'Plate 3'!N61</f>
        <v>5.502084377728643</v>
      </c>
      <c r="G54" s="6">
        <f t="shared" si="0"/>
        <v>5.4441074897568242</v>
      </c>
      <c r="H54" s="6">
        <f t="shared" si="1"/>
        <v>5.0777113164336342E-2</v>
      </c>
      <c r="I54" s="7">
        <f t="shared" si="2"/>
        <v>217.76429959027297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10.265594382768519</v>
      </c>
      <c r="E55" s="6">
        <f>'Plate 2'!N62</f>
        <v>10.291151930421535</v>
      </c>
      <c r="F55" s="6">
        <f>'Plate 3'!N62</f>
        <v>10.355606588483269</v>
      </c>
      <c r="G55" s="6">
        <f t="shared" si="0"/>
        <v>10.304117633891108</v>
      </c>
      <c r="H55" s="6">
        <f t="shared" si="1"/>
        <v>4.6385680918299407E-2</v>
      </c>
      <c r="I55" s="7">
        <f t="shared" si="2"/>
        <v>412.16470535564434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10.003310041468403</v>
      </c>
      <c r="E56" s="6">
        <f>'Plate 2'!N63</f>
        <v>9.7966134876787532</v>
      </c>
      <c r="F56" s="6">
        <f>'Plate 3'!N63</f>
        <v>9.9876057468927755</v>
      </c>
      <c r="G56" s="6">
        <f t="shared" si="0"/>
        <v>9.929176425346645</v>
      </c>
      <c r="H56" s="6">
        <f t="shared" si="1"/>
        <v>0.11507108911184129</v>
      </c>
      <c r="I56" s="7">
        <f t="shared" si="2"/>
        <v>397.16705701386581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5.8714880613850546</v>
      </c>
      <c r="E57" s="6">
        <f>'Plate 2'!N64</f>
        <v>5.702488625957141</v>
      </c>
      <c r="F57" s="6">
        <f>'Plate 3'!N64</f>
        <v>5.8493261974858273</v>
      </c>
      <c r="G57" s="6">
        <f t="shared" si="0"/>
        <v>5.8077676282760073</v>
      </c>
      <c r="H57" s="6">
        <f t="shared" si="1"/>
        <v>9.184518659033751E-2</v>
      </c>
      <c r="I57" s="7">
        <f t="shared" si="2"/>
        <v>232.31070513104029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2.3249742955714381</v>
      </c>
      <c r="E58" s="6">
        <f>'Plate 2'!N65</f>
        <v>2.1842857104687128</v>
      </c>
      <c r="F58" s="6">
        <f>'Plate 3'!N65</f>
        <v>2.1985691305278232</v>
      </c>
      <c r="G58" s="6">
        <f t="shared" si="0"/>
        <v>2.2359430455226579</v>
      </c>
      <c r="H58" s="6">
        <f t="shared" si="1"/>
        <v>7.7433369008990879E-2</v>
      </c>
      <c r="I58" s="7">
        <f t="shared" si="2"/>
        <v>89.437721820906319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1.1657081835560714</v>
      </c>
      <c r="E59" s="6">
        <f>'Plate 2'!N66</f>
        <v>1.17352635872476</v>
      </c>
      <c r="F59" s="6">
        <f>'Plate 3'!N66</f>
        <v>1.1706830191451443</v>
      </c>
      <c r="G59" s="6">
        <f t="shared" si="0"/>
        <v>1.1699725204753253</v>
      </c>
      <c r="H59" s="6">
        <f t="shared" si="1"/>
        <v>3.9572177109600034E-3</v>
      </c>
      <c r="I59" s="7">
        <f t="shared" si="2"/>
        <v>46.798900819013014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0.76016444180314346</v>
      </c>
      <c r="E60" s="6">
        <f>'Plate 2'!N67</f>
        <v>0.74997571647178407</v>
      </c>
      <c r="F60" s="6">
        <f>'Plate 3'!N67</f>
        <v>0.7595914807188402</v>
      </c>
      <c r="G60" s="6">
        <f t="shared" si="0"/>
        <v>0.75657721299792258</v>
      </c>
      <c r="H60" s="6">
        <f t="shared" si="1"/>
        <v>5.7242369263942562E-3</v>
      </c>
      <c r="I60" s="7">
        <f t="shared" si="2"/>
        <v>30.263088519916902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0.37762809840987471</v>
      </c>
      <c r="E61" s="6">
        <f>'Plate 2'!N68</f>
        <v>0.38553207127935674</v>
      </c>
      <c r="F61" s="6">
        <f>'Plate 3'!N68</f>
        <v>0.38435643455007151</v>
      </c>
      <c r="G61" s="6">
        <f t="shared" si="0"/>
        <v>0.38250553474643434</v>
      </c>
      <c r="H61" s="6">
        <f t="shared" si="1"/>
        <v>4.2646886571829747E-3</v>
      </c>
      <c r="I61" s="7">
        <f t="shared" si="2"/>
        <v>15.300221389857374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0.1773103500251077</v>
      </c>
      <c r="E62" s="6">
        <f>'Plate 2'!N69</f>
        <v>0.18058821212469098</v>
      </c>
      <c r="F62" s="6">
        <f>'Plate 3'!N69</f>
        <v>0.18211323699221885</v>
      </c>
      <c r="G62" s="6">
        <f t="shared" si="0"/>
        <v>0.18000393304733917</v>
      </c>
      <c r="H62" s="6">
        <f t="shared" si="1"/>
        <v>2.4541734524855482E-3</v>
      </c>
      <c r="I62" s="7">
        <f t="shared" si="2"/>
        <v>7.2001573218935668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9.7858134356417575E-2</v>
      </c>
      <c r="E63" s="6">
        <f>'Plate 2'!N70</f>
        <v>0.10870935137769226</v>
      </c>
      <c r="F63" s="6">
        <f>'Plate 3'!N70</f>
        <v>9.8133557757465073E-2</v>
      </c>
      <c r="G63" s="6">
        <f t="shared" si="0"/>
        <v>0.10156701449719163</v>
      </c>
      <c r="H63" s="6">
        <f t="shared" si="1"/>
        <v>6.1869779859298592E-3</v>
      </c>
      <c r="I63" s="7">
        <f t="shared" si="2"/>
        <v>4.0626805798876653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0.11043551212636467</v>
      </c>
      <c r="E64" s="6">
        <f>'Plate 2'!N71</f>
        <v>0.12385737574999364</v>
      </c>
      <c r="F64" s="6">
        <f>'Plate 3'!N71</f>
        <v>0.11511821198471864</v>
      </c>
      <c r="G64" s="6">
        <f t="shared" si="0"/>
        <v>0.11647036662035899</v>
      </c>
      <c r="H64" s="6">
        <f t="shared" si="1"/>
        <v>6.8123305411464316E-3</v>
      </c>
      <c r="I64" s="7">
        <f t="shared" si="2"/>
        <v>4.6588146648143596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6.779513383312942E-2</v>
      </c>
      <c r="E65" s="6">
        <f>'Plate 2'!N72</f>
        <v>7.4849061604312705E-2</v>
      </c>
      <c r="F65" s="6">
        <f>'Plate 3'!N72</f>
        <v>7.2027515148908663E-2</v>
      </c>
      <c r="G65" s="6">
        <f t="shared" si="0"/>
        <v>7.1557236862116916E-2</v>
      </c>
      <c r="H65" s="6">
        <f t="shared" si="1"/>
        <v>3.5504007521037009E-3</v>
      </c>
      <c r="I65" s="7">
        <f t="shared" si="2"/>
        <v>2.8622894744846765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4.540126609639436E-2</v>
      </c>
      <c r="E66" s="6">
        <f>'Plate 2'!N73</f>
        <v>5.6433816288965925E-2</v>
      </c>
      <c r="F66" s="6">
        <f>'Plate 3'!N73</f>
        <v>5.5042860921655092E-2</v>
      </c>
      <c r="G66" s="6">
        <f t="shared" si="0"/>
        <v>5.2292647769005128E-2</v>
      </c>
      <c r="H66" s="6">
        <f t="shared" si="1"/>
        <v>6.0084977512402686E-3</v>
      </c>
      <c r="I66" s="7">
        <f t="shared" si="2"/>
        <v>2.0917059107602052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7.0556021636288537E-3</v>
      </c>
      <c r="E67" s="6">
        <f>'Plate 2'!N74</f>
        <v>2.435564702997477E-2</v>
      </c>
      <c r="F67" s="6">
        <f>'Plate 3'!N74</f>
        <v>1.037951091665496E-2</v>
      </c>
      <c r="G67" s="6">
        <f t="shared" ref="G67:G73" si="3">AVERAGE(D67:F67)</f>
        <v>1.3930253370086194E-2</v>
      </c>
      <c r="H67" s="6">
        <f t="shared" ref="H67:H73" si="4">STDEV(D67:F67)</f>
        <v>9.1803440606735773E-3</v>
      </c>
      <c r="I67" s="7">
        <f t="shared" ref="I67:I89" si="5">G67*40</f>
        <v>0.55721013480344772</v>
      </c>
      <c r="J67">
        <f>SUM(I46:I67)</f>
        <v>1680.9479736751589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-1.4724734950181955E-2</v>
      </c>
      <c r="E68">
        <f>'Plate 2'!N75</f>
        <v>-8.9106025719419887E-3</v>
      </c>
      <c r="F68">
        <f>'Plate 3'!N75</f>
        <v>-1.5412001058063425E-2</v>
      </c>
      <c r="G68">
        <f t="shared" si="3"/>
        <v>-1.3015779526729124E-2</v>
      </c>
      <c r="H68">
        <f t="shared" si="4"/>
        <v>3.571756157459124E-3</v>
      </c>
      <c r="I68" s="7">
        <f t="shared" si="5"/>
        <v>-0.52063118106916495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0.77642300331063596</v>
      </c>
      <c r="E69">
        <f>'Plate 2'!N76</f>
        <v>-2.2573526515586372E-2</v>
      </c>
      <c r="F69">
        <f>'Plate 3'!N76</f>
        <v>-2.6106042608556413E-2</v>
      </c>
      <c r="G69">
        <f t="shared" si="3"/>
        <v>0.24258114472883105</v>
      </c>
      <c r="H69">
        <f t="shared" si="4"/>
        <v>0.46232398504516686</v>
      </c>
      <c r="I69" s="7">
        <f t="shared" si="5"/>
        <v>9.7032457891532413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2.7608878031591165E-3</v>
      </c>
      <c r="E70">
        <f>'Plate 2'!N77</f>
        <v>8.613582486210589E-3</v>
      </c>
      <c r="F70">
        <f>'Plate 3'!N77</f>
        <v>2.8307757045422616E-3</v>
      </c>
      <c r="G70">
        <f t="shared" si="3"/>
        <v>4.7350819979706561E-3</v>
      </c>
      <c r="H70">
        <f t="shared" si="4"/>
        <v>3.3590617153675486E-3</v>
      </c>
      <c r="I70" s="7">
        <f t="shared" si="5"/>
        <v>0.18940327991882625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0.11104904274928891</v>
      </c>
      <c r="E71">
        <f>'Plate 2'!N78</f>
        <v>0.12029313472121685</v>
      </c>
      <c r="F71">
        <f>'Plate 3'!N78</f>
        <v>0.11669086515390879</v>
      </c>
      <c r="G71">
        <f t="shared" si="3"/>
        <v>0.11601101420813818</v>
      </c>
      <c r="H71">
        <f t="shared" si="4"/>
        <v>4.6593944968970511E-3</v>
      </c>
      <c r="I71" s="7">
        <f t="shared" si="5"/>
        <v>4.640440568325527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0.52150102948561095</v>
      </c>
      <c r="E72">
        <f>'Plate 2'!N79</f>
        <v>0.52216131071580052</v>
      </c>
      <c r="F72">
        <f>'Plate 3'!N79</f>
        <v>0.52841146484788881</v>
      </c>
      <c r="G72">
        <f t="shared" si="3"/>
        <v>0.52402460168310006</v>
      </c>
      <c r="H72">
        <f t="shared" si="4"/>
        <v>3.8134523919501396E-3</v>
      </c>
      <c r="I72" s="7">
        <f t="shared" si="5"/>
        <v>20.960984067324002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0.97674075169540298</v>
      </c>
      <c r="E73">
        <f>'Plate 2'!N80</f>
        <v>0.97006759999875114</v>
      </c>
      <c r="F73">
        <f>'Plate 3'!N80</f>
        <v>0.984166353279193</v>
      </c>
      <c r="G73">
        <f t="shared" si="3"/>
        <v>0.97699156832444911</v>
      </c>
      <c r="H73">
        <f t="shared" si="4"/>
        <v>7.0527223645729187E-3</v>
      </c>
      <c r="I73" s="7">
        <f t="shared" si="5"/>
        <v>39.079662732977965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1.9516409115220332</v>
      </c>
      <c r="E74">
        <f>'Plate 2'!N81</f>
        <v>1.8611278571929502</v>
      </c>
      <c r="F74">
        <f>'Plate 3'!N81</f>
        <v>1.8897000480988788</v>
      </c>
      <c r="G74">
        <f t="shared" ref="G74:G89" si="6">AVERAGE(D74:F74)</f>
        <v>1.9008229389379541</v>
      </c>
      <c r="H74">
        <f t="shared" ref="H74:H89" si="7">STDEV(D74:F74)</f>
        <v>4.6270317444970857E-2</v>
      </c>
      <c r="I74" s="7">
        <f t="shared" si="5"/>
        <v>76.032917557518161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3.3679763545426602</v>
      </c>
      <c r="E75">
        <f>'Plate 2'!N82</f>
        <v>3.2381129746437187</v>
      </c>
      <c r="F75">
        <f>'Plate 3'!N82</f>
        <v>3.2811835721983194</v>
      </c>
      <c r="G75">
        <f t="shared" si="6"/>
        <v>3.2957576337948993</v>
      </c>
      <c r="H75">
        <f t="shared" si="7"/>
        <v>6.6147009102905649E-2</v>
      </c>
      <c r="I75" s="7">
        <f t="shared" si="5"/>
        <v>131.83030535179597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4.6603786117325887</v>
      </c>
      <c r="E76">
        <f>'Plate 2'!N83</f>
        <v>4.6513345425537178</v>
      </c>
      <c r="F76">
        <f>'Plate 3'!N83</f>
        <v>4.6877645667219854</v>
      </c>
      <c r="G76">
        <f t="shared" si="6"/>
        <v>4.66649257366943</v>
      </c>
      <c r="H76">
        <f t="shared" si="7"/>
        <v>1.8968976333714048E-2</v>
      </c>
      <c r="I76" s="7">
        <f t="shared" si="5"/>
        <v>186.6597029467772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7.8261966260217095</v>
      </c>
      <c r="E77">
        <f>'Plate 2'!N84</f>
        <v>7.8211328974792149</v>
      </c>
      <c r="F77">
        <f>'Plate 3'!N84</f>
        <v>7.9022676445466429</v>
      </c>
      <c r="G77">
        <f t="shared" si="6"/>
        <v>7.849865722682523</v>
      </c>
      <c r="H77">
        <f t="shared" si="7"/>
        <v>4.5451968031957168E-2</v>
      </c>
      <c r="I77" s="7">
        <f t="shared" si="5"/>
        <v>313.99462890730092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6.4567962756547876</v>
      </c>
      <c r="E78">
        <f>'Plate 2'!N85</f>
        <v>6.5807770194648905</v>
      </c>
      <c r="F78">
        <f>'Plate 3'!N85</f>
        <v>6.6488630687020969</v>
      </c>
      <c r="G78">
        <f t="shared" si="6"/>
        <v>6.5621454546072586</v>
      </c>
      <c r="H78">
        <f t="shared" si="7"/>
        <v>9.737948785371893E-2</v>
      </c>
      <c r="I78" s="7">
        <f t="shared" si="5"/>
        <v>262.48581818429034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4.3849033620396014</v>
      </c>
      <c r="E79">
        <f>'Plate 2'!N86</f>
        <v>4.3866896461670413</v>
      </c>
      <c r="F79">
        <f>'Plate 3'!N86</f>
        <v>4.4226152423965273</v>
      </c>
      <c r="G79">
        <f t="shared" si="6"/>
        <v>4.3980694168677239</v>
      </c>
      <c r="H79">
        <f t="shared" si="7"/>
        <v>2.1276063214651544E-2</v>
      </c>
      <c r="I79" s="7">
        <f t="shared" si="5"/>
        <v>175.92277667470896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2.1485842414807168</v>
      </c>
      <c r="E80">
        <f>'Plate 2'!N87</f>
        <v>2.1899290920976093</v>
      </c>
      <c r="F80">
        <f>'Plate 3'!N87</f>
        <v>2.2344256227853587</v>
      </c>
      <c r="G80">
        <f t="shared" si="6"/>
        <v>2.1909796521212286</v>
      </c>
      <c r="H80">
        <f t="shared" si="7"/>
        <v>4.2930332439251519E-2</v>
      </c>
      <c r="I80" s="7">
        <f t="shared" si="5"/>
        <v>87.639186084849143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0.75065471714781762</v>
      </c>
      <c r="E81">
        <f>'Plate 2'!N88</f>
        <v>0.76868798187286225</v>
      </c>
      <c r="F81">
        <f>'Plate 3'!N88</f>
        <v>0.77689066557993181</v>
      </c>
      <c r="G81">
        <f t="shared" si="6"/>
        <v>0.7654111215335373</v>
      </c>
      <c r="H81">
        <f t="shared" si="7"/>
        <v>1.342142346384018E-2</v>
      </c>
      <c r="I81" s="7">
        <f t="shared" si="5"/>
        <v>30.616444861341492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0.43161879322720859</v>
      </c>
      <c r="E82">
        <f>'Plate 2'!N89</f>
        <v>0.44820330936868202</v>
      </c>
      <c r="F82">
        <f>'Plate 3'!N89</f>
        <v>0.44506084688081116</v>
      </c>
      <c r="G82">
        <f t="shared" si="6"/>
        <v>0.44162764982556729</v>
      </c>
      <c r="H82">
        <f t="shared" si="7"/>
        <v>8.8091813142198282E-3</v>
      </c>
      <c r="I82" s="7">
        <f t="shared" si="5"/>
        <v>17.665105993022692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0.24602577979262349</v>
      </c>
      <c r="E83">
        <f>'Plate 2'!N90</f>
        <v>0.26226873570082587</v>
      </c>
      <c r="F83">
        <f>'Plate 3'!N90</f>
        <v>0.26609291622697262</v>
      </c>
      <c r="G83">
        <f t="shared" si="6"/>
        <v>0.25812914390680736</v>
      </c>
      <c r="H83">
        <f t="shared" si="7"/>
        <v>1.0654794992608952E-2</v>
      </c>
      <c r="I83" s="7">
        <f t="shared" si="5"/>
        <v>10.325165756272295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0.16626679881247125</v>
      </c>
      <c r="E84">
        <f>'Plate 2'!N91</f>
        <v>0.17999417195322817</v>
      </c>
      <c r="F84">
        <f>'Plate 3'!N91</f>
        <v>0.17424997114626811</v>
      </c>
      <c r="G84">
        <f t="shared" si="6"/>
        <v>0.17350364730398918</v>
      </c>
      <c r="H84">
        <f t="shared" si="7"/>
        <v>6.8940512613817374E-3</v>
      </c>
      <c r="I84" s="7">
        <f t="shared" si="5"/>
        <v>6.9401458921595669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0.12086553271607688</v>
      </c>
      <c r="E85">
        <f>'Plate 2'!N92</f>
        <v>0.13870838003656363</v>
      </c>
      <c r="F85">
        <f>'Plate 3'!N92</f>
        <v>0.1321028662119722</v>
      </c>
      <c r="G85">
        <f t="shared" si="6"/>
        <v>0.13055892632153757</v>
      </c>
      <c r="H85">
        <f t="shared" si="7"/>
        <v>9.021064954566442E-3</v>
      </c>
      <c r="I85" s="7">
        <f t="shared" si="5"/>
        <v>5.2223570528615024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0.13436320642041033</v>
      </c>
      <c r="E86">
        <f>'Plate 2'!N93</f>
        <v>0.14346070140826603</v>
      </c>
      <c r="F86">
        <f>'Plate 3'!N93</f>
        <v>0.14185331586095112</v>
      </c>
      <c r="G86">
        <f t="shared" si="6"/>
        <v>0.1398924078965425</v>
      </c>
      <c r="H86">
        <f t="shared" si="7"/>
        <v>4.8554066562107633E-3</v>
      </c>
      <c r="I86" s="7">
        <f t="shared" si="5"/>
        <v>5.5956963158616997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0.17424269691048647</v>
      </c>
      <c r="E87">
        <f>'Plate 2'!N94</f>
        <v>0.14732196252277421</v>
      </c>
      <c r="F87">
        <f>'Plate 3'!N94</f>
        <v>0.14405503029781733</v>
      </c>
      <c r="G87">
        <f t="shared" si="6"/>
        <v>0.15520656324369267</v>
      </c>
      <c r="H87">
        <f t="shared" si="7"/>
        <v>1.6566502354922286E-2</v>
      </c>
      <c r="I87" s="7">
        <f t="shared" si="5"/>
        <v>6.2082625297477065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7.0249256324826412E-2</v>
      </c>
      <c r="E88">
        <f>'Plate 2'!N95</f>
        <v>7.7819262461626695E-2</v>
      </c>
      <c r="F88">
        <f>'Plate 3'!N95</f>
        <v>7.3914698951936836E-2</v>
      </c>
      <c r="G88">
        <f t="shared" si="6"/>
        <v>7.3994405912796643E-2</v>
      </c>
      <c r="H88">
        <f t="shared" si="7"/>
        <v>3.7856324607000108E-3</v>
      </c>
      <c r="I88" s="7">
        <f t="shared" si="5"/>
        <v>2.9597762365118658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2.3927694294045676E-2</v>
      </c>
      <c r="E89">
        <f>'Plate 2'!N96</f>
        <v>3.4751350030573759E-2</v>
      </c>
      <c r="F89">
        <f>'Plate 3'!N96</f>
        <v>3.3025716552993051E-2</v>
      </c>
      <c r="G89">
        <f t="shared" si="6"/>
        <v>3.0568253625870827E-2</v>
      </c>
      <c r="H89">
        <f t="shared" si="7"/>
        <v>5.8152578536428369E-3</v>
      </c>
      <c r="I89" s="7">
        <f t="shared" si="5"/>
        <v>1.2227301450348331</v>
      </c>
      <c r="J89">
        <f>SUM(I68:I89)</f>
        <v>1395.374125746685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2023-03-10T23:41:33Z</dcterms:modified>
</cp:coreProperties>
</file>