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15 Batch138 Water Yr\"/>
    </mc:Choice>
  </mc:AlternateContent>
  <xr:revisionPtr revIDLastSave="0" documentId="13_ncr:1_{B3BBB088-E4DD-4C34-AF27-0B829C2DB2DA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O15" i="6" s="1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O47" i="6" s="1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41" i="1" s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O55" i="1" s="1"/>
  <c r="N56" i="1"/>
  <c r="N57" i="1"/>
  <c r="O57" i="1" s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O53" i="1"/>
  <c r="O93" i="1"/>
  <c r="O56" i="1"/>
  <c r="O61" i="1"/>
  <c r="O20" i="6"/>
  <c r="O36" i="6"/>
  <c r="O52" i="6"/>
  <c r="O60" i="6"/>
  <c r="O84" i="6"/>
  <c r="O44" i="5"/>
  <c r="O54" i="5"/>
  <c r="O55" i="5"/>
  <c r="M10" i="1"/>
  <c r="O10" i="1" s="1"/>
  <c r="M11" i="1"/>
  <c r="M12" i="1"/>
  <c r="M13" i="1"/>
  <c r="M14" i="1"/>
  <c r="O14" i="1" s="1"/>
  <c r="M15" i="1"/>
  <c r="M16" i="1"/>
  <c r="O16" i="1" s="1"/>
  <c r="M17" i="1"/>
  <c r="M18" i="1"/>
  <c r="O18" i="1" s="1"/>
  <c r="M19" i="1"/>
  <c r="O19" i="1" s="1"/>
  <c r="M20" i="1"/>
  <c r="O20" i="1" s="1"/>
  <c r="M21" i="1"/>
  <c r="M22" i="1"/>
  <c r="O22" i="1" s="1"/>
  <c r="M23" i="1"/>
  <c r="M24" i="1"/>
  <c r="O24" i="1" s="1"/>
  <c r="M25" i="1"/>
  <c r="M26" i="1"/>
  <c r="O26" i="1" s="1"/>
  <c r="M27" i="1"/>
  <c r="O27" i="1" s="1"/>
  <c r="M28" i="1"/>
  <c r="O28" i="1" s="1"/>
  <c r="M29" i="1"/>
  <c r="M30" i="1"/>
  <c r="O30" i="1" s="1"/>
  <c r="M31" i="1"/>
  <c r="M32" i="1"/>
  <c r="O32" i="1" s="1"/>
  <c r="M33" i="1"/>
  <c r="M34" i="1"/>
  <c r="O34" i="1" s="1"/>
  <c r="M35" i="1"/>
  <c r="O35" i="1" s="1"/>
  <c r="M36" i="1"/>
  <c r="O36" i="1" s="1"/>
  <c r="M37" i="1"/>
  <c r="M38" i="1"/>
  <c r="O38" i="1" s="1"/>
  <c r="M39" i="1"/>
  <c r="M40" i="1"/>
  <c r="O40" i="1" s="1"/>
  <c r="M41" i="1"/>
  <c r="M42" i="1"/>
  <c r="O42" i="1" s="1"/>
  <c r="M43" i="1"/>
  <c r="M44" i="1"/>
  <c r="O44" i="1" s="1"/>
  <c r="M45" i="1"/>
  <c r="M46" i="1"/>
  <c r="O46" i="1" s="1"/>
  <c r="M47" i="1"/>
  <c r="M48" i="1"/>
  <c r="O48" i="1" s="1"/>
  <c r="M49" i="1"/>
  <c r="M50" i="1"/>
  <c r="O50" i="1" s="1"/>
  <c r="M51" i="1"/>
  <c r="O51" i="1" s="1"/>
  <c r="M52" i="1"/>
  <c r="O52" i="1" s="1"/>
  <c r="M53" i="1"/>
  <c r="M54" i="1"/>
  <c r="O54" i="1" s="1"/>
  <c r="M55" i="1"/>
  <c r="M56" i="1"/>
  <c r="M57" i="1"/>
  <c r="M58" i="1"/>
  <c r="O58" i="1" s="1"/>
  <c r="M59" i="1"/>
  <c r="M60" i="1"/>
  <c r="O60" i="1" s="1"/>
  <c r="M61" i="1"/>
  <c r="M62" i="1"/>
  <c r="O62" i="1" s="1"/>
  <c r="M63" i="1"/>
  <c r="M64" i="1"/>
  <c r="O64" i="1" s="1"/>
  <c r="M65" i="1"/>
  <c r="M66" i="1"/>
  <c r="O66" i="1" s="1"/>
  <c r="M67" i="1"/>
  <c r="O67" i="1" s="1"/>
  <c r="M68" i="1"/>
  <c r="O68" i="1" s="1"/>
  <c r="M69" i="1"/>
  <c r="M70" i="1"/>
  <c r="O70" i="1" s="1"/>
  <c r="M71" i="1"/>
  <c r="M72" i="1"/>
  <c r="O72" i="1" s="1"/>
  <c r="M73" i="1"/>
  <c r="M74" i="1"/>
  <c r="O74" i="1" s="1"/>
  <c r="M75" i="1"/>
  <c r="O75" i="1" s="1"/>
  <c r="M76" i="1"/>
  <c r="O76" i="1" s="1"/>
  <c r="M77" i="1"/>
  <c r="M78" i="1"/>
  <c r="O78" i="1" s="1"/>
  <c r="M79" i="1"/>
  <c r="M80" i="1"/>
  <c r="O80" i="1" s="1"/>
  <c r="M81" i="1"/>
  <c r="M82" i="1"/>
  <c r="O82" i="1" s="1"/>
  <c r="M83" i="1"/>
  <c r="O83" i="1" s="1"/>
  <c r="M84" i="1"/>
  <c r="O84" i="1" s="1"/>
  <c r="M85" i="1"/>
  <c r="M86" i="1"/>
  <c r="O86" i="1" s="1"/>
  <c r="M87" i="1"/>
  <c r="M88" i="1"/>
  <c r="O88" i="1" s="1"/>
  <c r="M89" i="1"/>
  <c r="M90" i="1"/>
  <c r="O90" i="1" s="1"/>
  <c r="M91" i="1"/>
  <c r="O91" i="1" s="1"/>
  <c r="M92" i="1"/>
  <c r="O92" i="1" s="1"/>
  <c r="M93" i="1"/>
  <c r="M94" i="1"/>
  <c r="O94" i="1" s="1"/>
  <c r="M95" i="1"/>
  <c r="M96" i="1"/>
  <c r="O96" i="1" s="1"/>
  <c r="M9" i="1"/>
  <c r="E10" i="1"/>
  <c r="E11" i="1" s="1"/>
  <c r="E12" i="1" s="1"/>
  <c r="E13" i="1" s="1"/>
  <c r="E14" i="1" s="1"/>
  <c r="G9" i="1"/>
  <c r="G9" i="5" s="1"/>
  <c r="G15" i="1"/>
  <c r="M9" i="5"/>
  <c r="O9" i="5" s="1"/>
  <c r="G15" i="6"/>
  <c r="G15" i="5"/>
  <c r="M10" i="5"/>
  <c r="M10" i="6"/>
  <c r="O10" i="6" s="1"/>
  <c r="M11" i="5"/>
  <c r="O11" i="5" s="1"/>
  <c r="M11" i="6"/>
  <c r="M12" i="5"/>
  <c r="O12" i="5" s="1"/>
  <c r="M12" i="6"/>
  <c r="O12" i="6" s="1"/>
  <c r="M13" i="5"/>
  <c r="M13" i="6"/>
  <c r="O13" i="6" s="1"/>
  <c r="M14" i="5"/>
  <c r="O14" i="5" s="1"/>
  <c r="M14" i="6"/>
  <c r="O14" i="6" s="1"/>
  <c r="M15" i="5"/>
  <c r="O15" i="5" s="1"/>
  <c r="M15" i="6"/>
  <c r="M16" i="5"/>
  <c r="O16" i="5" s="1"/>
  <c r="M16" i="6"/>
  <c r="O16" i="6" s="1"/>
  <c r="M17" i="5"/>
  <c r="M17" i="6"/>
  <c r="M18" i="5"/>
  <c r="M18" i="6"/>
  <c r="O18" i="6" s="1"/>
  <c r="M19" i="5"/>
  <c r="O19" i="5" s="1"/>
  <c r="M19" i="6"/>
  <c r="M20" i="5"/>
  <c r="O20" i="5" s="1"/>
  <c r="M20" i="6"/>
  <c r="M21" i="5"/>
  <c r="M21" i="6"/>
  <c r="O21" i="6" s="1"/>
  <c r="M22" i="5"/>
  <c r="O22" i="5" s="1"/>
  <c r="M22" i="6"/>
  <c r="O22" i="6" s="1"/>
  <c r="M23" i="5"/>
  <c r="O23" i="5" s="1"/>
  <c r="M23" i="6"/>
  <c r="M24" i="5"/>
  <c r="O24" i="5" s="1"/>
  <c r="M24" i="6"/>
  <c r="O24" i="6" s="1"/>
  <c r="M25" i="5"/>
  <c r="M25" i="6"/>
  <c r="M26" i="5"/>
  <c r="M26" i="6"/>
  <c r="O26" i="6" s="1"/>
  <c r="M27" i="5"/>
  <c r="O27" i="5" s="1"/>
  <c r="M27" i="6"/>
  <c r="M28" i="5"/>
  <c r="O28" i="5" s="1"/>
  <c r="M28" i="6"/>
  <c r="O28" i="6" s="1"/>
  <c r="M29" i="5"/>
  <c r="M29" i="6"/>
  <c r="O29" i="6" s="1"/>
  <c r="M30" i="5"/>
  <c r="O30" i="5" s="1"/>
  <c r="M30" i="6"/>
  <c r="O30" i="6" s="1"/>
  <c r="M31" i="5"/>
  <c r="O31" i="5" s="1"/>
  <c r="M31" i="6"/>
  <c r="M32" i="5"/>
  <c r="O32" i="5" s="1"/>
  <c r="M32" i="6"/>
  <c r="O32" i="6" s="1"/>
  <c r="M33" i="5"/>
  <c r="M33" i="6"/>
  <c r="M34" i="5"/>
  <c r="M34" i="6"/>
  <c r="O34" i="6" s="1"/>
  <c r="M35" i="5"/>
  <c r="O35" i="5" s="1"/>
  <c r="M35" i="6"/>
  <c r="M36" i="5"/>
  <c r="O36" i="5" s="1"/>
  <c r="M36" i="6"/>
  <c r="M37" i="5"/>
  <c r="M37" i="6"/>
  <c r="O37" i="6" s="1"/>
  <c r="M38" i="5"/>
  <c r="O38" i="5" s="1"/>
  <c r="M38" i="6"/>
  <c r="O38" i="6" s="1"/>
  <c r="M39" i="5"/>
  <c r="O39" i="5" s="1"/>
  <c r="M39" i="6"/>
  <c r="M40" i="5"/>
  <c r="O40" i="5" s="1"/>
  <c r="M40" i="6"/>
  <c r="O40" i="6" s="1"/>
  <c r="M41" i="5"/>
  <c r="M41" i="6"/>
  <c r="M42" i="5"/>
  <c r="M42" i="6"/>
  <c r="O42" i="6" s="1"/>
  <c r="M43" i="5"/>
  <c r="O43" i="5" s="1"/>
  <c r="M43" i="6"/>
  <c r="M44" i="5"/>
  <c r="M44" i="6"/>
  <c r="O44" i="6" s="1"/>
  <c r="M45" i="5"/>
  <c r="M45" i="6"/>
  <c r="O45" i="6" s="1"/>
  <c r="M46" i="5"/>
  <c r="O46" i="5" s="1"/>
  <c r="M46" i="6"/>
  <c r="O46" i="6" s="1"/>
  <c r="M47" i="5"/>
  <c r="O47" i="5" s="1"/>
  <c r="M47" i="6"/>
  <c r="M48" i="5"/>
  <c r="O48" i="5" s="1"/>
  <c r="M48" i="6"/>
  <c r="O48" i="6" s="1"/>
  <c r="M49" i="5"/>
  <c r="M49" i="6"/>
  <c r="M50" i="5"/>
  <c r="M50" i="6"/>
  <c r="O50" i="6" s="1"/>
  <c r="M51" i="5"/>
  <c r="O51" i="5" s="1"/>
  <c r="M51" i="6"/>
  <c r="M52" i="5"/>
  <c r="O52" i="5" s="1"/>
  <c r="M52" i="6"/>
  <c r="M53" i="5"/>
  <c r="M53" i="6"/>
  <c r="O53" i="6" s="1"/>
  <c r="M54" i="5"/>
  <c r="M54" i="6"/>
  <c r="O54" i="6" s="1"/>
  <c r="M55" i="5"/>
  <c r="M55" i="6"/>
  <c r="M56" i="5"/>
  <c r="O56" i="5" s="1"/>
  <c r="M56" i="6"/>
  <c r="O56" i="6" s="1"/>
  <c r="M57" i="5"/>
  <c r="M57" i="6"/>
  <c r="M58" i="5"/>
  <c r="M58" i="6"/>
  <c r="O58" i="6" s="1"/>
  <c r="M59" i="5"/>
  <c r="O59" i="5" s="1"/>
  <c r="M59" i="6"/>
  <c r="M60" i="5"/>
  <c r="O60" i="5" s="1"/>
  <c r="M60" i="6"/>
  <c r="M61" i="5"/>
  <c r="M61" i="6"/>
  <c r="O61" i="6" s="1"/>
  <c r="M62" i="5"/>
  <c r="O62" i="5" s="1"/>
  <c r="M62" i="6"/>
  <c r="O62" i="6" s="1"/>
  <c r="M63" i="5"/>
  <c r="O63" i="5" s="1"/>
  <c r="M63" i="6"/>
  <c r="M64" i="5"/>
  <c r="O64" i="5" s="1"/>
  <c r="M64" i="6"/>
  <c r="O64" i="6" s="1"/>
  <c r="M65" i="5"/>
  <c r="M65" i="6"/>
  <c r="M66" i="5"/>
  <c r="M66" i="6"/>
  <c r="O66" i="6" s="1"/>
  <c r="M67" i="5"/>
  <c r="O67" i="5" s="1"/>
  <c r="M67" i="6"/>
  <c r="M68" i="5"/>
  <c r="O68" i="5" s="1"/>
  <c r="M68" i="6"/>
  <c r="O68" i="6" s="1"/>
  <c r="M69" i="5"/>
  <c r="M69" i="6"/>
  <c r="O69" i="6" s="1"/>
  <c r="M70" i="5"/>
  <c r="O70" i="5" s="1"/>
  <c r="M70" i="6"/>
  <c r="O70" i="6" s="1"/>
  <c r="M71" i="5"/>
  <c r="O71" i="5" s="1"/>
  <c r="M71" i="6"/>
  <c r="M72" i="5"/>
  <c r="O72" i="5" s="1"/>
  <c r="M72" i="6"/>
  <c r="O72" i="6" s="1"/>
  <c r="M73" i="5"/>
  <c r="M73" i="6"/>
  <c r="M74" i="5"/>
  <c r="M74" i="6"/>
  <c r="O74" i="6" s="1"/>
  <c r="M75" i="5"/>
  <c r="O75" i="5" s="1"/>
  <c r="M75" i="6"/>
  <c r="O75" i="6" s="1"/>
  <c r="M76" i="5"/>
  <c r="O76" i="5" s="1"/>
  <c r="M76" i="6"/>
  <c r="O76" i="6" s="1"/>
  <c r="M77" i="5"/>
  <c r="M77" i="6"/>
  <c r="O77" i="6" s="1"/>
  <c r="M78" i="5"/>
  <c r="O78" i="5" s="1"/>
  <c r="M78" i="6"/>
  <c r="O78" i="6" s="1"/>
  <c r="M79" i="5"/>
  <c r="O79" i="5" s="1"/>
  <c r="M79" i="6"/>
  <c r="M80" i="5"/>
  <c r="O80" i="5" s="1"/>
  <c r="M80" i="6"/>
  <c r="O80" i="6" s="1"/>
  <c r="M81" i="5"/>
  <c r="M81" i="6"/>
  <c r="M82" i="5"/>
  <c r="M82" i="6"/>
  <c r="O82" i="6" s="1"/>
  <c r="M83" i="5"/>
  <c r="O83" i="5" s="1"/>
  <c r="M83" i="6"/>
  <c r="O83" i="6" s="1"/>
  <c r="M84" i="5"/>
  <c r="O84" i="5" s="1"/>
  <c r="M84" i="6"/>
  <c r="M85" i="5"/>
  <c r="M85" i="6"/>
  <c r="O85" i="6" s="1"/>
  <c r="M86" i="5"/>
  <c r="O86" i="5" s="1"/>
  <c r="M86" i="6"/>
  <c r="O86" i="6" s="1"/>
  <c r="M87" i="5"/>
  <c r="O87" i="5" s="1"/>
  <c r="M87" i="6"/>
  <c r="M88" i="5"/>
  <c r="O88" i="5" s="1"/>
  <c r="M88" i="6"/>
  <c r="O88" i="6" s="1"/>
  <c r="M89" i="5"/>
  <c r="M89" i="6"/>
  <c r="M90" i="5"/>
  <c r="M90" i="6"/>
  <c r="O90" i="6" s="1"/>
  <c r="M91" i="5"/>
  <c r="O91" i="5" s="1"/>
  <c r="M91" i="6"/>
  <c r="O91" i="6" s="1"/>
  <c r="M92" i="5"/>
  <c r="O92" i="5" s="1"/>
  <c r="M92" i="6"/>
  <c r="O92" i="6" s="1"/>
  <c r="M93" i="5"/>
  <c r="M93" i="6"/>
  <c r="O93" i="6" s="1"/>
  <c r="M94" i="5"/>
  <c r="O94" i="5" s="1"/>
  <c r="M94" i="6"/>
  <c r="O94" i="6" s="1"/>
  <c r="M95" i="5"/>
  <c r="O95" i="5" s="1"/>
  <c r="M95" i="6"/>
  <c r="M96" i="5"/>
  <c r="O96" i="5" s="1"/>
  <c r="M96" i="6"/>
  <c r="O96" i="6" s="1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95" i="6" l="1"/>
  <c r="O87" i="6"/>
  <c r="O79" i="6"/>
  <c r="O71" i="6"/>
  <c r="O67" i="6"/>
  <c r="O63" i="6"/>
  <c r="O59" i="6"/>
  <c r="O55" i="6"/>
  <c r="O51" i="6"/>
  <c r="O43" i="6"/>
  <c r="O39" i="6"/>
  <c r="O35" i="6"/>
  <c r="O31" i="6"/>
  <c r="O27" i="6"/>
  <c r="O23" i="6"/>
  <c r="O19" i="6"/>
  <c r="O11" i="6"/>
  <c r="O89" i="6"/>
  <c r="O73" i="6"/>
  <c r="O57" i="6"/>
  <c r="O49" i="6"/>
  <c r="O41" i="6"/>
  <c r="O33" i="6"/>
  <c r="O25" i="6"/>
  <c r="O17" i="6"/>
  <c r="O81" i="6"/>
  <c r="O65" i="6"/>
  <c r="O9" i="6"/>
  <c r="O90" i="5"/>
  <c r="O82" i="5"/>
  <c r="O74" i="5"/>
  <c r="O66" i="5"/>
  <c r="O58" i="5"/>
  <c r="O50" i="5"/>
  <c r="O42" i="5"/>
  <c r="O34" i="5"/>
  <c r="O26" i="5"/>
  <c r="O18" i="5"/>
  <c r="O10" i="5"/>
  <c r="O93" i="5"/>
  <c r="O89" i="5"/>
  <c r="O85" i="5"/>
  <c r="O81" i="5"/>
  <c r="O77" i="5"/>
  <c r="O73" i="5"/>
  <c r="O69" i="5"/>
  <c r="O65" i="5"/>
  <c r="O61" i="5"/>
  <c r="O57" i="5"/>
  <c r="O53" i="5"/>
  <c r="O49" i="5"/>
  <c r="O45" i="5"/>
  <c r="O41" i="5"/>
  <c r="O37" i="5"/>
  <c r="O33" i="5"/>
  <c r="O29" i="5"/>
  <c r="O25" i="5"/>
  <c r="O21" i="5"/>
  <c r="O17" i="5"/>
  <c r="O13" i="5"/>
  <c r="O12" i="1"/>
  <c r="O11" i="1"/>
  <c r="O95" i="1"/>
  <c r="O87" i="1"/>
  <c r="O79" i="1"/>
  <c r="O71" i="1"/>
  <c r="O63" i="1"/>
  <c r="O47" i="1"/>
  <c r="O39" i="1"/>
  <c r="O31" i="1"/>
  <c r="O23" i="1"/>
  <c r="O15" i="1"/>
  <c r="O85" i="1"/>
  <c r="O77" i="1"/>
  <c r="O69" i="1"/>
  <c r="O45" i="1"/>
  <c r="O37" i="1"/>
  <c r="O29" i="1"/>
  <c r="O21" i="1"/>
  <c r="O13" i="1"/>
  <c r="O89" i="1"/>
  <c r="O81" i="1"/>
  <c r="O73" i="1"/>
  <c r="O65" i="1"/>
  <c r="O49" i="1"/>
  <c r="O33" i="1"/>
  <c r="O25" i="1"/>
  <c r="O17" i="1"/>
  <c r="O9" i="1"/>
  <c r="D52" i="3"/>
  <c r="O59" i="1"/>
  <c r="D36" i="3"/>
  <c r="O43" i="1"/>
  <c r="G9" i="6"/>
  <c r="F66" i="3"/>
  <c r="D76" i="3"/>
  <c r="E41" i="3"/>
  <c r="D44" i="3"/>
  <c r="D60" i="3"/>
  <c r="D28" i="3"/>
  <c r="D56" i="3"/>
  <c r="D40" i="3"/>
  <c r="D84" i="3"/>
  <c r="D68" i="3"/>
  <c r="D64" i="3"/>
  <c r="D48" i="3"/>
  <c r="D32" i="3"/>
  <c r="D88" i="3"/>
  <c r="D72" i="3"/>
  <c r="D24" i="3"/>
  <c r="D80" i="3"/>
  <c r="D87" i="3"/>
  <c r="E47" i="3"/>
  <c r="E74" i="3"/>
  <c r="F46" i="3"/>
  <c r="F4" i="3"/>
  <c r="E83" i="3"/>
  <c r="E77" i="3"/>
  <c r="E66" i="3"/>
  <c r="E25" i="3"/>
  <c r="E4" i="3"/>
  <c r="E45" i="3"/>
  <c r="E26" i="3"/>
  <c r="D62" i="3"/>
  <c r="D70" i="3"/>
  <c r="D58" i="3"/>
  <c r="D22" i="3"/>
  <c r="D2" i="3"/>
  <c r="D78" i="3"/>
  <c r="D66" i="3"/>
  <c r="D54" i="3"/>
  <c r="F30" i="3"/>
  <c r="F58" i="3"/>
  <c r="F23" i="3"/>
  <c r="F21" i="3"/>
  <c r="F88" i="3"/>
  <c r="F72" i="3"/>
  <c r="F63" i="3"/>
  <c r="F22" i="3"/>
  <c r="E2" i="3"/>
  <c r="D74" i="3"/>
  <c r="F85" i="3"/>
  <c r="E82" i="3"/>
  <c r="E81" i="3"/>
  <c r="F54" i="3"/>
  <c r="F43" i="3"/>
  <c r="E29" i="3"/>
  <c r="F14" i="3"/>
  <c r="E89" i="3"/>
  <c r="F76" i="3"/>
  <c r="F62" i="3"/>
  <c r="E50" i="3"/>
  <c r="E48" i="3"/>
  <c r="E40" i="3"/>
  <c r="E32" i="3"/>
  <c r="E30" i="3"/>
  <c r="E27" i="3"/>
  <c r="E24" i="3"/>
  <c r="F18" i="3"/>
  <c r="D77" i="3"/>
  <c r="E68" i="3"/>
  <c r="E52" i="3"/>
  <c r="F49" i="3"/>
  <c r="E8" i="3"/>
  <c r="F82" i="3"/>
  <c r="F69" i="3"/>
  <c r="F65" i="3"/>
  <c r="F53" i="3"/>
  <c r="G10" i="1"/>
  <c r="G10" i="6" s="1"/>
  <c r="E73" i="3"/>
  <c r="E62" i="3"/>
  <c r="F25" i="3"/>
  <c r="E17" i="3"/>
  <c r="D57" i="3"/>
  <c r="D49" i="3"/>
  <c r="D33" i="3"/>
  <c r="D29" i="3"/>
  <c r="D21" i="3"/>
  <c r="D13" i="3"/>
  <c r="D5" i="3"/>
  <c r="F79" i="3"/>
  <c r="E78" i="3"/>
  <c r="F74" i="3"/>
  <c r="F70" i="3"/>
  <c r="D65" i="3"/>
  <c r="E53" i="3"/>
  <c r="E46" i="3"/>
  <c r="F42" i="3"/>
  <c r="E39" i="3"/>
  <c r="E38" i="3"/>
  <c r="E35" i="3"/>
  <c r="F20" i="3"/>
  <c r="E15" i="3"/>
  <c r="E13" i="3"/>
  <c r="E11" i="3"/>
  <c r="F89" i="3"/>
  <c r="E60" i="3"/>
  <c r="E54" i="3"/>
  <c r="F50" i="3"/>
  <c r="F47" i="3"/>
  <c r="F12" i="3"/>
  <c r="F7" i="3"/>
  <c r="D89" i="3"/>
  <c r="D81" i="3"/>
  <c r="D73" i="3"/>
  <c r="D69" i="3"/>
  <c r="D61" i="3"/>
  <c r="D53" i="3"/>
  <c r="D45" i="3"/>
  <c r="D37" i="3"/>
  <c r="D17" i="3"/>
  <c r="D9" i="3"/>
  <c r="F78" i="3"/>
  <c r="F77" i="3"/>
  <c r="E69" i="3"/>
  <c r="F67" i="3"/>
  <c r="E57" i="3"/>
  <c r="D41" i="3"/>
  <c r="F38" i="3"/>
  <c r="E37" i="3"/>
  <c r="E33" i="3"/>
  <c r="F26" i="3"/>
  <c r="E23" i="3"/>
  <c r="E21" i="3"/>
  <c r="E9" i="3"/>
  <c r="E7" i="3"/>
  <c r="E3" i="3"/>
  <c r="F87" i="3"/>
  <c r="F86" i="3"/>
  <c r="E71" i="3"/>
  <c r="F59" i="3"/>
  <c r="E58" i="3"/>
  <c r="F55" i="3"/>
  <c r="E43" i="3"/>
  <c r="F41" i="3"/>
  <c r="F35" i="3"/>
  <c r="E34" i="3"/>
  <c r="F31" i="3"/>
  <c r="F27" i="3"/>
  <c r="E19" i="3"/>
  <c r="F13" i="3"/>
  <c r="F8" i="3"/>
  <c r="E86" i="3"/>
  <c r="F68" i="3"/>
  <c r="E63" i="3"/>
  <c r="F52" i="3"/>
  <c r="F2" i="3"/>
  <c r="F80" i="3"/>
  <c r="E75" i="3"/>
  <c r="F48" i="3"/>
  <c r="E87" i="3"/>
  <c r="F84" i="3"/>
  <c r="F83" i="3"/>
  <c r="E79" i="3"/>
  <c r="F64" i="3"/>
  <c r="E59" i="3"/>
  <c r="F56" i="3"/>
  <c r="F60" i="3"/>
  <c r="F36" i="3"/>
  <c r="F40" i="3"/>
  <c r="F32" i="3"/>
  <c r="F24" i="3"/>
  <c r="F44" i="3"/>
  <c r="F28" i="3"/>
  <c r="G60" i="3" l="1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H77" i="3"/>
  <c r="G62" i="3"/>
  <c r="I62" i="3" s="1"/>
  <c r="E31" i="3"/>
  <c r="E84" i="3"/>
  <c r="G84" i="3" s="1"/>
  <c r="I84" i="3" s="1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H87" i="3"/>
  <c r="G52" i="3"/>
  <c r="I52" i="3" s="1"/>
  <c r="F37" i="3"/>
  <c r="G37" i="3" s="1"/>
  <c r="I37" i="3" s="1"/>
  <c r="G48" i="3"/>
  <c r="I48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G7" i="3" s="1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H29" i="3" s="1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H75" i="3" s="1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D12" i="3"/>
  <c r="D20" i="3"/>
  <c r="H20" i="3" s="1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29" i="3"/>
  <c r="I29" i="3" s="1"/>
  <c r="G58" i="3"/>
  <c r="I58" i="3" s="1"/>
  <c r="H58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H60" i="3"/>
  <c r="G24" i="3"/>
  <c r="I24" i="3" s="1"/>
  <c r="G40" i="3"/>
  <c r="I40" i="3" s="1"/>
  <c r="G2" i="3"/>
  <c r="I2" i="3" s="1"/>
  <c r="G34" i="3" l="1"/>
  <c r="I34" i="3" s="1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G5" i="3"/>
  <c r="I5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G3" i="3"/>
  <c r="I3" i="3" s="1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G4" i="3"/>
  <c r="I4" i="3" s="1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<sst xmlns="http://schemas.openxmlformats.org/spreadsheetml/2006/main" count="1062" uniqueCount="120">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</sst>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64987</c:v>
                </c:pt>
                <c:pt idx="1">
                  <c:v>54788</c:v>
                </c:pt>
                <c:pt idx="2">
                  <c:v>29023</c:v>
                </c:pt>
                <c:pt idx="3">
                  <c:v>9224</c:v>
                </c:pt>
                <c:pt idx="4">
                  <c:v>4885</c:v>
                </c:pt>
                <c:pt idx="5">
                  <c:v>3643</c:v>
                </c:pt>
                <c:pt idx="6">
                  <c:v>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4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54788</c:v>
                </c:pt>
                <c:pt idx="1">
                  <c:v>29023</c:v>
                </c:pt>
                <c:pt idx="2">
                  <c:v>9224</c:v>
                </c:pt>
                <c:pt idx="3">
                  <c:v>4885</c:v>
                </c:pt>
                <c:pt idx="4">
                  <c:v>3643</c:v>
                </c:pt>
                <c:pt idx="5">
                  <c:v>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64987</c:v>
                </c:pt>
                <c:pt idx="1">
                  <c:v>54788</c:v>
                </c:pt>
                <c:pt idx="2">
                  <c:v>29023</c:v>
                </c:pt>
                <c:pt idx="3">
                  <c:v>9224</c:v>
                </c:pt>
                <c:pt idx="4">
                  <c:v>4885</c:v>
                </c:pt>
                <c:pt idx="5">
                  <c:v>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4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54788</c:v>
                </c:pt>
                <c:pt idx="1">
                  <c:v>29023</c:v>
                </c:pt>
                <c:pt idx="2">
                  <c:v>9224</c:v>
                </c:pt>
                <c:pt idx="3">
                  <c:v>4885</c:v>
                </c:pt>
                <c:pt idx="4">
                  <c:v>3643</c:v>
                </c:pt>
                <c:pt idx="5">
                  <c:v>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64984</c:v>
                </c:pt>
                <c:pt idx="1">
                  <c:v>50345</c:v>
                </c:pt>
                <c:pt idx="2">
                  <c:v>27456</c:v>
                </c:pt>
                <c:pt idx="3">
                  <c:v>8886</c:v>
                </c:pt>
                <c:pt idx="4">
                  <c:v>4889</c:v>
                </c:pt>
                <c:pt idx="5">
                  <c:v>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2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50345</c:v>
                </c:pt>
                <c:pt idx="1">
                  <c:v>27456</c:v>
                </c:pt>
                <c:pt idx="2">
                  <c:v>8886</c:v>
                </c:pt>
                <c:pt idx="3">
                  <c:v>4889</c:v>
                </c:pt>
                <c:pt idx="4">
                  <c:v>3628</c:v>
                </c:pt>
                <c:pt idx="5">
                  <c:v>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64987</v>
      </c>
      <c r="D2">
        <v>3290</v>
      </c>
      <c r="E2">
        <v>4850</v>
      </c>
      <c r="F2">
        <v>4262</v>
      </c>
      <c r="G2">
        <v>54327</v>
      </c>
      <c r="H2">
        <v>49462</v>
      </c>
      <c r="I2">
        <v>3299</v>
      </c>
      <c r="J2">
        <v>3277</v>
      </c>
      <c r="K2">
        <v>7369</v>
      </c>
      <c r="L2">
        <v>5226</v>
      </c>
      <c r="M2">
        <v>7533</v>
      </c>
      <c r="N2">
        <v>5573</v>
      </c>
      <c r="O2">
        <v>54788</v>
      </c>
      <c r="P2">
        <v>3294</v>
      </c>
      <c r="Q2">
        <v>6911</v>
      </c>
      <c r="R2">
        <v>4012</v>
      </c>
      <c r="S2">
        <v>22064</v>
      </c>
      <c r="T2">
        <v>34553</v>
      </c>
      <c r="U2">
        <v>3300</v>
      </c>
      <c r="V2">
        <v>3291</v>
      </c>
      <c r="W2">
        <v>10003</v>
      </c>
      <c r="X2">
        <v>4976</v>
      </c>
      <c r="Y2">
        <v>12230</v>
      </c>
      <c r="Z2">
        <v>4661</v>
      </c>
      <c r="AA2">
        <v>29023</v>
      </c>
      <c r="AB2">
        <v>3274</v>
      </c>
      <c r="AC2">
        <v>8558</v>
      </c>
      <c r="AD2">
        <v>4027</v>
      </c>
      <c r="AE2">
        <v>5861</v>
      </c>
      <c r="AF2">
        <v>17214</v>
      </c>
      <c r="AG2">
        <v>3318</v>
      </c>
      <c r="AH2">
        <v>3328</v>
      </c>
      <c r="AI2">
        <v>14436</v>
      </c>
      <c r="AJ2">
        <v>3332</v>
      </c>
      <c r="AK2">
        <v>26891</v>
      </c>
      <c r="AL2">
        <v>4109</v>
      </c>
      <c r="AM2">
        <v>9224</v>
      </c>
      <c r="AN2">
        <v>3336</v>
      </c>
      <c r="AO2">
        <v>15071</v>
      </c>
      <c r="AP2">
        <v>3897</v>
      </c>
      <c r="AQ2">
        <v>3998</v>
      </c>
      <c r="AR2">
        <v>8480</v>
      </c>
      <c r="AS2">
        <v>3299</v>
      </c>
      <c r="AT2">
        <v>3378</v>
      </c>
      <c r="AU2">
        <v>17656</v>
      </c>
      <c r="AV2">
        <v>3325</v>
      </c>
      <c r="AW2">
        <v>42281</v>
      </c>
      <c r="AX2">
        <v>3857</v>
      </c>
      <c r="AY2">
        <v>4885</v>
      </c>
      <c r="AZ2">
        <v>3266</v>
      </c>
      <c r="BA2">
        <v>35043</v>
      </c>
      <c r="BB2">
        <v>3694</v>
      </c>
      <c r="BC2">
        <v>3508</v>
      </c>
      <c r="BD2">
        <v>5713</v>
      </c>
      <c r="BE2">
        <v>3568</v>
      </c>
      <c r="BF2">
        <v>3549</v>
      </c>
      <c r="BG2">
        <v>21196</v>
      </c>
      <c r="BH2">
        <v>3274</v>
      </c>
      <c r="BI2">
        <v>44415</v>
      </c>
      <c r="BJ2">
        <v>3967</v>
      </c>
      <c r="BK2">
        <v>3643</v>
      </c>
      <c r="BL2">
        <v>3342</v>
      </c>
      <c r="BM2">
        <v>44841</v>
      </c>
      <c r="BN2">
        <v>3514</v>
      </c>
      <c r="BO2">
        <v>3324</v>
      </c>
      <c r="BP2">
        <v>4936</v>
      </c>
      <c r="BQ2">
        <v>4217</v>
      </c>
      <c r="BR2">
        <v>4344</v>
      </c>
      <c r="BS2">
        <v>23121</v>
      </c>
      <c r="BT2">
        <v>3283</v>
      </c>
      <c r="BU2">
        <v>31409</v>
      </c>
      <c r="BV2">
        <v>3866</v>
      </c>
      <c r="BW2">
        <v>3343</v>
      </c>
      <c r="BX2">
        <v>3604</v>
      </c>
      <c r="BY2">
        <v>57578</v>
      </c>
      <c r="BZ2">
        <v>3263</v>
      </c>
      <c r="CA2">
        <v>3282</v>
      </c>
      <c r="CB2">
        <v>4265</v>
      </c>
      <c r="CC2">
        <v>3999</v>
      </c>
      <c r="CD2">
        <v>9536</v>
      </c>
      <c r="CE2">
        <v>25205</v>
      </c>
      <c r="CF2">
        <v>3389</v>
      </c>
      <c r="CG2">
        <v>7104</v>
      </c>
      <c r="CH2">
        <v>3632</v>
      </c>
      <c r="CI2">
        <v>3351</v>
      </c>
      <c r="CJ2">
        <v>5838</v>
      </c>
      <c r="CK2">
        <v>27474</v>
      </c>
      <c r="CL2">
        <v>3280</v>
      </c>
      <c r="CM2">
        <v>3268</v>
      </c>
      <c r="CN2">
        <v>3918</v>
      </c>
      <c r="CO2">
        <v>4057</v>
      </c>
      <c r="CP2">
        <v>18287</v>
      </c>
      <c r="CQ2">
        <v>26603</v>
      </c>
      <c r="CR2">
        <v>3417</v>
      </c>
      <c r="CS2">
        <v>3764</v>
      </c>
      <c r="CT2">
        <v>3488</v>
      </c>
    </row>
    <row r="7" spans="1:98" x14ac:dyDescent="0.6">
      <c r="N7" s="9" t="s">
        <v>115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6">
      <c r="A9" t="s">
        <v>82</v>
      </c>
      <c r="B9">
        <v>64987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64987</v>
      </c>
      <c r="K9" t="s">
        <v>82</v>
      </c>
      <c r="L9" s="8" t="str">
        <f>A10</f>
        <v>A2</v>
      </c>
      <c r="M9" s="8">
        <f>B10</f>
        <v>3290</v>
      </c>
      <c r="N9" s="8">
        <f>(M9-3343)/3424.8</f>
        <v>-1.5475356225181031E-2</v>
      </c>
      <c r="O9" s="8">
        <f>N9*40</f>
        <v>-0.61901424900724122</v>
      </c>
    </row>
    <row r="10" spans="1:98" x14ac:dyDescent="0.6">
      <c r="A10" t="s">
        <v>83</v>
      </c>
      <c r="B10">
        <v>3290</v>
      </c>
      <c r="E10">
        <f>E9/2</f>
        <v>15</v>
      </c>
      <c r="G10">
        <f>G9/2</f>
        <v>15</v>
      </c>
      <c r="H10" t="str">
        <f>A21</f>
        <v>B1</v>
      </c>
      <c r="I10">
        <f>B21</f>
        <v>54788</v>
      </c>
      <c r="K10" t="s">
        <v>85</v>
      </c>
      <c r="L10" s="8" t="str">
        <f>A22</f>
        <v>B2</v>
      </c>
      <c r="M10" s="8">
        <f>B22</f>
        <v>3294</v>
      </c>
      <c r="N10" s="8">
        <f t="shared" ref="N10:N73" si="1">(M10-3343)/3424.8</f>
        <v>-1.4307404811959822E-2</v>
      </c>
      <c r="O10" s="8">
        <f t="shared" ref="O10:O73" si="2">N10*40</f>
        <v>-0.57229619247839292</v>
      </c>
    </row>
    <row r="11" spans="1:98" x14ac:dyDescent="0.6">
      <c r="A11" t="s">
        <v>84</v>
      </c>
      <c r="B11">
        <v>4850</v>
      </c>
      <c r="E11">
        <f>E10/2</f>
        <v>7.5</v>
      </c>
      <c r="G11">
        <f>G10/2</f>
        <v>7.5</v>
      </c>
      <c r="H11" t="str">
        <f>A33</f>
        <v>C1</v>
      </c>
      <c r="I11">
        <f>B33</f>
        <v>29023</v>
      </c>
      <c r="K11" t="s">
        <v>88</v>
      </c>
      <c r="L11" s="8" t="str">
        <f>A34</f>
        <v>C2</v>
      </c>
      <c r="M11" s="8">
        <f>B34</f>
        <v>3274</v>
      </c>
      <c r="N11" s="8">
        <f t="shared" si="1"/>
        <v>-2.014716187806587E-2</v>
      </c>
      <c r="O11" s="8">
        <f t="shared" si="2"/>
        <v>-0.80588647512263478</v>
      </c>
    </row>
    <row r="12" spans="1:98" x14ac:dyDescent="0.6">
      <c r="A12" t="s">
        <v>9</v>
      </c>
      <c r="B12">
        <v>4262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9224</v>
      </c>
      <c r="K12" t="s">
        <v>91</v>
      </c>
      <c r="L12" s="8" t="str">
        <f>A46</f>
        <v>D2</v>
      </c>
      <c r="M12" s="8">
        <f>B46</f>
        <v>3336</v>
      </c>
      <c r="N12" s="8">
        <f t="shared" si="1"/>
        <v>-2.0439149731371173E-3</v>
      </c>
      <c r="O12" s="8">
        <f t="shared" si="2"/>
        <v>-8.1756598925484689E-2</v>
      </c>
    </row>
    <row r="13" spans="1:98" x14ac:dyDescent="0.6">
      <c r="A13" t="s">
        <v>17</v>
      </c>
      <c r="B13">
        <v>54327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4885</v>
      </c>
      <c r="K13" t="s">
        <v>94</v>
      </c>
      <c r="L13" s="8" t="str">
        <f>A58</f>
        <v>E2</v>
      </c>
      <c r="M13" s="8">
        <f>B58</f>
        <v>3266</v>
      </c>
      <c r="N13" s="8">
        <f t="shared" si="1"/>
        <v>-2.2483064704508293E-2</v>
      </c>
      <c r="O13" s="8">
        <f t="shared" si="2"/>
        <v>-0.89932258818033173</v>
      </c>
    </row>
    <row r="14" spans="1:98" x14ac:dyDescent="0.6">
      <c r="A14" t="s">
        <v>25</v>
      </c>
      <c r="B14">
        <v>49462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3643</v>
      </c>
      <c r="K14" t="s">
        <v>97</v>
      </c>
      <c r="L14" s="8" t="str">
        <f>A70</f>
        <v>F2</v>
      </c>
      <c r="M14" s="8">
        <f>B70</f>
        <v>3342</v>
      </c>
      <c r="N14" s="8">
        <f t="shared" si="1"/>
        <v>-2.9198785330530251E-4</v>
      </c>
      <c r="O14" s="8">
        <f t="shared" si="2"/>
        <v>-1.1679514132212101E-2</v>
      </c>
    </row>
    <row r="15" spans="1:98" x14ac:dyDescent="0.6">
      <c r="A15" t="s">
        <v>34</v>
      </c>
      <c r="B15">
        <v>3299</v>
      </c>
      <c r="G15">
        <f t="shared" ref="G15" si="3">E15*1.14</f>
        <v>0</v>
      </c>
      <c r="H15" t="str">
        <f>A81</f>
        <v>G1</v>
      </c>
      <c r="I15">
        <f>B81</f>
        <v>3343</v>
      </c>
      <c r="K15" t="s">
        <v>100</v>
      </c>
      <c r="L15" s="8" t="str">
        <f>A82</f>
        <v>G2</v>
      </c>
      <c r="M15" s="8">
        <f>B82</f>
        <v>3604</v>
      </c>
      <c r="N15" s="8">
        <f t="shared" si="1"/>
        <v>7.6208829712683945E-2</v>
      </c>
      <c r="O15" s="8">
        <f t="shared" si="2"/>
        <v>3.0483531885073578</v>
      </c>
    </row>
    <row r="16" spans="1:98" x14ac:dyDescent="0.6">
      <c r="A16" t="s">
        <v>41</v>
      </c>
      <c r="B16">
        <v>3277</v>
      </c>
      <c r="K16" t="s">
        <v>103</v>
      </c>
      <c r="L16" s="8" t="str">
        <f>A94</f>
        <v>H2</v>
      </c>
      <c r="M16" s="8">
        <f>B94</f>
        <v>5838</v>
      </c>
      <c r="N16" s="8">
        <f t="shared" si="1"/>
        <v>0.72850969399672971</v>
      </c>
      <c r="O16" s="8">
        <f t="shared" si="2"/>
        <v>29.140387759869188</v>
      </c>
    </row>
    <row r="17" spans="1:15" x14ac:dyDescent="0.6">
      <c r="A17" t="s">
        <v>49</v>
      </c>
      <c r="B17">
        <v>7369</v>
      </c>
      <c r="K17" t="s">
        <v>104</v>
      </c>
      <c r="L17" s="8" t="str">
        <f>A95</f>
        <v>H3</v>
      </c>
      <c r="M17" s="8">
        <f>B95</f>
        <v>27474</v>
      </c>
      <c r="N17" s="8">
        <f t="shared" si="1"/>
        <v>7.0459588881102544</v>
      </c>
      <c r="O17" s="8">
        <f t="shared" si="2"/>
        <v>281.83835552441019</v>
      </c>
    </row>
    <row r="18" spans="1:15" x14ac:dyDescent="0.6">
      <c r="A18" t="s">
        <v>57</v>
      </c>
      <c r="B18">
        <v>5226</v>
      </c>
      <c r="K18" t="s">
        <v>101</v>
      </c>
      <c r="L18" s="8" t="str">
        <f>A83</f>
        <v>G3</v>
      </c>
      <c r="M18" s="8">
        <f>B83</f>
        <v>57578</v>
      </c>
      <c r="N18" s="8">
        <f t="shared" si="1"/>
        <v>15.835961224013079</v>
      </c>
      <c r="O18" s="8">
        <f t="shared" si="2"/>
        <v>633.43844896052315</v>
      </c>
    </row>
    <row r="19" spans="1:15" x14ac:dyDescent="0.6">
      <c r="A19" t="s">
        <v>65</v>
      </c>
      <c r="B19">
        <v>7533</v>
      </c>
      <c r="K19" t="s">
        <v>98</v>
      </c>
      <c r="L19" s="8" t="str">
        <f>A71</f>
        <v>F3</v>
      </c>
      <c r="M19" s="8">
        <f>B71</f>
        <v>44841</v>
      </c>
      <c r="N19" s="8">
        <f t="shared" si="1"/>
        <v>12.116911936463442</v>
      </c>
      <c r="O19" s="8">
        <f t="shared" si="2"/>
        <v>484.67647745853765</v>
      </c>
    </row>
    <row r="20" spans="1:15" x14ac:dyDescent="0.6">
      <c r="A20" t="s">
        <v>73</v>
      </c>
      <c r="B20">
        <v>5573</v>
      </c>
      <c r="K20" t="s">
        <v>95</v>
      </c>
      <c r="L20" s="8" t="str">
        <f>A59</f>
        <v>E3</v>
      </c>
      <c r="M20" s="8">
        <f>B59</f>
        <v>35043</v>
      </c>
      <c r="N20" s="8">
        <f t="shared" si="1"/>
        <v>9.2560149497780895</v>
      </c>
      <c r="O20" s="8">
        <f t="shared" si="2"/>
        <v>370.24059799112359</v>
      </c>
    </row>
    <row r="21" spans="1:15" x14ac:dyDescent="0.6">
      <c r="A21" t="s">
        <v>85</v>
      </c>
      <c r="B21">
        <v>54788</v>
      </c>
      <c r="K21" t="s">
        <v>92</v>
      </c>
      <c r="L21" s="8" t="str">
        <f>A47</f>
        <v>D3</v>
      </c>
      <c r="M21" s="8">
        <f>B47</f>
        <v>15071</v>
      </c>
      <c r="N21" s="8">
        <f t="shared" si="1"/>
        <v>3.4244335435645876</v>
      </c>
      <c r="O21" s="8">
        <f t="shared" si="2"/>
        <v>136.97734174258352</v>
      </c>
    </row>
    <row r="22" spans="1:15" x14ac:dyDescent="0.6">
      <c r="A22" t="s">
        <v>86</v>
      </c>
      <c r="B22">
        <v>3294</v>
      </c>
      <c r="K22" t="s">
        <v>89</v>
      </c>
      <c r="L22" s="8" t="str">
        <f>A35</f>
        <v>C3</v>
      </c>
      <c r="M22" s="8">
        <f>B35</f>
        <v>8558</v>
      </c>
      <c r="N22" s="8">
        <f t="shared" si="1"/>
        <v>1.5227166549871525</v>
      </c>
      <c r="O22" s="8">
        <f t="shared" si="2"/>
        <v>60.908666199486099</v>
      </c>
    </row>
    <row r="23" spans="1:15" x14ac:dyDescent="0.6">
      <c r="A23" t="s">
        <v>87</v>
      </c>
      <c r="B23">
        <v>6911</v>
      </c>
      <c r="K23" t="s">
        <v>86</v>
      </c>
      <c r="L23" s="8" t="str">
        <f>A23</f>
        <v>B3</v>
      </c>
      <c r="M23" s="8">
        <f>B23</f>
        <v>6911</v>
      </c>
      <c r="N23" s="8">
        <f t="shared" si="1"/>
        <v>1.0418126605933193</v>
      </c>
      <c r="O23" s="8">
        <f t="shared" si="2"/>
        <v>41.67250642373277</v>
      </c>
    </row>
    <row r="24" spans="1:15" x14ac:dyDescent="0.6">
      <c r="A24" t="s">
        <v>10</v>
      </c>
      <c r="B24">
        <v>4012</v>
      </c>
      <c r="K24" t="s">
        <v>83</v>
      </c>
      <c r="L24" s="8" t="str">
        <f>A11</f>
        <v>A3</v>
      </c>
      <c r="M24" s="8">
        <f>B11</f>
        <v>4850</v>
      </c>
      <c r="N24" s="8">
        <f t="shared" si="1"/>
        <v>0.44002569493109084</v>
      </c>
      <c r="O24" s="8">
        <f t="shared" si="2"/>
        <v>17.601027797243635</v>
      </c>
    </row>
    <row r="25" spans="1:15" x14ac:dyDescent="0.6">
      <c r="A25" t="s">
        <v>18</v>
      </c>
      <c r="B25">
        <v>22064</v>
      </c>
      <c r="K25" t="s">
        <v>84</v>
      </c>
      <c r="L25" s="8" t="str">
        <f>A12</f>
        <v>A4</v>
      </c>
      <c r="M25" s="8">
        <f>B12</f>
        <v>4262</v>
      </c>
      <c r="N25" s="8">
        <f t="shared" si="1"/>
        <v>0.26833683718757301</v>
      </c>
      <c r="O25" s="8">
        <f t="shared" si="2"/>
        <v>10.73347348750292</v>
      </c>
    </row>
    <row r="26" spans="1:15" x14ac:dyDescent="0.6">
      <c r="A26" t="s">
        <v>26</v>
      </c>
      <c r="B26">
        <v>34553</v>
      </c>
      <c r="K26" t="s">
        <v>87</v>
      </c>
      <c r="L26" s="8" t="str">
        <f>A24</f>
        <v>B4</v>
      </c>
      <c r="M26" s="8">
        <f>B24</f>
        <v>4012</v>
      </c>
      <c r="N26" s="8">
        <f t="shared" si="1"/>
        <v>0.19533987386124735</v>
      </c>
      <c r="O26" s="8">
        <f t="shared" si="2"/>
        <v>7.8135949544498935</v>
      </c>
    </row>
    <row r="27" spans="1:15" x14ac:dyDescent="0.6">
      <c r="A27" t="s">
        <v>35</v>
      </c>
      <c r="B27">
        <v>3300</v>
      </c>
      <c r="K27" t="s">
        <v>90</v>
      </c>
      <c r="L27" s="8" t="str">
        <f>A36</f>
        <v>C4</v>
      </c>
      <c r="M27" s="8">
        <f>B36</f>
        <v>4027</v>
      </c>
      <c r="N27" s="8">
        <f t="shared" si="1"/>
        <v>0.1997196916608269</v>
      </c>
      <c r="O27" s="8">
        <f t="shared" si="2"/>
        <v>7.9887876664330761</v>
      </c>
    </row>
    <row r="28" spans="1:15" x14ac:dyDescent="0.6">
      <c r="A28" t="s">
        <v>42</v>
      </c>
      <c r="B28">
        <v>3291</v>
      </c>
      <c r="K28" t="s">
        <v>93</v>
      </c>
      <c r="L28" s="8" t="str">
        <f>A48</f>
        <v>D4</v>
      </c>
      <c r="M28" s="8">
        <f>B48</f>
        <v>3897</v>
      </c>
      <c r="N28" s="8">
        <f t="shared" si="1"/>
        <v>0.16176127073113758</v>
      </c>
      <c r="O28" s="8">
        <f t="shared" si="2"/>
        <v>6.470450829245503</v>
      </c>
    </row>
    <row r="29" spans="1:15" x14ac:dyDescent="0.6">
      <c r="A29" t="s">
        <v>50</v>
      </c>
      <c r="B29">
        <v>10003</v>
      </c>
      <c r="K29" t="s">
        <v>96</v>
      </c>
      <c r="L29" s="8" t="str">
        <f>A60</f>
        <v>E4</v>
      </c>
      <c r="M29" s="8">
        <f>B60</f>
        <v>3694</v>
      </c>
      <c r="N29" s="8">
        <f t="shared" si="1"/>
        <v>0.10248773651016117</v>
      </c>
      <c r="O29" s="8">
        <f t="shared" si="2"/>
        <v>4.0995094604064466</v>
      </c>
    </row>
    <row r="30" spans="1:15" x14ac:dyDescent="0.6">
      <c r="A30" t="s">
        <v>58</v>
      </c>
      <c r="B30">
        <v>4976</v>
      </c>
      <c r="K30" t="s">
        <v>99</v>
      </c>
      <c r="L30" s="8" t="str">
        <f>A72</f>
        <v>F4</v>
      </c>
      <c r="M30" s="8">
        <f>B72</f>
        <v>3514</v>
      </c>
      <c r="N30" s="8">
        <f t="shared" si="1"/>
        <v>4.9929922915206724E-2</v>
      </c>
      <c r="O30" s="8">
        <f t="shared" si="2"/>
        <v>1.997196916608269</v>
      </c>
    </row>
    <row r="31" spans="1:15" x14ac:dyDescent="0.6">
      <c r="A31" t="s">
        <v>66</v>
      </c>
      <c r="B31">
        <v>12230</v>
      </c>
      <c r="K31" t="s">
        <v>102</v>
      </c>
      <c r="L31" s="8" t="str">
        <f>A84</f>
        <v>G4</v>
      </c>
      <c r="M31" s="8">
        <f>B84</f>
        <v>3263</v>
      </c>
      <c r="N31" s="8">
        <f t="shared" si="1"/>
        <v>-2.3359028264424198E-2</v>
      </c>
      <c r="O31" s="8">
        <f t="shared" si="2"/>
        <v>-0.9343611305769679</v>
      </c>
    </row>
    <row r="32" spans="1:15" x14ac:dyDescent="0.6">
      <c r="A32" t="s">
        <v>74</v>
      </c>
      <c r="B32">
        <v>4661</v>
      </c>
      <c r="K32" t="s">
        <v>105</v>
      </c>
      <c r="L32" t="str">
        <f>A96</f>
        <v>H4</v>
      </c>
      <c r="M32">
        <f>B96</f>
        <v>3280</v>
      </c>
      <c r="N32" s="8">
        <f t="shared" si="1"/>
        <v>-1.8395234758234055E-2</v>
      </c>
      <c r="O32" s="8">
        <f t="shared" si="2"/>
        <v>-0.73580939032936221</v>
      </c>
    </row>
    <row r="33" spans="1:15" x14ac:dyDescent="0.6">
      <c r="A33" t="s">
        <v>88</v>
      </c>
      <c r="B33">
        <v>29023</v>
      </c>
      <c r="K33" t="s">
        <v>16</v>
      </c>
      <c r="L33" t="str">
        <f>A97</f>
        <v>H5</v>
      </c>
      <c r="M33">
        <f>B97</f>
        <v>3268</v>
      </c>
      <c r="N33" s="8">
        <f t="shared" si="1"/>
        <v>-2.1899088997897685E-2</v>
      </c>
      <c r="O33" s="8">
        <f t="shared" si="2"/>
        <v>-0.87596355991590746</v>
      </c>
    </row>
    <row r="34" spans="1:15" x14ac:dyDescent="0.6">
      <c r="A34" t="s">
        <v>89</v>
      </c>
      <c r="B34">
        <v>3274</v>
      </c>
      <c r="K34" t="s">
        <v>15</v>
      </c>
      <c r="L34" t="str">
        <f>A85</f>
        <v>G5</v>
      </c>
      <c r="M34">
        <f>B85</f>
        <v>3282</v>
      </c>
      <c r="N34" s="8">
        <f t="shared" si="1"/>
        <v>-1.7811259051623451E-2</v>
      </c>
      <c r="O34" s="8">
        <f t="shared" si="2"/>
        <v>-0.71245036206493806</v>
      </c>
    </row>
    <row r="35" spans="1:15" x14ac:dyDescent="0.6">
      <c r="A35" t="s">
        <v>90</v>
      </c>
      <c r="B35">
        <v>8558</v>
      </c>
      <c r="K35" t="s">
        <v>14</v>
      </c>
      <c r="L35" t="str">
        <f>A73</f>
        <v>F5</v>
      </c>
      <c r="M35">
        <f>B73</f>
        <v>3324</v>
      </c>
      <c r="N35" s="8">
        <f t="shared" si="1"/>
        <v>-5.5477692128007468E-3</v>
      </c>
      <c r="O35" s="8">
        <f t="shared" si="2"/>
        <v>-0.22191076851202987</v>
      </c>
    </row>
    <row r="36" spans="1:15" x14ac:dyDescent="0.6">
      <c r="A36" t="s">
        <v>11</v>
      </c>
      <c r="B36">
        <v>4027</v>
      </c>
      <c r="K36" t="s">
        <v>13</v>
      </c>
      <c r="L36" t="str">
        <f>A61</f>
        <v>E5</v>
      </c>
      <c r="M36">
        <f>B61</f>
        <v>3508</v>
      </c>
      <c r="N36" s="8">
        <f t="shared" si="1"/>
        <v>4.8177995795374913E-2</v>
      </c>
      <c r="O36" s="8">
        <f t="shared" si="2"/>
        <v>1.9271198318149965</v>
      </c>
    </row>
    <row r="37" spans="1:15" x14ac:dyDescent="0.6">
      <c r="A37" t="s">
        <v>19</v>
      </c>
      <c r="B37">
        <v>5861</v>
      </c>
      <c r="K37" t="s">
        <v>12</v>
      </c>
      <c r="L37" t="str">
        <f>A49</f>
        <v>D5</v>
      </c>
      <c r="M37">
        <f>B49</f>
        <v>3998</v>
      </c>
      <c r="N37" s="8">
        <f t="shared" si="1"/>
        <v>0.19125204391497314</v>
      </c>
      <c r="O37" s="8">
        <f t="shared" si="2"/>
        <v>7.6500817565989259</v>
      </c>
    </row>
    <row r="38" spans="1:15" x14ac:dyDescent="0.6">
      <c r="A38" t="s">
        <v>27</v>
      </c>
      <c r="B38">
        <v>17214</v>
      </c>
      <c r="K38" t="s">
        <v>11</v>
      </c>
      <c r="L38" t="str">
        <f>A37</f>
        <v>C5</v>
      </c>
      <c r="M38">
        <f>B37</f>
        <v>5861</v>
      </c>
      <c r="N38" s="8">
        <f t="shared" si="1"/>
        <v>0.73522541462275171</v>
      </c>
      <c r="O38" s="8">
        <f t="shared" si="2"/>
        <v>29.40901658491007</v>
      </c>
    </row>
    <row r="39" spans="1:15" x14ac:dyDescent="0.6">
      <c r="A39" t="s">
        <v>36</v>
      </c>
      <c r="B39">
        <v>3318</v>
      </c>
      <c r="K39" t="s">
        <v>10</v>
      </c>
      <c r="L39" t="str">
        <f>A25</f>
        <v>B5</v>
      </c>
      <c r="M39">
        <f>B25</f>
        <v>22064</v>
      </c>
      <c r="N39" s="8">
        <f t="shared" si="1"/>
        <v>5.4663046017285675</v>
      </c>
      <c r="O39" s="8">
        <f t="shared" si="2"/>
        <v>218.65218406914269</v>
      </c>
    </row>
    <row r="40" spans="1:15" x14ac:dyDescent="0.6">
      <c r="A40" t="s">
        <v>43</v>
      </c>
      <c r="B40">
        <v>3328</v>
      </c>
      <c r="K40" t="s">
        <v>9</v>
      </c>
      <c r="L40" t="str">
        <f>A13</f>
        <v>A5</v>
      </c>
      <c r="M40">
        <f>B13</f>
        <v>54327</v>
      </c>
      <c r="N40" s="8">
        <f t="shared" si="1"/>
        <v>14.886708712917542</v>
      </c>
      <c r="O40" s="8">
        <f t="shared" si="2"/>
        <v>595.46834851670167</v>
      </c>
    </row>
    <row r="41" spans="1:15" x14ac:dyDescent="0.6">
      <c r="A41" t="s">
        <v>51</v>
      </c>
      <c r="B41">
        <v>14436</v>
      </c>
      <c r="K41" t="s">
        <v>17</v>
      </c>
      <c r="L41" t="str">
        <f>A14</f>
        <v>A6</v>
      </c>
      <c r="M41">
        <f>B14</f>
        <v>49462</v>
      </c>
      <c r="N41" s="8">
        <f t="shared" si="1"/>
        <v>13.466187806587245</v>
      </c>
      <c r="O41" s="8">
        <f t="shared" si="2"/>
        <v>538.64751226348983</v>
      </c>
    </row>
    <row r="42" spans="1:15" x14ac:dyDescent="0.6">
      <c r="A42" t="s">
        <v>59</v>
      </c>
      <c r="B42">
        <v>3332</v>
      </c>
      <c r="K42" t="s">
        <v>18</v>
      </c>
      <c r="L42" t="str">
        <f>A26</f>
        <v>B6</v>
      </c>
      <c r="M42">
        <f>B26</f>
        <v>34553</v>
      </c>
      <c r="N42" s="8">
        <f t="shared" si="1"/>
        <v>9.1129409016584901</v>
      </c>
      <c r="O42" s="8">
        <f t="shared" si="2"/>
        <v>364.51763606633961</v>
      </c>
    </row>
    <row r="43" spans="1:15" x14ac:dyDescent="0.6">
      <c r="A43" t="s">
        <v>67</v>
      </c>
      <c r="B43">
        <v>26891</v>
      </c>
      <c r="K43" t="s">
        <v>19</v>
      </c>
      <c r="L43" t="str">
        <f>A38</f>
        <v>C6</v>
      </c>
      <c r="M43">
        <f>B38</f>
        <v>17214</v>
      </c>
      <c r="N43" s="8">
        <f t="shared" si="1"/>
        <v>4.0501635131978508</v>
      </c>
      <c r="O43" s="8">
        <f t="shared" si="2"/>
        <v>162.00654052791404</v>
      </c>
    </row>
    <row r="44" spans="1:15" x14ac:dyDescent="0.6">
      <c r="A44" t="s">
        <v>75</v>
      </c>
      <c r="B44">
        <v>4109</v>
      </c>
      <c r="K44" t="s">
        <v>20</v>
      </c>
      <c r="L44" t="str">
        <f>A50</f>
        <v>D6</v>
      </c>
      <c r="M44">
        <f>B50</f>
        <v>8480</v>
      </c>
      <c r="N44" s="8">
        <f t="shared" si="1"/>
        <v>1.4999416024293388</v>
      </c>
      <c r="O44" s="8">
        <f t="shared" si="2"/>
        <v>59.997664097173555</v>
      </c>
    </row>
    <row r="45" spans="1:15" x14ac:dyDescent="0.6">
      <c r="A45" t="s">
        <v>91</v>
      </c>
      <c r="B45">
        <v>9224</v>
      </c>
      <c r="K45" t="s">
        <v>21</v>
      </c>
      <c r="L45" t="str">
        <f>A62</f>
        <v>E6</v>
      </c>
      <c r="M45">
        <f>B62</f>
        <v>5713</v>
      </c>
      <c r="N45" s="8">
        <f t="shared" si="1"/>
        <v>0.69201121233356688</v>
      </c>
      <c r="O45" s="8">
        <f t="shared" si="2"/>
        <v>27.680448493342674</v>
      </c>
    </row>
    <row r="46" spans="1:15" x14ac:dyDescent="0.6">
      <c r="A46" t="s">
        <v>92</v>
      </c>
      <c r="B46">
        <v>3336</v>
      </c>
      <c r="K46" t="s">
        <v>22</v>
      </c>
      <c r="L46" t="str">
        <f>A74</f>
        <v>F6</v>
      </c>
      <c r="M46">
        <f>B74</f>
        <v>4936</v>
      </c>
      <c r="N46" s="8">
        <f t="shared" si="1"/>
        <v>0.46513665031534684</v>
      </c>
      <c r="O46" s="8">
        <f t="shared" si="2"/>
        <v>18.605466012613874</v>
      </c>
    </row>
    <row r="47" spans="1:15" x14ac:dyDescent="0.6">
      <c r="A47" t="s">
        <v>93</v>
      </c>
      <c r="B47">
        <v>15071</v>
      </c>
      <c r="K47" t="s">
        <v>23</v>
      </c>
      <c r="L47" t="str">
        <f>A86</f>
        <v>G6</v>
      </c>
      <c r="M47">
        <f>B86</f>
        <v>4265</v>
      </c>
      <c r="N47" s="8">
        <f t="shared" si="1"/>
        <v>0.26921280074748888</v>
      </c>
      <c r="O47" s="8">
        <f t="shared" si="2"/>
        <v>10.768512029899554</v>
      </c>
    </row>
    <row r="48" spans="1:15" x14ac:dyDescent="0.6">
      <c r="A48" t="s">
        <v>12</v>
      </c>
      <c r="B48">
        <v>3897</v>
      </c>
      <c r="K48" t="s">
        <v>24</v>
      </c>
      <c r="L48" t="str">
        <f>A98</f>
        <v>H6</v>
      </c>
      <c r="M48">
        <f>B98</f>
        <v>3918</v>
      </c>
      <c r="N48" s="8">
        <f t="shared" si="1"/>
        <v>0.16789301565054893</v>
      </c>
      <c r="O48" s="8">
        <f t="shared" si="2"/>
        <v>6.7157206260219571</v>
      </c>
    </row>
    <row r="49" spans="1:15" x14ac:dyDescent="0.6">
      <c r="A49" t="s">
        <v>20</v>
      </c>
      <c r="B49">
        <v>3998</v>
      </c>
      <c r="K49" t="s">
        <v>33</v>
      </c>
      <c r="L49" t="str">
        <f>A99</f>
        <v>H7</v>
      </c>
      <c r="M49">
        <f>B99</f>
        <v>4057</v>
      </c>
      <c r="N49" s="8">
        <f t="shared" si="1"/>
        <v>0.20847932725998597</v>
      </c>
      <c r="O49" s="8">
        <f t="shared" si="2"/>
        <v>8.3391730903994379</v>
      </c>
    </row>
    <row r="50" spans="1:15" x14ac:dyDescent="0.6">
      <c r="A50" t="s">
        <v>28</v>
      </c>
      <c r="B50">
        <v>8480</v>
      </c>
      <c r="K50" t="s">
        <v>31</v>
      </c>
      <c r="L50" t="str">
        <f>A87</f>
        <v>G7</v>
      </c>
      <c r="M50">
        <f>B87</f>
        <v>3999</v>
      </c>
      <c r="N50" s="8">
        <f t="shared" si="1"/>
        <v>0.19154403176827842</v>
      </c>
      <c r="O50" s="8">
        <f t="shared" si="2"/>
        <v>7.6617612707311364</v>
      </c>
    </row>
    <row r="51" spans="1:15" x14ac:dyDescent="0.6">
      <c r="A51" t="s">
        <v>37</v>
      </c>
      <c r="B51">
        <v>3299</v>
      </c>
      <c r="K51" t="s">
        <v>32</v>
      </c>
      <c r="L51" t="str">
        <f>A75</f>
        <v>F7</v>
      </c>
      <c r="M51">
        <f>B75</f>
        <v>4217</v>
      </c>
      <c r="N51" s="8">
        <f t="shared" si="1"/>
        <v>0.25519738378883439</v>
      </c>
      <c r="O51" s="8">
        <f t="shared" si="2"/>
        <v>10.207895351553375</v>
      </c>
    </row>
    <row r="52" spans="1:15" x14ac:dyDescent="0.6">
      <c r="A52" t="s">
        <v>44</v>
      </c>
      <c r="B52">
        <v>3378</v>
      </c>
      <c r="K52" t="s">
        <v>29</v>
      </c>
      <c r="L52" t="str">
        <f>A63</f>
        <v>E7</v>
      </c>
      <c r="M52">
        <f>B63</f>
        <v>3568</v>
      </c>
      <c r="N52" s="8">
        <f t="shared" si="1"/>
        <v>6.5697266993693063E-2</v>
      </c>
      <c r="O52" s="8">
        <f t="shared" si="2"/>
        <v>2.6278906797477224</v>
      </c>
    </row>
    <row r="53" spans="1:15" x14ac:dyDescent="0.6">
      <c r="A53" t="s">
        <v>52</v>
      </c>
      <c r="B53">
        <v>17656</v>
      </c>
      <c r="K53" t="s">
        <v>28</v>
      </c>
      <c r="L53" t="str">
        <f>A51</f>
        <v>D7</v>
      </c>
      <c r="M53">
        <f>B51</f>
        <v>3299</v>
      </c>
      <c r="N53" s="8">
        <f t="shared" si="1"/>
        <v>-1.2847465545433309E-2</v>
      </c>
      <c r="O53" s="8">
        <f t="shared" si="2"/>
        <v>-0.51389862181733237</v>
      </c>
    </row>
    <row r="54" spans="1:15" x14ac:dyDescent="0.6">
      <c r="A54" t="s">
        <v>60</v>
      </c>
      <c r="B54">
        <v>3325</v>
      </c>
      <c r="K54" t="s">
        <v>27</v>
      </c>
      <c r="L54" s="8" t="str">
        <f>A39</f>
        <v>C7</v>
      </c>
      <c r="M54" s="8">
        <f>B39</f>
        <v>3318</v>
      </c>
      <c r="N54" s="8">
        <f t="shared" si="1"/>
        <v>-7.2996963326325617E-3</v>
      </c>
      <c r="O54" s="8">
        <f t="shared" si="2"/>
        <v>-0.29198785330530247</v>
      </c>
    </row>
    <row r="55" spans="1:15" x14ac:dyDescent="0.6">
      <c r="A55" t="s">
        <v>68</v>
      </c>
      <c r="B55">
        <v>42281</v>
      </c>
      <c r="K55" t="s">
        <v>26</v>
      </c>
      <c r="L55" s="8" t="str">
        <f>A27</f>
        <v>B7</v>
      </c>
      <c r="M55" s="8">
        <f>B27</f>
        <v>3300</v>
      </c>
      <c r="N55" s="8">
        <f t="shared" si="1"/>
        <v>-1.2555477692128007E-2</v>
      </c>
      <c r="O55" s="8">
        <f t="shared" si="2"/>
        <v>-0.50221910768512024</v>
      </c>
    </row>
    <row r="56" spans="1:15" x14ac:dyDescent="0.6">
      <c r="A56" t="s">
        <v>76</v>
      </c>
      <c r="B56">
        <v>3857</v>
      </c>
      <c r="K56" t="s">
        <v>25</v>
      </c>
      <c r="L56" s="8" t="str">
        <f>A15</f>
        <v>A7</v>
      </c>
      <c r="M56" s="8">
        <f>B15</f>
        <v>3299</v>
      </c>
      <c r="N56" s="8">
        <f t="shared" si="1"/>
        <v>-1.2847465545433309E-2</v>
      </c>
      <c r="O56" s="8">
        <f t="shared" si="2"/>
        <v>-0.51389862181733237</v>
      </c>
    </row>
    <row r="57" spans="1:15" x14ac:dyDescent="0.6">
      <c r="A57" t="s">
        <v>94</v>
      </c>
      <c r="B57">
        <v>4885</v>
      </c>
      <c r="K57" t="s">
        <v>34</v>
      </c>
      <c r="L57" s="8" t="str">
        <f>A16</f>
        <v>A8</v>
      </c>
      <c r="M57" s="8">
        <f>B16</f>
        <v>3277</v>
      </c>
      <c r="N57" s="8">
        <f t="shared" si="1"/>
        <v>-1.9271198318149965E-2</v>
      </c>
      <c r="O57" s="8">
        <f t="shared" si="2"/>
        <v>-0.77084793272599861</v>
      </c>
    </row>
    <row r="58" spans="1:15" x14ac:dyDescent="0.6">
      <c r="A58" t="s">
        <v>95</v>
      </c>
      <c r="B58">
        <v>3266</v>
      </c>
      <c r="K58" t="s">
        <v>35</v>
      </c>
      <c r="L58" s="8" t="str">
        <f>A28</f>
        <v>B8</v>
      </c>
      <c r="M58" s="8">
        <f>B28</f>
        <v>3291</v>
      </c>
      <c r="N58" s="8">
        <f t="shared" si="1"/>
        <v>-1.5183368371875729E-2</v>
      </c>
      <c r="O58" s="8">
        <f t="shared" si="2"/>
        <v>-0.6073347348750292</v>
      </c>
    </row>
    <row r="59" spans="1:15" x14ac:dyDescent="0.6">
      <c r="A59" t="s">
        <v>96</v>
      </c>
      <c r="B59">
        <v>35043</v>
      </c>
      <c r="K59" t="s">
        <v>36</v>
      </c>
      <c r="L59" s="8" t="str">
        <f>A40</f>
        <v>C8</v>
      </c>
      <c r="M59" s="8">
        <f>B40</f>
        <v>3328</v>
      </c>
      <c r="N59" s="8">
        <f t="shared" si="1"/>
        <v>-4.3798177995795374E-3</v>
      </c>
      <c r="O59" s="8">
        <f t="shared" si="2"/>
        <v>-0.17519271198318148</v>
      </c>
    </row>
    <row r="60" spans="1:15" x14ac:dyDescent="0.6">
      <c r="A60" t="s">
        <v>13</v>
      </c>
      <c r="B60">
        <v>3694</v>
      </c>
      <c r="K60" t="s">
        <v>37</v>
      </c>
      <c r="L60" s="8" t="str">
        <f>A52</f>
        <v>D8</v>
      </c>
      <c r="M60" s="8">
        <f>B52</f>
        <v>3378</v>
      </c>
      <c r="N60" s="8">
        <f t="shared" si="1"/>
        <v>1.0219574865685586E-2</v>
      </c>
      <c r="O60" s="8">
        <f t="shared" si="2"/>
        <v>0.40878299462742346</v>
      </c>
    </row>
    <row r="61" spans="1:15" x14ac:dyDescent="0.6">
      <c r="A61" t="s">
        <v>21</v>
      </c>
      <c r="B61">
        <v>3508</v>
      </c>
      <c r="K61" t="s">
        <v>38</v>
      </c>
      <c r="L61" s="8" t="str">
        <f>A64</f>
        <v>E8</v>
      </c>
      <c r="M61" s="8">
        <f>B64</f>
        <v>3549</v>
      </c>
      <c r="N61" s="8">
        <f t="shared" si="1"/>
        <v>6.0149497780892312E-2</v>
      </c>
      <c r="O61" s="8">
        <f t="shared" si="2"/>
        <v>2.4059799112356925</v>
      </c>
    </row>
    <row r="62" spans="1:15" x14ac:dyDescent="0.6">
      <c r="A62" t="s">
        <v>29</v>
      </c>
      <c r="B62">
        <v>5713</v>
      </c>
      <c r="K62" t="s">
        <v>30</v>
      </c>
      <c r="L62" s="8" t="str">
        <f>A76</f>
        <v>F8</v>
      </c>
      <c r="M62" s="8">
        <f>B76</f>
        <v>4344</v>
      </c>
      <c r="N62" s="8">
        <f t="shared" si="1"/>
        <v>0.29227984115860778</v>
      </c>
      <c r="O62" s="8">
        <f t="shared" si="2"/>
        <v>11.691193646344312</v>
      </c>
    </row>
    <row r="63" spans="1:15" x14ac:dyDescent="0.6">
      <c r="A63" t="s">
        <v>38</v>
      </c>
      <c r="B63">
        <v>3568</v>
      </c>
      <c r="K63" t="s">
        <v>39</v>
      </c>
      <c r="L63" s="8" t="str">
        <f>A88</f>
        <v>G8</v>
      </c>
      <c r="M63" s="8">
        <f>B88</f>
        <v>9536</v>
      </c>
      <c r="N63" s="8">
        <f t="shared" si="1"/>
        <v>1.8082807755197383</v>
      </c>
      <c r="O63" s="8">
        <f t="shared" si="2"/>
        <v>72.331231020789531</v>
      </c>
    </row>
    <row r="64" spans="1:15" x14ac:dyDescent="0.6">
      <c r="A64" t="s">
        <v>45</v>
      </c>
      <c r="B64">
        <v>3549</v>
      </c>
      <c r="K64" t="s">
        <v>40</v>
      </c>
      <c r="L64" s="8" t="str">
        <f>A100</f>
        <v>H8</v>
      </c>
      <c r="M64" s="8">
        <f>B100</f>
        <v>18287</v>
      </c>
      <c r="N64" s="8">
        <f t="shared" si="1"/>
        <v>4.3634664797944405</v>
      </c>
      <c r="O64" s="8">
        <f t="shared" si="2"/>
        <v>174.53865919177761</v>
      </c>
    </row>
    <row r="65" spans="1:15" x14ac:dyDescent="0.6">
      <c r="A65" t="s">
        <v>53</v>
      </c>
      <c r="B65">
        <v>21196</v>
      </c>
      <c r="K65" t="s">
        <v>48</v>
      </c>
      <c r="L65" s="8" t="str">
        <f>A101</f>
        <v>H9</v>
      </c>
      <c r="M65" s="8">
        <f>B101</f>
        <v>26603</v>
      </c>
      <c r="N65" s="8">
        <f t="shared" si="1"/>
        <v>6.791637467881336</v>
      </c>
      <c r="O65" s="8">
        <f t="shared" si="2"/>
        <v>271.66549871525342</v>
      </c>
    </row>
    <row r="66" spans="1:15" x14ac:dyDescent="0.6">
      <c r="A66" t="s">
        <v>61</v>
      </c>
      <c r="B66">
        <v>3274</v>
      </c>
      <c r="K66" t="s">
        <v>47</v>
      </c>
      <c r="L66" s="8" t="str">
        <f>A89</f>
        <v>G9</v>
      </c>
      <c r="M66" s="8">
        <f>B89</f>
        <v>25205</v>
      </c>
      <c r="N66" s="8">
        <f t="shared" si="1"/>
        <v>6.3834384489605229</v>
      </c>
      <c r="O66" s="8">
        <f t="shared" si="2"/>
        <v>255.33753795842091</v>
      </c>
    </row>
    <row r="67" spans="1:15" x14ac:dyDescent="0.6">
      <c r="A67" t="s">
        <v>69</v>
      </c>
      <c r="B67">
        <v>44415</v>
      </c>
      <c r="K67" t="s">
        <v>46</v>
      </c>
      <c r="L67" s="8" t="str">
        <f>A77</f>
        <v>F9</v>
      </c>
      <c r="M67" s="8">
        <f>B77</f>
        <v>23121</v>
      </c>
      <c r="N67" s="8">
        <f t="shared" si="1"/>
        <v>5.7749357626722722</v>
      </c>
      <c r="O67" s="8">
        <f t="shared" si="2"/>
        <v>230.99743050689088</v>
      </c>
    </row>
    <row r="68" spans="1:15" x14ac:dyDescent="0.6">
      <c r="A68" t="s">
        <v>77</v>
      </c>
      <c r="B68">
        <v>3967</v>
      </c>
      <c r="K68" t="s">
        <v>45</v>
      </c>
      <c r="L68" s="8" t="str">
        <f>A65</f>
        <v>E9</v>
      </c>
      <c r="M68" s="8">
        <f>B65</f>
        <v>21196</v>
      </c>
      <c r="N68" s="8">
        <f t="shared" si="1"/>
        <v>5.2128591450595652</v>
      </c>
      <c r="O68" s="8">
        <f t="shared" si="2"/>
        <v>208.5143658023826</v>
      </c>
    </row>
    <row r="69" spans="1:15" x14ac:dyDescent="0.6">
      <c r="A69" t="s">
        <v>97</v>
      </c>
      <c r="B69">
        <v>3643</v>
      </c>
      <c r="K69" t="s">
        <v>44</v>
      </c>
      <c r="L69" s="8" t="str">
        <f>A53</f>
        <v>D9</v>
      </c>
      <c r="M69" s="8">
        <f>B53</f>
        <v>17656</v>
      </c>
      <c r="N69" s="8">
        <f t="shared" si="1"/>
        <v>4.1792221443587945</v>
      </c>
      <c r="O69" s="8">
        <f t="shared" si="2"/>
        <v>167.16888577435179</v>
      </c>
    </row>
    <row r="70" spans="1:15" x14ac:dyDescent="0.6">
      <c r="A70" t="s">
        <v>98</v>
      </c>
      <c r="B70">
        <v>3342</v>
      </c>
      <c r="K70" t="s">
        <v>43</v>
      </c>
      <c r="L70" s="8" t="str">
        <f>A41</f>
        <v>C9</v>
      </c>
      <c r="M70" s="8">
        <f>B41</f>
        <v>14436</v>
      </c>
      <c r="N70" s="8">
        <f t="shared" si="1"/>
        <v>3.2390212567157204</v>
      </c>
      <c r="O70" s="8">
        <f t="shared" si="2"/>
        <v>129.56085026862883</v>
      </c>
    </row>
    <row r="71" spans="1:15" x14ac:dyDescent="0.6">
      <c r="A71" t="s">
        <v>99</v>
      </c>
      <c r="B71">
        <v>44841</v>
      </c>
      <c r="K71" t="s">
        <v>42</v>
      </c>
      <c r="L71" s="8" t="str">
        <f>A29</f>
        <v>B9</v>
      </c>
      <c r="M71" s="8">
        <f>B29</f>
        <v>10003</v>
      </c>
      <c r="N71" s="8">
        <f t="shared" si="1"/>
        <v>1.9446391030133146</v>
      </c>
      <c r="O71" s="8">
        <f t="shared" si="2"/>
        <v>77.785564120532584</v>
      </c>
    </row>
    <row r="72" spans="1:15" x14ac:dyDescent="0.6">
      <c r="A72" t="s">
        <v>14</v>
      </c>
      <c r="B72">
        <v>3514</v>
      </c>
      <c r="K72" t="s">
        <v>41</v>
      </c>
      <c r="L72" s="8" t="str">
        <f>A17</f>
        <v>A9</v>
      </c>
      <c r="M72" s="8">
        <f>B17</f>
        <v>7369</v>
      </c>
      <c r="N72" s="8">
        <f t="shared" si="1"/>
        <v>1.1755430974071479</v>
      </c>
      <c r="O72" s="8">
        <f t="shared" si="2"/>
        <v>47.02172389628592</v>
      </c>
    </row>
    <row r="73" spans="1:15" x14ac:dyDescent="0.6">
      <c r="A73" t="s">
        <v>22</v>
      </c>
      <c r="B73">
        <v>3324</v>
      </c>
      <c r="K73" t="s">
        <v>49</v>
      </c>
      <c r="L73" s="8" t="str">
        <f>A18</f>
        <v>A10</v>
      </c>
      <c r="M73" s="8">
        <f>B18</f>
        <v>5226</v>
      </c>
      <c r="N73" s="8">
        <f t="shared" si="1"/>
        <v>0.54981312777388458</v>
      </c>
      <c r="O73" s="8">
        <f t="shared" si="2"/>
        <v>21.992525110955384</v>
      </c>
    </row>
    <row r="74" spans="1:15" x14ac:dyDescent="0.6">
      <c r="A74" t="s">
        <v>32</v>
      </c>
      <c r="B74">
        <v>4936</v>
      </c>
      <c r="K74" t="s">
        <v>50</v>
      </c>
      <c r="L74" s="8" t="str">
        <f>A30</f>
        <v>B10</v>
      </c>
      <c r="M74" s="8">
        <f>B30</f>
        <v>4976</v>
      </c>
      <c r="N74" s="8">
        <f t="shared" ref="N74:N96" si="4">(M74-3343)/3424.8</f>
        <v>0.47681616444755898</v>
      </c>
      <c r="O74" s="8">
        <f t="shared" ref="O74:O96" si="5">N74*40</f>
        <v>19.072646577902358</v>
      </c>
    </row>
    <row r="75" spans="1:15" x14ac:dyDescent="0.6">
      <c r="A75" t="s">
        <v>30</v>
      </c>
      <c r="B75">
        <v>4217</v>
      </c>
      <c r="K75" t="s">
        <v>51</v>
      </c>
      <c r="L75" s="8" t="str">
        <f>A42</f>
        <v>C10</v>
      </c>
      <c r="M75" s="8">
        <f>B42</f>
        <v>3332</v>
      </c>
      <c r="N75" s="8">
        <f t="shared" si="4"/>
        <v>-3.2118663863583271E-3</v>
      </c>
      <c r="O75" s="8">
        <f t="shared" si="5"/>
        <v>-0.12847465545433309</v>
      </c>
    </row>
    <row r="76" spans="1:15" x14ac:dyDescent="0.6">
      <c r="A76" t="s">
        <v>46</v>
      </c>
      <c r="B76">
        <v>4344</v>
      </c>
      <c r="K76" t="s">
        <v>52</v>
      </c>
      <c r="L76" t="str">
        <f>A54</f>
        <v>D10</v>
      </c>
      <c r="M76">
        <f>B54</f>
        <v>3325</v>
      </c>
      <c r="N76" s="8">
        <f t="shared" si="4"/>
        <v>-5.2557813594954449E-3</v>
      </c>
      <c r="O76" s="8">
        <f t="shared" si="5"/>
        <v>-0.21023125437981779</v>
      </c>
    </row>
    <row r="77" spans="1:15" x14ac:dyDescent="0.6">
      <c r="A77" t="s">
        <v>54</v>
      </c>
      <c r="B77">
        <v>23121</v>
      </c>
      <c r="K77" t="s">
        <v>53</v>
      </c>
      <c r="L77" t="str">
        <f>A66</f>
        <v>E10</v>
      </c>
      <c r="M77">
        <f>B66</f>
        <v>3274</v>
      </c>
      <c r="N77" s="8">
        <f t="shared" si="4"/>
        <v>-2.014716187806587E-2</v>
      </c>
      <c r="O77" s="8">
        <f t="shared" si="5"/>
        <v>-0.80588647512263478</v>
      </c>
    </row>
    <row r="78" spans="1:15" x14ac:dyDescent="0.6">
      <c r="A78" t="s">
        <v>62</v>
      </c>
      <c r="B78">
        <v>3283</v>
      </c>
      <c r="K78" t="s">
        <v>54</v>
      </c>
      <c r="L78" t="str">
        <f>A78</f>
        <v>F10</v>
      </c>
      <c r="M78">
        <f>B78</f>
        <v>3283</v>
      </c>
      <c r="N78" s="8">
        <f t="shared" si="4"/>
        <v>-1.751927119831815E-2</v>
      </c>
      <c r="O78" s="8">
        <f t="shared" si="5"/>
        <v>-0.70077084793272593</v>
      </c>
    </row>
    <row r="79" spans="1:15" x14ac:dyDescent="0.6">
      <c r="A79" t="s">
        <v>70</v>
      </c>
      <c r="B79">
        <v>31409</v>
      </c>
      <c r="K79" t="s">
        <v>55</v>
      </c>
      <c r="L79" t="str">
        <f>A90</f>
        <v>G10</v>
      </c>
      <c r="M79">
        <f>B90</f>
        <v>3389</v>
      </c>
      <c r="N79" s="8">
        <f t="shared" si="4"/>
        <v>1.3431441252043914E-2</v>
      </c>
      <c r="O79" s="8">
        <f t="shared" si="5"/>
        <v>0.53725765008175652</v>
      </c>
    </row>
    <row r="80" spans="1:15" x14ac:dyDescent="0.6">
      <c r="A80" t="s">
        <v>78</v>
      </c>
      <c r="B80">
        <v>3866</v>
      </c>
      <c r="K80" t="s">
        <v>56</v>
      </c>
      <c r="L80" t="str">
        <f>A102</f>
        <v>H10</v>
      </c>
      <c r="M80">
        <f>B102</f>
        <v>3417</v>
      </c>
      <c r="N80" s="8">
        <f t="shared" si="4"/>
        <v>2.1607101144592383E-2</v>
      </c>
      <c r="O80" s="8">
        <f t="shared" si="5"/>
        <v>0.86428404578369533</v>
      </c>
    </row>
    <row r="81" spans="1:15" x14ac:dyDescent="0.6">
      <c r="A81" t="s">
        <v>100</v>
      </c>
      <c r="B81">
        <v>3343</v>
      </c>
      <c r="K81" t="s">
        <v>64</v>
      </c>
      <c r="L81" t="str">
        <f>A103</f>
        <v>H11</v>
      </c>
      <c r="M81">
        <f>B103</f>
        <v>3764</v>
      </c>
      <c r="N81" s="8">
        <f t="shared" si="4"/>
        <v>0.12292688624153235</v>
      </c>
      <c r="O81" s="8">
        <f t="shared" si="5"/>
        <v>4.9170754496612936</v>
      </c>
    </row>
    <row r="82" spans="1:15" x14ac:dyDescent="0.6">
      <c r="A82" t="s">
        <v>101</v>
      </c>
      <c r="B82">
        <v>3604</v>
      </c>
      <c r="K82" t="s">
        <v>63</v>
      </c>
      <c r="L82" t="str">
        <f>A91</f>
        <v>G11</v>
      </c>
      <c r="M82">
        <f>B91</f>
        <v>7104</v>
      </c>
      <c r="N82" s="8">
        <f t="shared" si="4"/>
        <v>1.0981663162812427</v>
      </c>
      <c r="O82" s="8">
        <f t="shared" si="5"/>
        <v>43.926652651249711</v>
      </c>
    </row>
    <row r="83" spans="1:15" x14ac:dyDescent="0.6">
      <c r="A83" t="s">
        <v>102</v>
      </c>
      <c r="B83">
        <v>57578</v>
      </c>
      <c r="K83" t="s">
        <v>62</v>
      </c>
      <c r="L83" t="str">
        <f>A79</f>
        <v>F11</v>
      </c>
      <c r="M83">
        <f>B79</f>
        <v>31409</v>
      </c>
      <c r="N83" s="8">
        <f t="shared" si="4"/>
        <v>8.1949310908666195</v>
      </c>
      <c r="O83" s="8">
        <f t="shared" si="5"/>
        <v>327.79724363466477</v>
      </c>
    </row>
    <row r="84" spans="1:15" x14ac:dyDescent="0.6">
      <c r="A84" t="s">
        <v>15</v>
      </c>
      <c r="B84">
        <v>3263</v>
      </c>
      <c r="K84" t="s">
        <v>61</v>
      </c>
      <c r="L84" t="str">
        <f>A67</f>
        <v>E11</v>
      </c>
      <c r="M84">
        <f>B67</f>
        <v>44415</v>
      </c>
      <c r="N84" s="8">
        <f t="shared" si="4"/>
        <v>11.992525110955384</v>
      </c>
      <c r="O84" s="8">
        <f t="shared" si="5"/>
        <v>479.70100443821536</v>
      </c>
    </row>
    <row r="85" spans="1:15" x14ac:dyDescent="0.6">
      <c r="A85" t="s">
        <v>23</v>
      </c>
      <c r="B85">
        <v>3282</v>
      </c>
      <c r="K85" t="s">
        <v>60</v>
      </c>
      <c r="L85" t="str">
        <f>A55</f>
        <v>D11</v>
      </c>
      <c r="M85">
        <f>B55</f>
        <v>42281</v>
      </c>
      <c r="N85" s="8">
        <f t="shared" si="4"/>
        <v>11.369423032001869</v>
      </c>
      <c r="O85" s="8">
        <f t="shared" si="5"/>
        <v>454.77692128007476</v>
      </c>
    </row>
    <row r="86" spans="1:15" x14ac:dyDescent="0.6">
      <c r="A86" t="s">
        <v>31</v>
      </c>
      <c r="B86">
        <v>4265</v>
      </c>
      <c r="K86" t="s">
        <v>59</v>
      </c>
      <c r="L86" t="str">
        <f>A43</f>
        <v>C11</v>
      </c>
      <c r="M86">
        <f>B43</f>
        <v>26891</v>
      </c>
      <c r="N86" s="8">
        <f t="shared" si="4"/>
        <v>6.8757299696332632</v>
      </c>
      <c r="O86" s="8">
        <f t="shared" si="5"/>
        <v>275.02919878533055</v>
      </c>
    </row>
    <row r="87" spans="1:15" x14ac:dyDescent="0.6">
      <c r="A87" t="s">
        <v>39</v>
      </c>
      <c r="B87">
        <v>3999</v>
      </c>
      <c r="K87" t="s">
        <v>58</v>
      </c>
      <c r="L87" t="str">
        <f>A31</f>
        <v>B11</v>
      </c>
      <c r="M87">
        <f>B31</f>
        <v>12230</v>
      </c>
      <c r="N87" s="8">
        <f t="shared" si="4"/>
        <v>2.594896052324223</v>
      </c>
      <c r="O87" s="8">
        <f t="shared" si="5"/>
        <v>103.79584209296893</v>
      </c>
    </row>
    <row r="88" spans="1:15" x14ac:dyDescent="0.6">
      <c r="A88" t="s">
        <v>47</v>
      </c>
      <c r="B88">
        <v>9536</v>
      </c>
      <c r="K88" t="s">
        <v>57</v>
      </c>
      <c r="L88" t="str">
        <f>A19</f>
        <v>A11</v>
      </c>
      <c r="M88">
        <f>B19</f>
        <v>7533</v>
      </c>
      <c r="N88" s="8">
        <f t="shared" si="4"/>
        <v>1.2234291053492174</v>
      </c>
      <c r="O88" s="8">
        <f t="shared" si="5"/>
        <v>48.9371642139687</v>
      </c>
    </row>
    <row r="89" spans="1:15" x14ac:dyDescent="0.6">
      <c r="A89" t="s">
        <v>55</v>
      </c>
      <c r="B89">
        <v>25205</v>
      </c>
      <c r="K89" t="s">
        <v>65</v>
      </c>
      <c r="L89" t="str">
        <f>A20</f>
        <v>A12</v>
      </c>
      <c r="M89">
        <f>B20</f>
        <v>5573</v>
      </c>
      <c r="N89" s="8">
        <f t="shared" si="4"/>
        <v>0.65113291287082453</v>
      </c>
      <c r="O89" s="8">
        <f t="shared" si="5"/>
        <v>26.045316514832983</v>
      </c>
    </row>
    <row r="90" spans="1:15" x14ac:dyDescent="0.6">
      <c r="A90" t="s">
        <v>63</v>
      </c>
      <c r="B90">
        <v>3389</v>
      </c>
      <c r="K90" t="s">
        <v>66</v>
      </c>
      <c r="L90" t="str">
        <f>A32</f>
        <v>B12</v>
      </c>
      <c r="M90">
        <f>B32</f>
        <v>4661</v>
      </c>
      <c r="N90" s="8">
        <f t="shared" si="4"/>
        <v>0.38483999065638869</v>
      </c>
      <c r="O90" s="8">
        <f t="shared" si="5"/>
        <v>15.393599626255547</v>
      </c>
    </row>
    <row r="91" spans="1:15" x14ac:dyDescent="0.6">
      <c r="A91" t="s">
        <v>71</v>
      </c>
      <c r="B91">
        <v>7104</v>
      </c>
      <c r="K91" t="s">
        <v>67</v>
      </c>
      <c r="L91" t="str">
        <f>A44</f>
        <v>C12</v>
      </c>
      <c r="M91">
        <f>B44</f>
        <v>4109</v>
      </c>
      <c r="N91" s="8">
        <f t="shared" si="4"/>
        <v>0.2236626956318617</v>
      </c>
      <c r="O91" s="8">
        <f t="shared" si="5"/>
        <v>8.9465078252744679</v>
      </c>
    </row>
    <row r="92" spans="1:15" x14ac:dyDescent="0.6">
      <c r="A92" t="s">
        <v>79</v>
      </c>
      <c r="B92">
        <v>3632</v>
      </c>
      <c r="K92" t="s">
        <v>68</v>
      </c>
      <c r="L92" t="str">
        <f>A56</f>
        <v>D12</v>
      </c>
      <c r="M92">
        <f>B56</f>
        <v>3857</v>
      </c>
      <c r="N92" s="8">
        <f t="shared" si="4"/>
        <v>0.15008175659892548</v>
      </c>
      <c r="O92" s="8">
        <f t="shared" si="5"/>
        <v>6.0032702639570186</v>
      </c>
    </row>
    <row r="93" spans="1:15" x14ac:dyDescent="0.6">
      <c r="A93" t="s">
        <v>103</v>
      </c>
      <c r="B93">
        <v>3351</v>
      </c>
      <c r="K93" t="s">
        <v>69</v>
      </c>
      <c r="L93" t="str">
        <f>A68</f>
        <v>E12</v>
      </c>
      <c r="M93">
        <f>B68</f>
        <v>3967</v>
      </c>
      <c r="N93" s="8">
        <f t="shared" si="4"/>
        <v>0.18220042046250876</v>
      </c>
      <c r="O93" s="8">
        <f t="shared" si="5"/>
        <v>7.28801681850035</v>
      </c>
    </row>
    <row r="94" spans="1:15" x14ac:dyDescent="0.6">
      <c r="A94" t="s">
        <v>104</v>
      </c>
      <c r="B94">
        <v>5838</v>
      </c>
      <c r="K94" t="s">
        <v>70</v>
      </c>
      <c r="L94" t="str">
        <f>A80</f>
        <v>F12</v>
      </c>
      <c r="M94">
        <f>B80</f>
        <v>3866</v>
      </c>
      <c r="N94" s="8">
        <f t="shared" si="4"/>
        <v>0.1527096472786732</v>
      </c>
      <c r="O94" s="8">
        <f t="shared" si="5"/>
        <v>6.108385891146928</v>
      </c>
    </row>
    <row r="95" spans="1:15" x14ac:dyDescent="0.6">
      <c r="A95" t="s">
        <v>105</v>
      </c>
      <c r="B95">
        <v>27474</v>
      </c>
      <c r="K95" t="s">
        <v>71</v>
      </c>
      <c r="L95" t="str">
        <f>A92</f>
        <v>G12</v>
      </c>
      <c r="M95">
        <f>B92</f>
        <v>3632</v>
      </c>
      <c r="N95" s="8">
        <f t="shared" si="4"/>
        <v>8.4384489605232413E-2</v>
      </c>
      <c r="O95" s="8">
        <f t="shared" si="5"/>
        <v>3.3753795842092966</v>
      </c>
    </row>
    <row r="96" spans="1:15" x14ac:dyDescent="0.6">
      <c r="A96" t="s">
        <v>16</v>
      </c>
      <c r="B96">
        <v>3280</v>
      </c>
      <c r="K96" t="s">
        <v>72</v>
      </c>
      <c r="L96" t="str">
        <f>A104</f>
        <v>H12</v>
      </c>
      <c r="M96">
        <f>B104</f>
        <v>3488</v>
      </c>
      <c r="N96" s="8">
        <f t="shared" si="4"/>
        <v>4.2338238729268861E-2</v>
      </c>
      <c r="O96" s="8">
        <f t="shared" si="5"/>
        <v>1.6935295491707545</v>
      </c>
    </row>
    <row r="97" spans="1:2" x14ac:dyDescent="0.6">
      <c r="A97" t="s">
        <v>24</v>
      </c>
      <c r="B97">
        <v>3268</v>
      </c>
    </row>
    <row r="98" spans="1:2" x14ac:dyDescent="0.6">
      <c r="A98" t="s">
        <v>33</v>
      </c>
      <c r="B98">
        <v>3918</v>
      </c>
    </row>
    <row r="99" spans="1:2" x14ac:dyDescent="0.6">
      <c r="A99" t="s">
        <v>40</v>
      </c>
      <c r="B99">
        <v>4057</v>
      </c>
    </row>
    <row r="100" spans="1:2" x14ac:dyDescent="0.6">
      <c r="A100" t="s">
        <v>48</v>
      </c>
      <c r="B100">
        <v>18287</v>
      </c>
    </row>
    <row r="101" spans="1:2" x14ac:dyDescent="0.6">
      <c r="A101" t="s">
        <v>56</v>
      </c>
      <c r="B101">
        <v>26603</v>
      </c>
    </row>
    <row r="102" spans="1:2" x14ac:dyDescent="0.6">
      <c r="A102" t="s">
        <v>64</v>
      </c>
      <c r="B102">
        <v>3417</v>
      </c>
    </row>
    <row r="103" spans="1:2" x14ac:dyDescent="0.6">
      <c r="A103" t="s">
        <v>72</v>
      </c>
      <c r="B103">
        <v>3764</v>
      </c>
    </row>
    <row r="104" spans="1:2" x14ac:dyDescent="0.6">
      <c r="A104" t="s">
        <v>80</v>
      </c>
      <c r="B104">
        <v>3488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64987</v>
      </c>
      <c r="D2">
        <v>3290</v>
      </c>
      <c r="E2">
        <v>4850</v>
      </c>
      <c r="F2">
        <v>4262</v>
      </c>
      <c r="G2">
        <v>54327</v>
      </c>
      <c r="H2">
        <v>49462</v>
      </c>
      <c r="I2">
        <v>3299</v>
      </c>
      <c r="J2">
        <v>3277</v>
      </c>
      <c r="K2">
        <v>7369</v>
      </c>
      <c r="L2">
        <v>5226</v>
      </c>
      <c r="M2">
        <v>7533</v>
      </c>
      <c r="N2">
        <v>5573</v>
      </c>
      <c r="O2">
        <v>54788</v>
      </c>
      <c r="P2">
        <v>3294</v>
      </c>
      <c r="Q2">
        <v>6911</v>
      </c>
      <c r="R2">
        <v>4012</v>
      </c>
      <c r="S2">
        <v>22064</v>
      </c>
      <c r="T2">
        <v>34553</v>
      </c>
      <c r="U2">
        <v>3300</v>
      </c>
      <c r="V2">
        <v>3291</v>
      </c>
      <c r="W2">
        <v>10003</v>
      </c>
      <c r="X2">
        <v>4976</v>
      </c>
      <c r="Y2">
        <v>12230</v>
      </c>
      <c r="Z2">
        <v>4661</v>
      </c>
      <c r="AA2">
        <v>29023</v>
      </c>
      <c r="AB2">
        <v>3274</v>
      </c>
      <c r="AC2">
        <v>8558</v>
      </c>
      <c r="AD2">
        <v>4027</v>
      </c>
      <c r="AE2">
        <v>5861</v>
      </c>
      <c r="AF2">
        <v>17214</v>
      </c>
      <c r="AG2">
        <v>3318</v>
      </c>
      <c r="AH2">
        <v>3328</v>
      </c>
      <c r="AI2">
        <v>14436</v>
      </c>
      <c r="AJ2">
        <v>3332</v>
      </c>
      <c r="AK2">
        <v>26891</v>
      </c>
      <c r="AL2">
        <v>4109</v>
      </c>
      <c r="AM2">
        <v>9224</v>
      </c>
      <c r="AN2">
        <v>3336</v>
      </c>
      <c r="AO2">
        <v>15071</v>
      </c>
      <c r="AP2">
        <v>3897</v>
      </c>
      <c r="AQ2">
        <v>3998</v>
      </c>
      <c r="AR2">
        <v>8480</v>
      </c>
      <c r="AS2">
        <v>3299</v>
      </c>
      <c r="AT2">
        <v>3378</v>
      </c>
      <c r="AU2">
        <v>17656</v>
      </c>
      <c r="AV2">
        <v>3325</v>
      </c>
      <c r="AW2">
        <v>42281</v>
      </c>
      <c r="AX2">
        <v>3857</v>
      </c>
      <c r="AY2">
        <v>4885</v>
      </c>
      <c r="AZ2">
        <v>3266</v>
      </c>
      <c r="BA2">
        <v>35043</v>
      </c>
      <c r="BB2">
        <v>3694</v>
      </c>
      <c r="BC2">
        <v>3508</v>
      </c>
      <c r="BD2">
        <v>5713</v>
      </c>
      <c r="BE2">
        <v>3568</v>
      </c>
      <c r="BF2">
        <v>3549</v>
      </c>
      <c r="BG2">
        <v>21196</v>
      </c>
      <c r="BH2">
        <v>3274</v>
      </c>
      <c r="BI2">
        <v>44415</v>
      </c>
      <c r="BJ2">
        <v>3967</v>
      </c>
      <c r="BK2">
        <v>3643</v>
      </c>
      <c r="BL2">
        <v>3342</v>
      </c>
      <c r="BM2">
        <v>44841</v>
      </c>
      <c r="BN2">
        <v>3514</v>
      </c>
      <c r="BO2">
        <v>3324</v>
      </c>
      <c r="BP2">
        <v>4936</v>
      </c>
      <c r="BQ2">
        <v>4217</v>
      </c>
      <c r="BR2">
        <v>4344</v>
      </c>
      <c r="BS2">
        <v>23121</v>
      </c>
      <c r="BT2">
        <v>3283</v>
      </c>
      <c r="BU2">
        <v>31409</v>
      </c>
      <c r="BV2">
        <v>3866</v>
      </c>
      <c r="BW2">
        <v>3343</v>
      </c>
      <c r="BX2">
        <v>3604</v>
      </c>
      <c r="BY2">
        <v>57578</v>
      </c>
      <c r="BZ2">
        <v>3263</v>
      </c>
      <c r="CA2">
        <v>3282</v>
      </c>
      <c r="CB2">
        <v>4265</v>
      </c>
      <c r="CC2">
        <v>3999</v>
      </c>
      <c r="CD2">
        <v>9536</v>
      </c>
      <c r="CE2">
        <v>25205</v>
      </c>
      <c r="CF2">
        <v>3389</v>
      </c>
      <c r="CG2">
        <v>7104</v>
      </c>
      <c r="CH2">
        <v>3632</v>
      </c>
      <c r="CI2">
        <v>3351</v>
      </c>
      <c r="CJ2">
        <v>5838</v>
      </c>
      <c r="CK2">
        <v>27474</v>
      </c>
      <c r="CL2">
        <v>3280</v>
      </c>
      <c r="CM2">
        <v>3268</v>
      </c>
      <c r="CN2">
        <v>3918</v>
      </c>
      <c r="CO2">
        <v>4057</v>
      </c>
      <c r="CP2">
        <v>18287</v>
      </c>
      <c r="CQ2">
        <v>26603</v>
      </c>
      <c r="CR2">
        <v>3417</v>
      </c>
      <c r="CS2">
        <v>3764</v>
      </c>
      <c r="CT2">
        <v>3488</v>
      </c>
    </row>
    <row r="7" spans="1:98" ht="18" x14ac:dyDescent="0.8">
      <c r="N7" s="4" t="s">
        <v>110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64987</v>
      </c>
      <c r="G9">
        <f>'Plate 1'!G9</f>
        <v>30</v>
      </c>
      <c r="H9" t="str">
        <f t="shared" ref="H9:I9" si="0">A9</f>
        <v>A1</v>
      </c>
      <c r="I9">
        <f t="shared" si="0"/>
        <v>64987</v>
      </c>
      <c r="K9" t="s">
        <v>82</v>
      </c>
      <c r="L9" t="str">
        <f>A10</f>
        <v>A2</v>
      </c>
      <c r="M9">
        <f>B10</f>
        <v>3290</v>
      </c>
      <c r="N9">
        <f>(M9-3343)/3424.8</f>
        <v>-1.5475356225181031E-2</v>
      </c>
      <c r="O9">
        <f>N9*40</f>
        <v>-0.61901424900724122</v>
      </c>
    </row>
    <row r="10" spans="1:98" x14ac:dyDescent="0.6">
      <c r="A10" t="s">
        <v>83</v>
      </c>
      <c r="B10">
        <v>3290</v>
      </c>
      <c r="G10">
        <f>'Plate 1'!G10</f>
        <v>15</v>
      </c>
      <c r="H10" t="str">
        <f>A21</f>
        <v>B1</v>
      </c>
      <c r="I10">
        <f>B21</f>
        <v>54788</v>
      </c>
      <c r="K10" t="s">
        <v>85</v>
      </c>
      <c r="L10" t="str">
        <f>A22</f>
        <v>B2</v>
      </c>
      <c r="M10">
        <f>B22</f>
        <v>3294</v>
      </c>
      <c r="N10">
        <f t="shared" ref="N10:N73" si="1">(M10-3343)/3424.8</f>
        <v>-1.4307404811959822E-2</v>
      </c>
      <c r="O10">
        <f t="shared" ref="O10:O73" si="2">N10*40</f>
        <v>-0.57229619247839292</v>
      </c>
    </row>
    <row r="11" spans="1:98" x14ac:dyDescent="0.6">
      <c r="A11" t="s">
        <v>84</v>
      </c>
      <c r="B11">
        <v>4850</v>
      </c>
      <c r="G11">
        <f>'Plate 1'!G11</f>
        <v>7.5</v>
      </c>
      <c r="H11" t="str">
        <f>A33</f>
        <v>C1</v>
      </c>
      <c r="I11">
        <f>B33</f>
        <v>29023</v>
      </c>
      <c r="K11" t="s">
        <v>88</v>
      </c>
      <c r="L11" t="str">
        <f>A34</f>
        <v>C2</v>
      </c>
      <c r="M11">
        <f>B34</f>
        <v>3274</v>
      </c>
      <c r="N11">
        <f t="shared" si="1"/>
        <v>-2.014716187806587E-2</v>
      </c>
      <c r="O11">
        <f t="shared" si="2"/>
        <v>-0.80588647512263478</v>
      </c>
    </row>
    <row r="12" spans="1:98" x14ac:dyDescent="0.6">
      <c r="A12" t="s">
        <v>9</v>
      </c>
      <c r="B12">
        <v>4262</v>
      </c>
      <c r="G12">
        <f>'Plate 1'!G12</f>
        <v>1.875</v>
      </c>
      <c r="H12" t="str">
        <f>A45</f>
        <v>D1</v>
      </c>
      <c r="I12">
        <f>B45</f>
        <v>9224</v>
      </c>
      <c r="K12" t="s">
        <v>91</v>
      </c>
      <c r="L12" t="str">
        <f>A46</f>
        <v>D2</v>
      </c>
      <c r="M12">
        <f>B46</f>
        <v>3336</v>
      </c>
      <c r="N12">
        <f t="shared" si="1"/>
        <v>-2.0439149731371173E-3</v>
      </c>
      <c r="O12">
        <f t="shared" si="2"/>
        <v>-8.1756598925484689E-2</v>
      </c>
    </row>
    <row r="13" spans="1:98" x14ac:dyDescent="0.6">
      <c r="A13" t="s">
        <v>17</v>
      </c>
      <c r="B13">
        <v>54327</v>
      </c>
      <c r="G13">
        <f>'Plate 1'!G13</f>
        <v>0.46875</v>
      </c>
      <c r="H13" t="str">
        <f>A57</f>
        <v>E1</v>
      </c>
      <c r="I13">
        <f>B57</f>
        <v>4885</v>
      </c>
      <c r="K13" t="s">
        <v>94</v>
      </c>
      <c r="L13" t="str">
        <f>A58</f>
        <v>E2</v>
      </c>
      <c r="M13">
        <f>B58</f>
        <v>3266</v>
      </c>
      <c r="N13">
        <f t="shared" si="1"/>
        <v>-2.2483064704508293E-2</v>
      </c>
      <c r="O13">
        <f t="shared" si="2"/>
        <v>-0.89932258818033173</v>
      </c>
    </row>
    <row r="14" spans="1:98" x14ac:dyDescent="0.6">
      <c r="A14" t="s">
        <v>25</v>
      </c>
      <c r="B14">
        <v>49462</v>
      </c>
      <c r="G14">
        <f>'Plate 1'!G14</f>
        <v>0.1171875</v>
      </c>
      <c r="H14" t="str">
        <f>A69</f>
        <v>F1</v>
      </c>
      <c r="I14">
        <f>B69</f>
        <v>3643</v>
      </c>
      <c r="K14" t="s">
        <v>97</v>
      </c>
      <c r="L14" t="str">
        <f>A70</f>
        <v>F2</v>
      </c>
      <c r="M14">
        <f>B70</f>
        <v>3342</v>
      </c>
      <c r="N14">
        <f t="shared" si="1"/>
        <v>-2.9198785330530251E-4</v>
      </c>
      <c r="O14">
        <f t="shared" si="2"/>
        <v>-1.1679514132212101E-2</v>
      </c>
    </row>
    <row r="15" spans="1:98" x14ac:dyDescent="0.6">
      <c r="A15" t="s">
        <v>34</v>
      </c>
      <c r="B15">
        <v>3299</v>
      </c>
      <c r="G15">
        <f>'Plate 1'!G15</f>
        <v>0</v>
      </c>
      <c r="H15" t="str">
        <f>A81</f>
        <v>G1</v>
      </c>
      <c r="I15">
        <f>B81</f>
        <v>3343</v>
      </c>
      <c r="K15" t="s">
        <v>100</v>
      </c>
      <c r="L15" t="str">
        <f>A82</f>
        <v>G2</v>
      </c>
      <c r="M15">
        <f>B82</f>
        <v>3604</v>
      </c>
      <c r="N15">
        <f t="shared" si="1"/>
        <v>7.6208829712683945E-2</v>
      </c>
      <c r="O15">
        <f t="shared" si="2"/>
        <v>3.0483531885073578</v>
      </c>
    </row>
    <row r="16" spans="1:98" x14ac:dyDescent="0.6">
      <c r="A16" t="s">
        <v>41</v>
      </c>
      <c r="B16">
        <v>3277</v>
      </c>
      <c r="K16" t="s">
        <v>103</v>
      </c>
      <c r="L16" t="str">
        <f>A94</f>
        <v>H2</v>
      </c>
      <c r="M16">
        <f>B94</f>
        <v>5838</v>
      </c>
      <c r="N16">
        <f t="shared" si="1"/>
        <v>0.72850969399672971</v>
      </c>
      <c r="O16">
        <f t="shared" si="2"/>
        <v>29.140387759869188</v>
      </c>
    </row>
    <row r="17" spans="1:15" x14ac:dyDescent="0.6">
      <c r="A17" t="s">
        <v>49</v>
      </c>
      <c r="B17">
        <v>7369</v>
      </c>
      <c r="K17" t="s">
        <v>104</v>
      </c>
      <c r="L17" t="str">
        <f>A95</f>
        <v>H3</v>
      </c>
      <c r="M17">
        <f>B95</f>
        <v>27474</v>
      </c>
      <c r="N17">
        <f t="shared" si="1"/>
        <v>7.0459588881102544</v>
      </c>
      <c r="O17">
        <f t="shared" si="2"/>
        <v>281.83835552441019</v>
      </c>
    </row>
    <row r="18" spans="1:15" x14ac:dyDescent="0.6">
      <c r="A18" t="s">
        <v>57</v>
      </c>
      <c r="B18">
        <v>5226</v>
      </c>
      <c r="K18" t="s">
        <v>101</v>
      </c>
      <c r="L18" t="str">
        <f>A83</f>
        <v>G3</v>
      </c>
      <c r="M18">
        <f>B83</f>
        <v>57578</v>
      </c>
      <c r="N18">
        <f t="shared" si="1"/>
        <v>15.835961224013079</v>
      </c>
      <c r="O18">
        <f t="shared" si="2"/>
        <v>633.43844896052315</v>
      </c>
    </row>
    <row r="19" spans="1:15" x14ac:dyDescent="0.6">
      <c r="A19" t="s">
        <v>65</v>
      </c>
      <c r="B19">
        <v>7533</v>
      </c>
      <c r="K19" t="s">
        <v>98</v>
      </c>
      <c r="L19" t="str">
        <f>A71</f>
        <v>F3</v>
      </c>
      <c r="M19">
        <f>B71</f>
        <v>44841</v>
      </c>
      <c r="N19">
        <f t="shared" si="1"/>
        <v>12.116911936463442</v>
      </c>
      <c r="O19">
        <f t="shared" si="2"/>
        <v>484.67647745853765</v>
      </c>
    </row>
    <row r="20" spans="1:15" x14ac:dyDescent="0.6">
      <c r="A20" t="s">
        <v>73</v>
      </c>
      <c r="B20">
        <v>5573</v>
      </c>
      <c r="K20" t="s">
        <v>95</v>
      </c>
      <c r="L20" t="str">
        <f>A59</f>
        <v>E3</v>
      </c>
      <c r="M20">
        <f>B59</f>
        <v>35043</v>
      </c>
      <c r="N20">
        <f t="shared" si="1"/>
        <v>9.2560149497780895</v>
      </c>
      <c r="O20">
        <f t="shared" si="2"/>
        <v>370.24059799112359</v>
      </c>
    </row>
    <row r="21" spans="1:15" x14ac:dyDescent="0.6">
      <c r="A21" t="s">
        <v>85</v>
      </c>
      <c r="B21">
        <v>54788</v>
      </c>
      <c r="K21" t="s">
        <v>92</v>
      </c>
      <c r="L21" t="str">
        <f>A47</f>
        <v>D3</v>
      </c>
      <c r="M21">
        <f>B47</f>
        <v>15071</v>
      </c>
      <c r="N21">
        <f t="shared" si="1"/>
        <v>3.4244335435645876</v>
      </c>
      <c r="O21">
        <f t="shared" si="2"/>
        <v>136.97734174258352</v>
      </c>
    </row>
    <row r="22" spans="1:15" x14ac:dyDescent="0.6">
      <c r="A22" t="s">
        <v>86</v>
      </c>
      <c r="B22">
        <v>3294</v>
      </c>
      <c r="K22" t="s">
        <v>89</v>
      </c>
      <c r="L22" t="str">
        <f>A35</f>
        <v>C3</v>
      </c>
      <c r="M22">
        <f>B35</f>
        <v>8558</v>
      </c>
      <c r="N22">
        <f t="shared" si="1"/>
        <v>1.5227166549871525</v>
      </c>
      <c r="O22">
        <f t="shared" si="2"/>
        <v>60.908666199486099</v>
      </c>
    </row>
    <row r="23" spans="1:15" x14ac:dyDescent="0.6">
      <c r="A23" t="s">
        <v>87</v>
      </c>
      <c r="B23">
        <v>6911</v>
      </c>
      <c r="K23" t="s">
        <v>86</v>
      </c>
      <c r="L23" t="str">
        <f>A23</f>
        <v>B3</v>
      </c>
      <c r="M23">
        <f>B23</f>
        <v>6911</v>
      </c>
      <c r="N23">
        <f t="shared" si="1"/>
        <v>1.0418126605933193</v>
      </c>
      <c r="O23">
        <f t="shared" si="2"/>
        <v>41.67250642373277</v>
      </c>
    </row>
    <row r="24" spans="1:15" x14ac:dyDescent="0.6">
      <c r="A24" t="s">
        <v>10</v>
      </c>
      <c r="B24">
        <v>4012</v>
      </c>
      <c r="K24" t="s">
        <v>83</v>
      </c>
      <c r="L24" t="str">
        <f>A11</f>
        <v>A3</v>
      </c>
      <c r="M24">
        <f>B11</f>
        <v>4850</v>
      </c>
      <c r="N24">
        <f t="shared" si="1"/>
        <v>0.44002569493109084</v>
      </c>
      <c r="O24">
        <f t="shared" si="2"/>
        <v>17.601027797243635</v>
      </c>
    </row>
    <row r="25" spans="1:15" x14ac:dyDescent="0.6">
      <c r="A25" t="s">
        <v>18</v>
      </c>
      <c r="B25">
        <v>22064</v>
      </c>
      <c r="K25" t="s">
        <v>84</v>
      </c>
      <c r="L25" t="str">
        <f>A12</f>
        <v>A4</v>
      </c>
      <c r="M25">
        <f>B12</f>
        <v>4262</v>
      </c>
      <c r="N25">
        <f t="shared" si="1"/>
        <v>0.26833683718757301</v>
      </c>
      <c r="O25">
        <f t="shared" si="2"/>
        <v>10.73347348750292</v>
      </c>
    </row>
    <row r="26" spans="1:15" x14ac:dyDescent="0.6">
      <c r="A26" t="s">
        <v>26</v>
      </c>
      <c r="B26">
        <v>34553</v>
      </c>
      <c r="K26" t="s">
        <v>87</v>
      </c>
      <c r="L26" t="str">
        <f>A24</f>
        <v>B4</v>
      </c>
      <c r="M26">
        <f>B24</f>
        <v>4012</v>
      </c>
      <c r="N26">
        <f t="shared" si="1"/>
        <v>0.19533987386124735</v>
      </c>
      <c r="O26">
        <f t="shared" si="2"/>
        <v>7.8135949544498935</v>
      </c>
    </row>
    <row r="27" spans="1:15" x14ac:dyDescent="0.6">
      <c r="A27" t="s">
        <v>35</v>
      </c>
      <c r="B27">
        <v>3300</v>
      </c>
      <c r="K27" t="s">
        <v>90</v>
      </c>
      <c r="L27" t="str">
        <f>A36</f>
        <v>C4</v>
      </c>
      <c r="M27">
        <f>B36</f>
        <v>4027</v>
      </c>
      <c r="N27">
        <f t="shared" si="1"/>
        <v>0.1997196916608269</v>
      </c>
      <c r="O27">
        <f t="shared" si="2"/>
        <v>7.9887876664330761</v>
      </c>
    </row>
    <row r="28" spans="1:15" x14ac:dyDescent="0.6">
      <c r="A28" t="s">
        <v>42</v>
      </c>
      <c r="B28">
        <v>3291</v>
      </c>
      <c r="K28" t="s">
        <v>93</v>
      </c>
      <c r="L28" t="str">
        <f>A48</f>
        <v>D4</v>
      </c>
      <c r="M28">
        <f>B48</f>
        <v>3897</v>
      </c>
      <c r="N28">
        <f t="shared" si="1"/>
        <v>0.16176127073113758</v>
      </c>
      <c r="O28">
        <f t="shared" si="2"/>
        <v>6.470450829245503</v>
      </c>
    </row>
    <row r="29" spans="1:15" x14ac:dyDescent="0.6">
      <c r="A29" t="s">
        <v>50</v>
      </c>
      <c r="B29">
        <v>10003</v>
      </c>
      <c r="K29" t="s">
        <v>96</v>
      </c>
      <c r="L29" t="str">
        <f>A60</f>
        <v>E4</v>
      </c>
      <c r="M29">
        <f>B60</f>
        <v>3694</v>
      </c>
      <c r="N29">
        <f t="shared" si="1"/>
        <v>0.10248773651016117</v>
      </c>
      <c r="O29">
        <f t="shared" si="2"/>
        <v>4.0995094604064466</v>
      </c>
    </row>
    <row r="30" spans="1:15" x14ac:dyDescent="0.6">
      <c r="A30" t="s">
        <v>58</v>
      </c>
      <c r="B30">
        <v>4976</v>
      </c>
      <c r="K30" t="s">
        <v>99</v>
      </c>
      <c r="L30" t="str">
        <f>A72</f>
        <v>F4</v>
      </c>
      <c r="M30">
        <f>B72</f>
        <v>3514</v>
      </c>
      <c r="N30">
        <f t="shared" si="1"/>
        <v>4.9929922915206724E-2</v>
      </c>
      <c r="O30">
        <f t="shared" si="2"/>
        <v>1.997196916608269</v>
      </c>
    </row>
    <row r="31" spans="1:15" x14ac:dyDescent="0.6">
      <c r="A31" t="s">
        <v>66</v>
      </c>
      <c r="B31">
        <v>12230</v>
      </c>
      <c r="K31" t="s">
        <v>102</v>
      </c>
      <c r="L31" t="str">
        <f>A84</f>
        <v>G4</v>
      </c>
      <c r="M31">
        <f>B84</f>
        <v>3263</v>
      </c>
      <c r="N31">
        <f t="shared" si="1"/>
        <v>-2.3359028264424198E-2</v>
      </c>
      <c r="O31">
        <f t="shared" si="2"/>
        <v>-0.9343611305769679</v>
      </c>
    </row>
    <row r="32" spans="1:15" x14ac:dyDescent="0.6">
      <c r="A32" t="s">
        <v>74</v>
      </c>
      <c r="B32">
        <v>4661</v>
      </c>
      <c r="K32" t="s">
        <v>105</v>
      </c>
      <c r="L32" t="str">
        <f>A96</f>
        <v>H4</v>
      </c>
      <c r="M32">
        <f>B96</f>
        <v>3280</v>
      </c>
      <c r="N32">
        <f t="shared" si="1"/>
        <v>-1.8395234758234055E-2</v>
      </c>
      <c r="O32">
        <f t="shared" si="2"/>
        <v>-0.73580939032936221</v>
      </c>
    </row>
    <row r="33" spans="1:15" x14ac:dyDescent="0.6">
      <c r="A33" t="s">
        <v>88</v>
      </c>
      <c r="B33">
        <v>29023</v>
      </c>
      <c r="K33" t="s">
        <v>16</v>
      </c>
      <c r="L33" t="str">
        <f>A97</f>
        <v>H5</v>
      </c>
      <c r="M33">
        <f>B97</f>
        <v>3268</v>
      </c>
      <c r="N33">
        <f t="shared" si="1"/>
        <v>-2.1899088997897685E-2</v>
      </c>
      <c r="O33">
        <f t="shared" si="2"/>
        <v>-0.87596355991590746</v>
      </c>
    </row>
    <row r="34" spans="1:15" x14ac:dyDescent="0.6">
      <c r="A34" t="s">
        <v>89</v>
      </c>
      <c r="B34">
        <v>3274</v>
      </c>
      <c r="K34" t="s">
        <v>15</v>
      </c>
      <c r="L34" t="str">
        <f>A85</f>
        <v>G5</v>
      </c>
      <c r="M34">
        <f>B85</f>
        <v>3282</v>
      </c>
      <c r="N34">
        <f t="shared" si="1"/>
        <v>-1.7811259051623451E-2</v>
      </c>
      <c r="O34">
        <f t="shared" si="2"/>
        <v>-0.71245036206493806</v>
      </c>
    </row>
    <row r="35" spans="1:15" x14ac:dyDescent="0.6">
      <c r="A35" t="s">
        <v>90</v>
      </c>
      <c r="B35">
        <v>8558</v>
      </c>
      <c r="K35" t="s">
        <v>14</v>
      </c>
      <c r="L35" t="str">
        <f>A73</f>
        <v>F5</v>
      </c>
      <c r="M35">
        <f>B73</f>
        <v>3324</v>
      </c>
      <c r="N35">
        <f t="shared" si="1"/>
        <v>-5.5477692128007468E-3</v>
      </c>
      <c r="O35">
        <f t="shared" si="2"/>
        <v>-0.22191076851202987</v>
      </c>
    </row>
    <row r="36" spans="1:15" x14ac:dyDescent="0.6">
      <c r="A36" t="s">
        <v>11</v>
      </c>
      <c r="B36">
        <v>4027</v>
      </c>
      <c r="K36" t="s">
        <v>13</v>
      </c>
      <c r="L36" t="str">
        <f>A61</f>
        <v>E5</v>
      </c>
      <c r="M36">
        <f>B61</f>
        <v>3508</v>
      </c>
      <c r="N36">
        <f t="shared" si="1"/>
        <v>4.8177995795374913E-2</v>
      </c>
      <c r="O36">
        <f t="shared" si="2"/>
        <v>1.9271198318149965</v>
      </c>
    </row>
    <row r="37" spans="1:15" x14ac:dyDescent="0.6">
      <c r="A37" t="s">
        <v>19</v>
      </c>
      <c r="B37">
        <v>5861</v>
      </c>
      <c r="K37" t="s">
        <v>12</v>
      </c>
      <c r="L37" t="str">
        <f>A49</f>
        <v>D5</v>
      </c>
      <c r="M37">
        <f>B49</f>
        <v>3998</v>
      </c>
      <c r="N37">
        <f t="shared" si="1"/>
        <v>0.19125204391497314</v>
      </c>
      <c r="O37">
        <f t="shared" si="2"/>
        <v>7.6500817565989259</v>
      </c>
    </row>
    <row r="38" spans="1:15" x14ac:dyDescent="0.6">
      <c r="A38" t="s">
        <v>27</v>
      </c>
      <c r="B38">
        <v>17214</v>
      </c>
      <c r="K38" t="s">
        <v>11</v>
      </c>
      <c r="L38" t="str">
        <f>A37</f>
        <v>C5</v>
      </c>
      <c r="M38">
        <f>B37</f>
        <v>5861</v>
      </c>
      <c r="N38">
        <f t="shared" si="1"/>
        <v>0.73522541462275171</v>
      </c>
      <c r="O38">
        <f t="shared" si="2"/>
        <v>29.40901658491007</v>
      </c>
    </row>
    <row r="39" spans="1:15" x14ac:dyDescent="0.6">
      <c r="A39" t="s">
        <v>36</v>
      </c>
      <c r="B39">
        <v>3318</v>
      </c>
      <c r="K39" t="s">
        <v>10</v>
      </c>
      <c r="L39" t="str">
        <f>A25</f>
        <v>B5</v>
      </c>
      <c r="M39">
        <f>B25</f>
        <v>22064</v>
      </c>
      <c r="N39">
        <f t="shared" si="1"/>
        <v>5.4663046017285675</v>
      </c>
      <c r="O39">
        <f t="shared" si="2"/>
        <v>218.65218406914269</v>
      </c>
    </row>
    <row r="40" spans="1:15" x14ac:dyDescent="0.6">
      <c r="A40" t="s">
        <v>43</v>
      </c>
      <c r="B40">
        <v>3328</v>
      </c>
      <c r="K40" t="s">
        <v>9</v>
      </c>
      <c r="L40" t="str">
        <f>A13</f>
        <v>A5</v>
      </c>
      <c r="M40">
        <f>B13</f>
        <v>54327</v>
      </c>
      <c r="N40">
        <f t="shared" si="1"/>
        <v>14.886708712917542</v>
      </c>
      <c r="O40">
        <f t="shared" si="2"/>
        <v>595.46834851670167</v>
      </c>
    </row>
    <row r="41" spans="1:15" x14ac:dyDescent="0.6">
      <c r="A41" t="s">
        <v>51</v>
      </c>
      <c r="B41">
        <v>14436</v>
      </c>
      <c r="K41" t="s">
        <v>17</v>
      </c>
      <c r="L41" t="str">
        <f>A14</f>
        <v>A6</v>
      </c>
      <c r="M41">
        <f>B14</f>
        <v>49462</v>
      </c>
      <c r="N41">
        <f t="shared" si="1"/>
        <v>13.466187806587245</v>
      </c>
      <c r="O41">
        <f t="shared" si="2"/>
        <v>538.64751226348983</v>
      </c>
    </row>
    <row r="42" spans="1:15" x14ac:dyDescent="0.6">
      <c r="A42" t="s">
        <v>59</v>
      </c>
      <c r="B42">
        <v>3332</v>
      </c>
      <c r="K42" t="s">
        <v>18</v>
      </c>
      <c r="L42" t="str">
        <f>A26</f>
        <v>B6</v>
      </c>
      <c r="M42">
        <f>B26</f>
        <v>34553</v>
      </c>
      <c r="N42">
        <f t="shared" si="1"/>
        <v>9.1129409016584901</v>
      </c>
      <c r="O42">
        <f t="shared" si="2"/>
        <v>364.51763606633961</v>
      </c>
    </row>
    <row r="43" spans="1:15" x14ac:dyDescent="0.6">
      <c r="A43" t="s">
        <v>67</v>
      </c>
      <c r="B43">
        <v>26891</v>
      </c>
      <c r="K43" t="s">
        <v>19</v>
      </c>
      <c r="L43" t="str">
        <f>A38</f>
        <v>C6</v>
      </c>
      <c r="M43">
        <f>B38</f>
        <v>17214</v>
      </c>
      <c r="N43">
        <f t="shared" si="1"/>
        <v>4.0501635131978508</v>
      </c>
      <c r="O43">
        <f t="shared" si="2"/>
        <v>162.00654052791404</v>
      </c>
    </row>
    <row r="44" spans="1:15" x14ac:dyDescent="0.6">
      <c r="A44" t="s">
        <v>75</v>
      </c>
      <c r="B44">
        <v>4109</v>
      </c>
      <c r="K44" t="s">
        <v>20</v>
      </c>
      <c r="L44" t="str">
        <f>A50</f>
        <v>D6</v>
      </c>
      <c r="M44">
        <f>B50</f>
        <v>8480</v>
      </c>
      <c r="N44">
        <f t="shared" si="1"/>
        <v>1.4999416024293388</v>
      </c>
      <c r="O44">
        <f t="shared" si="2"/>
        <v>59.997664097173555</v>
      </c>
    </row>
    <row r="45" spans="1:15" x14ac:dyDescent="0.6">
      <c r="A45" t="s">
        <v>91</v>
      </c>
      <c r="B45">
        <v>9224</v>
      </c>
      <c r="K45" t="s">
        <v>21</v>
      </c>
      <c r="L45" t="str">
        <f>A62</f>
        <v>E6</v>
      </c>
      <c r="M45">
        <f>B62</f>
        <v>5713</v>
      </c>
      <c r="N45">
        <f t="shared" si="1"/>
        <v>0.69201121233356688</v>
      </c>
      <c r="O45">
        <f t="shared" si="2"/>
        <v>27.680448493342674</v>
      </c>
    </row>
    <row r="46" spans="1:15" x14ac:dyDescent="0.6">
      <c r="A46" t="s">
        <v>92</v>
      </c>
      <c r="B46">
        <v>3336</v>
      </c>
      <c r="K46" t="s">
        <v>22</v>
      </c>
      <c r="L46" t="str">
        <f>A74</f>
        <v>F6</v>
      </c>
      <c r="M46">
        <f>B74</f>
        <v>4936</v>
      </c>
      <c r="N46">
        <f t="shared" si="1"/>
        <v>0.46513665031534684</v>
      </c>
      <c r="O46">
        <f t="shared" si="2"/>
        <v>18.605466012613874</v>
      </c>
    </row>
    <row r="47" spans="1:15" x14ac:dyDescent="0.6">
      <c r="A47" t="s">
        <v>93</v>
      </c>
      <c r="B47">
        <v>15071</v>
      </c>
      <c r="K47" t="s">
        <v>23</v>
      </c>
      <c r="L47" t="str">
        <f>A86</f>
        <v>G6</v>
      </c>
      <c r="M47">
        <f>B86</f>
        <v>4265</v>
      </c>
      <c r="N47">
        <f t="shared" si="1"/>
        <v>0.26921280074748888</v>
      </c>
      <c r="O47">
        <f t="shared" si="2"/>
        <v>10.768512029899554</v>
      </c>
    </row>
    <row r="48" spans="1:15" x14ac:dyDescent="0.6">
      <c r="A48" t="s">
        <v>12</v>
      </c>
      <c r="B48">
        <v>3897</v>
      </c>
      <c r="K48" t="s">
        <v>24</v>
      </c>
      <c r="L48" t="str">
        <f>A98</f>
        <v>H6</v>
      </c>
      <c r="M48">
        <f>B98</f>
        <v>3918</v>
      </c>
      <c r="N48">
        <f t="shared" si="1"/>
        <v>0.16789301565054893</v>
      </c>
      <c r="O48">
        <f t="shared" si="2"/>
        <v>6.7157206260219571</v>
      </c>
    </row>
    <row r="49" spans="1:15" x14ac:dyDescent="0.6">
      <c r="A49" t="s">
        <v>20</v>
      </c>
      <c r="B49">
        <v>3998</v>
      </c>
      <c r="K49" t="s">
        <v>33</v>
      </c>
      <c r="L49" t="str">
        <f>A99</f>
        <v>H7</v>
      </c>
      <c r="M49">
        <f>B99</f>
        <v>4057</v>
      </c>
      <c r="N49">
        <f t="shared" si="1"/>
        <v>0.20847932725998597</v>
      </c>
      <c r="O49">
        <f t="shared" si="2"/>
        <v>8.3391730903994379</v>
      </c>
    </row>
    <row r="50" spans="1:15" x14ac:dyDescent="0.6">
      <c r="A50" t="s">
        <v>28</v>
      </c>
      <c r="B50">
        <v>8480</v>
      </c>
      <c r="K50" t="s">
        <v>31</v>
      </c>
      <c r="L50" t="str">
        <f>A87</f>
        <v>G7</v>
      </c>
      <c r="M50">
        <f>B87</f>
        <v>3999</v>
      </c>
      <c r="N50">
        <f t="shared" si="1"/>
        <v>0.19154403176827842</v>
      </c>
      <c r="O50">
        <f t="shared" si="2"/>
        <v>7.6617612707311364</v>
      </c>
    </row>
    <row r="51" spans="1:15" x14ac:dyDescent="0.6">
      <c r="A51" t="s">
        <v>37</v>
      </c>
      <c r="B51">
        <v>3299</v>
      </c>
      <c r="K51" t="s">
        <v>32</v>
      </c>
      <c r="L51" t="str">
        <f>A75</f>
        <v>F7</v>
      </c>
      <c r="M51">
        <f>B75</f>
        <v>4217</v>
      </c>
      <c r="N51">
        <f t="shared" si="1"/>
        <v>0.25519738378883439</v>
      </c>
      <c r="O51">
        <f t="shared" si="2"/>
        <v>10.207895351553375</v>
      </c>
    </row>
    <row r="52" spans="1:15" x14ac:dyDescent="0.6">
      <c r="A52" t="s">
        <v>44</v>
      </c>
      <c r="B52">
        <v>3378</v>
      </c>
      <c r="K52" t="s">
        <v>29</v>
      </c>
      <c r="L52" t="str">
        <f>A63</f>
        <v>E7</v>
      </c>
      <c r="M52">
        <f>B63</f>
        <v>3568</v>
      </c>
      <c r="N52">
        <f t="shared" si="1"/>
        <v>6.5697266993693063E-2</v>
      </c>
      <c r="O52">
        <f t="shared" si="2"/>
        <v>2.6278906797477224</v>
      </c>
    </row>
    <row r="53" spans="1:15" x14ac:dyDescent="0.6">
      <c r="A53" t="s">
        <v>52</v>
      </c>
      <c r="B53">
        <v>17656</v>
      </c>
      <c r="K53" t="s">
        <v>28</v>
      </c>
      <c r="L53" t="str">
        <f>A51</f>
        <v>D7</v>
      </c>
      <c r="M53">
        <f>B51</f>
        <v>3299</v>
      </c>
      <c r="N53">
        <f t="shared" si="1"/>
        <v>-1.2847465545433309E-2</v>
      </c>
      <c r="O53">
        <f t="shared" si="2"/>
        <v>-0.51389862181733237</v>
      </c>
    </row>
    <row r="54" spans="1:15" x14ac:dyDescent="0.6">
      <c r="A54" t="s">
        <v>60</v>
      </c>
      <c r="B54">
        <v>3325</v>
      </c>
      <c r="K54" t="s">
        <v>27</v>
      </c>
      <c r="L54" t="str">
        <f>A39</f>
        <v>C7</v>
      </c>
      <c r="M54">
        <f>B39</f>
        <v>3318</v>
      </c>
      <c r="N54">
        <f t="shared" si="1"/>
        <v>-7.2996963326325617E-3</v>
      </c>
      <c r="O54">
        <f t="shared" si="2"/>
        <v>-0.29198785330530247</v>
      </c>
    </row>
    <row r="55" spans="1:15" x14ac:dyDescent="0.6">
      <c r="A55" t="s">
        <v>68</v>
      </c>
      <c r="B55">
        <v>42281</v>
      </c>
      <c r="K55" t="s">
        <v>26</v>
      </c>
      <c r="L55" t="str">
        <f>A27</f>
        <v>B7</v>
      </c>
      <c r="M55">
        <f>B27</f>
        <v>3300</v>
      </c>
      <c r="N55">
        <f t="shared" si="1"/>
        <v>-1.2555477692128007E-2</v>
      </c>
      <c r="O55">
        <f t="shared" si="2"/>
        <v>-0.50221910768512024</v>
      </c>
    </row>
    <row r="56" spans="1:15" x14ac:dyDescent="0.6">
      <c r="A56" t="s">
        <v>76</v>
      </c>
      <c r="B56">
        <v>3857</v>
      </c>
      <c r="K56" t="s">
        <v>25</v>
      </c>
      <c r="L56" t="str">
        <f>A15</f>
        <v>A7</v>
      </c>
      <c r="M56">
        <f>B15</f>
        <v>3299</v>
      </c>
      <c r="N56">
        <f t="shared" si="1"/>
        <v>-1.2847465545433309E-2</v>
      </c>
      <c r="O56">
        <f t="shared" si="2"/>
        <v>-0.51389862181733237</v>
      </c>
    </row>
    <row r="57" spans="1:15" x14ac:dyDescent="0.6">
      <c r="A57" t="s">
        <v>94</v>
      </c>
      <c r="B57">
        <v>4885</v>
      </c>
      <c r="K57" t="s">
        <v>34</v>
      </c>
      <c r="L57" t="str">
        <f>A16</f>
        <v>A8</v>
      </c>
      <c r="M57">
        <f>B16</f>
        <v>3277</v>
      </c>
      <c r="N57">
        <f t="shared" si="1"/>
        <v>-1.9271198318149965E-2</v>
      </c>
      <c r="O57">
        <f t="shared" si="2"/>
        <v>-0.77084793272599861</v>
      </c>
    </row>
    <row r="58" spans="1:15" x14ac:dyDescent="0.6">
      <c r="A58" t="s">
        <v>95</v>
      </c>
      <c r="B58">
        <v>3266</v>
      </c>
      <c r="K58" t="s">
        <v>35</v>
      </c>
      <c r="L58" t="str">
        <f>A28</f>
        <v>B8</v>
      </c>
      <c r="M58">
        <f>B28</f>
        <v>3291</v>
      </c>
      <c r="N58">
        <f t="shared" si="1"/>
        <v>-1.5183368371875729E-2</v>
      </c>
      <c r="O58">
        <f t="shared" si="2"/>
        <v>-0.6073347348750292</v>
      </c>
    </row>
    <row r="59" spans="1:15" x14ac:dyDescent="0.6">
      <c r="A59" t="s">
        <v>96</v>
      </c>
      <c r="B59">
        <v>35043</v>
      </c>
      <c r="K59" t="s">
        <v>36</v>
      </c>
      <c r="L59" t="str">
        <f>A40</f>
        <v>C8</v>
      </c>
      <c r="M59">
        <f>B40</f>
        <v>3328</v>
      </c>
      <c r="N59">
        <f t="shared" si="1"/>
        <v>-4.3798177995795374E-3</v>
      </c>
      <c r="O59">
        <f t="shared" si="2"/>
        <v>-0.17519271198318148</v>
      </c>
    </row>
    <row r="60" spans="1:15" x14ac:dyDescent="0.6">
      <c r="A60" t="s">
        <v>13</v>
      </c>
      <c r="B60">
        <v>3694</v>
      </c>
      <c r="K60" t="s">
        <v>37</v>
      </c>
      <c r="L60" t="str">
        <f>A52</f>
        <v>D8</v>
      </c>
      <c r="M60">
        <f>B52</f>
        <v>3378</v>
      </c>
      <c r="N60">
        <f t="shared" si="1"/>
        <v>1.0219574865685586E-2</v>
      </c>
      <c r="O60">
        <f t="shared" si="2"/>
        <v>0.40878299462742346</v>
      </c>
    </row>
    <row r="61" spans="1:15" x14ac:dyDescent="0.6">
      <c r="A61" t="s">
        <v>21</v>
      </c>
      <c r="B61">
        <v>3508</v>
      </c>
      <c r="K61" t="s">
        <v>38</v>
      </c>
      <c r="L61" t="str">
        <f>A64</f>
        <v>E8</v>
      </c>
      <c r="M61">
        <f>B64</f>
        <v>3549</v>
      </c>
      <c r="N61">
        <f t="shared" si="1"/>
        <v>6.0149497780892312E-2</v>
      </c>
      <c r="O61">
        <f t="shared" si="2"/>
        <v>2.4059799112356925</v>
      </c>
    </row>
    <row r="62" spans="1:15" x14ac:dyDescent="0.6">
      <c r="A62" t="s">
        <v>29</v>
      </c>
      <c r="B62">
        <v>5713</v>
      </c>
      <c r="K62" t="s">
        <v>30</v>
      </c>
      <c r="L62" t="str">
        <f>A76</f>
        <v>F8</v>
      </c>
      <c r="M62">
        <f>B76</f>
        <v>4344</v>
      </c>
      <c r="N62">
        <f t="shared" si="1"/>
        <v>0.29227984115860778</v>
      </c>
      <c r="O62">
        <f t="shared" si="2"/>
        <v>11.691193646344312</v>
      </c>
    </row>
    <row r="63" spans="1:15" x14ac:dyDescent="0.6">
      <c r="A63" t="s">
        <v>38</v>
      </c>
      <c r="B63">
        <v>3568</v>
      </c>
      <c r="K63" t="s">
        <v>39</v>
      </c>
      <c r="L63" t="str">
        <f>A88</f>
        <v>G8</v>
      </c>
      <c r="M63">
        <f>B88</f>
        <v>9536</v>
      </c>
      <c r="N63">
        <f t="shared" si="1"/>
        <v>1.8082807755197383</v>
      </c>
      <c r="O63">
        <f t="shared" si="2"/>
        <v>72.331231020789531</v>
      </c>
    </row>
    <row r="64" spans="1:15" x14ac:dyDescent="0.6">
      <c r="A64" t="s">
        <v>45</v>
      </c>
      <c r="B64">
        <v>3549</v>
      </c>
      <c r="K64" t="s">
        <v>40</v>
      </c>
      <c r="L64" t="str">
        <f>A100</f>
        <v>H8</v>
      </c>
      <c r="M64">
        <f>B100</f>
        <v>18287</v>
      </c>
      <c r="N64">
        <f t="shared" si="1"/>
        <v>4.3634664797944405</v>
      </c>
      <c r="O64">
        <f t="shared" si="2"/>
        <v>174.53865919177761</v>
      </c>
    </row>
    <row r="65" spans="1:15" x14ac:dyDescent="0.6">
      <c r="A65" t="s">
        <v>53</v>
      </c>
      <c r="B65">
        <v>21196</v>
      </c>
      <c r="K65" t="s">
        <v>48</v>
      </c>
      <c r="L65" t="str">
        <f>A101</f>
        <v>H9</v>
      </c>
      <c r="M65">
        <f>B101</f>
        <v>26603</v>
      </c>
      <c r="N65">
        <f t="shared" si="1"/>
        <v>6.791637467881336</v>
      </c>
      <c r="O65">
        <f t="shared" si="2"/>
        <v>271.66549871525342</v>
      </c>
    </row>
    <row r="66" spans="1:15" x14ac:dyDescent="0.6">
      <c r="A66" t="s">
        <v>61</v>
      </c>
      <c r="B66">
        <v>3274</v>
      </c>
      <c r="K66" t="s">
        <v>47</v>
      </c>
      <c r="L66" t="str">
        <f>A89</f>
        <v>G9</v>
      </c>
      <c r="M66">
        <f>B89</f>
        <v>25205</v>
      </c>
      <c r="N66">
        <f t="shared" si="1"/>
        <v>6.3834384489605229</v>
      </c>
      <c r="O66">
        <f t="shared" si="2"/>
        <v>255.33753795842091</v>
      </c>
    </row>
    <row r="67" spans="1:15" x14ac:dyDescent="0.6">
      <c r="A67" t="s">
        <v>69</v>
      </c>
      <c r="B67">
        <v>44415</v>
      </c>
      <c r="K67" t="s">
        <v>46</v>
      </c>
      <c r="L67" t="str">
        <f>A77</f>
        <v>F9</v>
      </c>
      <c r="M67">
        <f>B77</f>
        <v>23121</v>
      </c>
      <c r="N67">
        <f t="shared" si="1"/>
        <v>5.7749357626722722</v>
      </c>
      <c r="O67">
        <f t="shared" si="2"/>
        <v>230.99743050689088</v>
      </c>
    </row>
    <row r="68" spans="1:15" x14ac:dyDescent="0.6">
      <c r="A68" t="s">
        <v>77</v>
      </c>
      <c r="B68">
        <v>3967</v>
      </c>
      <c r="K68" t="s">
        <v>45</v>
      </c>
      <c r="L68" t="str">
        <f>A65</f>
        <v>E9</v>
      </c>
      <c r="M68">
        <f>B65</f>
        <v>21196</v>
      </c>
      <c r="N68">
        <f t="shared" si="1"/>
        <v>5.2128591450595652</v>
      </c>
      <c r="O68">
        <f t="shared" si="2"/>
        <v>208.5143658023826</v>
      </c>
    </row>
    <row r="69" spans="1:15" x14ac:dyDescent="0.6">
      <c r="A69" t="s">
        <v>97</v>
      </c>
      <c r="B69">
        <v>3643</v>
      </c>
      <c r="K69" t="s">
        <v>44</v>
      </c>
      <c r="L69" t="str">
        <f>A53</f>
        <v>D9</v>
      </c>
      <c r="M69">
        <f>B53</f>
        <v>17656</v>
      </c>
      <c r="N69">
        <f t="shared" si="1"/>
        <v>4.1792221443587945</v>
      </c>
      <c r="O69">
        <f t="shared" si="2"/>
        <v>167.16888577435179</v>
      </c>
    </row>
    <row r="70" spans="1:15" x14ac:dyDescent="0.6">
      <c r="A70" t="s">
        <v>98</v>
      </c>
      <c r="B70">
        <v>3342</v>
      </c>
      <c r="K70" t="s">
        <v>43</v>
      </c>
      <c r="L70" t="str">
        <f>A41</f>
        <v>C9</v>
      </c>
      <c r="M70">
        <f>B41</f>
        <v>14436</v>
      </c>
      <c r="N70">
        <f t="shared" si="1"/>
        <v>3.2390212567157204</v>
      </c>
      <c r="O70">
        <f t="shared" si="2"/>
        <v>129.56085026862883</v>
      </c>
    </row>
    <row r="71" spans="1:15" x14ac:dyDescent="0.6">
      <c r="A71" t="s">
        <v>99</v>
      </c>
      <c r="B71">
        <v>44841</v>
      </c>
      <c r="K71" t="s">
        <v>42</v>
      </c>
      <c r="L71" t="str">
        <f>A29</f>
        <v>B9</v>
      </c>
      <c r="M71">
        <f>B29</f>
        <v>10003</v>
      </c>
      <c r="N71">
        <f t="shared" si="1"/>
        <v>1.9446391030133146</v>
      </c>
      <c r="O71">
        <f t="shared" si="2"/>
        <v>77.785564120532584</v>
      </c>
    </row>
    <row r="72" spans="1:15" x14ac:dyDescent="0.6">
      <c r="A72" t="s">
        <v>14</v>
      </c>
      <c r="B72">
        <v>3514</v>
      </c>
      <c r="K72" t="s">
        <v>41</v>
      </c>
      <c r="L72" t="str">
        <f>A17</f>
        <v>A9</v>
      </c>
      <c r="M72">
        <f>B17</f>
        <v>7369</v>
      </c>
      <c r="N72">
        <f t="shared" si="1"/>
        <v>1.1755430974071479</v>
      </c>
      <c r="O72">
        <f t="shared" si="2"/>
        <v>47.02172389628592</v>
      </c>
    </row>
    <row r="73" spans="1:15" x14ac:dyDescent="0.6">
      <c r="A73" t="s">
        <v>22</v>
      </c>
      <c r="B73">
        <v>3324</v>
      </c>
      <c r="K73" t="s">
        <v>49</v>
      </c>
      <c r="L73" t="str">
        <f>A18</f>
        <v>A10</v>
      </c>
      <c r="M73">
        <f>B18</f>
        <v>5226</v>
      </c>
      <c r="N73">
        <f t="shared" si="1"/>
        <v>0.54981312777388458</v>
      </c>
      <c r="O73">
        <f t="shared" si="2"/>
        <v>21.992525110955384</v>
      </c>
    </row>
    <row r="74" spans="1:15" x14ac:dyDescent="0.6">
      <c r="A74" t="s">
        <v>32</v>
      </c>
      <c r="B74">
        <v>4936</v>
      </c>
      <c r="K74" t="s">
        <v>50</v>
      </c>
      <c r="L74" t="str">
        <f>A30</f>
        <v>B10</v>
      </c>
      <c r="M74">
        <f>B30</f>
        <v>4976</v>
      </c>
      <c r="N74">
        <f t="shared" ref="N74:N96" si="3">(M74-3343)/3424.8</f>
        <v>0.47681616444755898</v>
      </c>
      <c r="O74">
        <f t="shared" ref="O74:O96" si="4">N74*40</f>
        <v>19.072646577902358</v>
      </c>
    </row>
    <row r="75" spans="1:15" x14ac:dyDescent="0.6">
      <c r="A75" t="s">
        <v>30</v>
      </c>
      <c r="B75">
        <v>4217</v>
      </c>
      <c r="K75" t="s">
        <v>51</v>
      </c>
      <c r="L75" t="str">
        <f>A42</f>
        <v>C10</v>
      </c>
      <c r="M75">
        <f>B42</f>
        <v>3332</v>
      </c>
      <c r="N75">
        <f t="shared" si="3"/>
        <v>-3.2118663863583271E-3</v>
      </c>
      <c r="O75">
        <f t="shared" si="4"/>
        <v>-0.12847465545433309</v>
      </c>
    </row>
    <row r="76" spans="1:15" x14ac:dyDescent="0.6">
      <c r="A76" t="s">
        <v>46</v>
      </c>
      <c r="B76">
        <v>4344</v>
      </c>
      <c r="K76" t="s">
        <v>52</v>
      </c>
      <c r="L76" t="str">
        <f>A54</f>
        <v>D10</v>
      </c>
      <c r="M76">
        <f>B54</f>
        <v>3325</v>
      </c>
      <c r="N76">
        <f t="shared" si="3"/>
        <v>-5.2557813594954449E-3</v>
      </c>
      <c r="O76">
        <f t="shared" si="4"/>
        <v>-0.21023125437981779</v>
      </c>
    </row>
    <row r="77" spans="1:15" x14ac:dyDescent="0.6">
      <c r="A77" t="s">
        <v>54</v>
      </c>
      <c r="B77">
        <v>23121</v>
      </c>
      <c r="K77" t="s">
        <v>53</v>
      </c>
      <c r="L77" t="str">
        <f>A66</f>
        <v>E10</v>
      </c>
      <c r="M77">
        <f>B66</f>
        <v>3274</v>
      </c>
      <c r="N77">
        <f t="shared" si="3"/>
        <v>-2.014716187806587E-2</v>
      </c>
      <c r="O77">
        <f t="shared" si="4"/>
        <v>-0.80588647512263478</v>
      </c>
    </row>
    <row r="78" spans="1:15" x14ac:dyDescent="0.6">
      <c r="A78" t="s">
        <v>62</v>
      </c>
      <c r="B78">
        <v>3283</v>
      </c>
      <c r="K78" t="s">
        <v>54</v>
      </c>
      <c r="L78" t="str">
        <f>A78</f>
        <v>F10</v>
      </c>
      <c r="M78">
        <f>B78</f>
        <v>3283</v>
      </c>
      <c r="N78">
        <f t="shared" si="3"/>
        <v>-1.751927119831815E-2</v>
      </c>
      <c r="O78">
        <f t="shared" si="4"/>
        <v>-0.70077084793272593</v>
      </c>
    </row>
    <row r="79" spans="1:15" x14ac:dyDescent="0.6">
      <c r="A79" t="s">
        <v>70</v>
      </c>
      <c r="B79">
        <v>31409</v>
      </c>
      <c r="K79" t="s">
        <v>55</v>
      </c>
      <c r="L79" t="str">
        <f>A90</f>
        <v>G10</v>
      </c>
      <c r="M79">
        <f>B90</f>
        <v>3389</v>
      </c>
      <c r="N79">
        <f t="shared" si="3"/>
        <v>1.3431441252043914E-2</v>
      </c>
      <c r="O79">
        <f t="shared" si="4"/>
        <v>0.53725765008175652</v>
      </c>
    </row>
    <row r="80" spans="1:15" x14ac:dyDescent="0.6">
      <c r="A80" t="s">
        <v>78</v>
      </c>
      <c r="B80">
        <v>3866</v>
      </c>
      <c r="K80" t="s">
        <v>56</v>
      </c>
      <c r="L80" t="str">
        <f>A102</f>
        <v>H10</v>
      </c>
      <c r="M80">
        <f>B102</f>
        <v>3417</v>
      </c>
      <c r="N80">
        <f t="shared" si="3"/>
        <v>2.1607101144592383E-2</v>
      </c>
      <c r="O80">
        <f t="shared" si="4"/>
        <v>0.86428404578369533</v>
      </c>
    </row>
    <row r="81" spans="1:15" x14ac:dyDescent="0.6">
      <c r="A81" t="s">
        <v>100</v>
      </c>
      <c r="B81">
        <v>3343</v>
      </c>
      <c r="K81" t="s">
        <v>64</v>
      </c>
      <c r="L81" t="str">
        <f>A103</f>
        <v>H11</v>
      </c>
      <c r="M81">
        <f>B103</f>
        <v>3764</v>
      </c>
      <c r="N81">
        <f t="shared" si="3"/>
        <v>0.12292688624153235</v>
      </c>
      <c r="O81">
        <f t="shared" si="4"/>
        <v>4.9170754496612936</v>
      </c>
    </row>
    <row r="82" spans="1:15" x14ac:dyDescent="0.6">
      <c r="A82" t="s">
        <v>101</v>
      </c>
      <c r="B82">
        <v>3604</v>
      </c>
      <c r="K82" t="s">
        <v>63</v>
      </c>
      <c r="L82" t="str">
        <f>A91</f>
        <v>G11</v>
      </c>
      <c r="M82">
        <f>B91</f>
        <v>7104</v>
      </c>
      <c r="N82">
        <f t="shared" si="3"/>
        <v>1.0981663162812427</v>
      </c>
      <c r="O82">
        <f t="shared" si="4"/>
        <v>43.926652651249711</v>
      </c>
    </row>
    <row r="83" spans="1:15" x14ac:dyDescent="0.6">
      <c r="A83" t="s">
        <v>102</v>
      </c>
      <c r="B83">
        <v>57578</v>
      </c>
      <c r="K83" t="s">
        <v>62</v>
      </c>
      <c r="L83" t="str">
        <f>A79</f>
        <v>F11</v>
      </c>
      <c r="M83">
        <f>B79</f>
        <v>31409</v>
      </c>
      <c r="N83">
        <f t="shared" si="3"/>
        <v>8.1949310908666195</v>
      </c>
      <c r="O83">
        <f t="shared" si="4"/>
        <v>327.79724363466477</v>
      </c>
    </row>
    <row r="84" spans="1:15" x14ac:dyDescent="0.6">
      <c r="A84" t="s">
        <v>15</v>
      </c>
      <c r="B84">
        <v>3263</v>
      </c>
      <c r="K84" t="s">
        <v>61</v>
      </c>
      <c r="L84" t="str">
        <f>A67</f>
        <v>E11</v>
      </c>
      <c r="M84">
        <f>B67</f>
        <v>44415</v>
      </c>
      <c r="N84">
        <f t="shared" si="3"/>
        <v>11.992525110955384</v>
      </c>
      <c r="O84">
        <f t="shared" si="4"/>
        <v>479.70100443821536</v>
      </c>
    </row>
    <row r="85" spans="1:15" x14ac:dyDescent="0.6">
      <c r="A85" t="s">
        <v>23</v>
      </c>
      <c r="B85">
        <v>3282</v>
      </c>
      <c r="K85" t="s">
        <v>60</v>
      </c>
      <c r="L85" t="str">
        <f>A55</f>
        <v>D11</v>
      </c>
      <c r="M85">
        <f>B55</f>
        <v>42281</v>
      </c>
      <c r="N85">
        <f t="shared" si="3"/>
        <v>11.369423032001869</v>
      </c>
      <c r="O85">
        <f t="shared" si="4"/>
        <v>454.77692128007476</v>
      </c>
    </row>
    <row r="86" spans="1:15" x14ac:dyDescent="0.6">
      <c r="A86" t="s">
        <v>31</v>
      </c>
      <c r="B86">
        <v>4265</v>
      </c>
      <c r="K86" t="s">
        <v>59</v>
      </c>
      <c r="L86" t="str">
        <f>A43</f>
        <v>C11</v>
      </c>
      <c r="M86">
        <f>B43</f>
        <v>26891</v>
      </c>
      <c r="N86">
        <f t="shared" si="3"/>
        <v>6.8757299696332632</v>
      </c>
      <c r="O86">
        <f t="shared" si="4"/>
        <v>275.02919878533055</v>
      </c>
    </row>
    <row r="87" spans="1:15" x14ac:dyDescent="0.6">
      <c r="A87" t="s">
        <v>39</v>
      </c>
      <c r="B87">
        <v>3999</v>
      </c>
      <c r="K87" t="s">
        <v>58</v>
      </c>
      <c r="L87" t="str">
        <f>A31</f>
        <v>B11</v>
      </c>
      <c r="M87">
        <f>B31</f>
        <v>12230</v>
      </c>
      <c r="N87">
        <f t="shared" si="3"/>
        <v>2.594896052324223</v>
      </c>
      <c r="O87">
        <f t="shared" si="4"/>
        <v>103.79584209296893</v>
      </c>
    </row>
    <row r="88" spans="1:15" x14ac:dyDescent="0.6">
      <c r="A88" t="s">
        <v>47</v>
      </c>
      <c r="B88">
        <v>9536</v>
      </c>
      <c r="K88" t="s">
        <v>57</v>
      </c>
      <c r="L88" t="str">
        <f>A19</f>
        <v>A11</v>
      </c>
      <c r="M88">
        <f>B19</f>
        <v>7533</v>
      </c>
      <c r="N88">
        <f t="shared" si="3"/>
        <v>1.2234291053492174</v>
      </c>
      <c r="O88">
        <f t="shared" si="4"/>
        <v>48.9371642139687</v>
      </c>
    </row>
    <row r="89" spans="1:15" x14ac:dyDescent="0.6">
      <c r="A89" t="s">
        <v>55</v>
      </c>
      <c r="B89">
        <v>25205</v>
      </c>
      <c r="K89" t="s">
        <v>65</v>
      </c>
      <c r="L89" t="str">
        <f>A20</f>
        <v>A12</v>
      </c>
      <c r="M89">
        <f>B20</f>
        <v>5573</v>
      </c>
      <c r="N89">
        <f t="shared" si="3"/>
        <v>0.65113291287082453</v>
      </c>
      <c r="O89">
        <f t="shared" si="4"/>
        <v>26.045316514832983</v>
      </c>
    </row>
    <row r="90" spans="1:15" x14ac:dyDescent="0.6">
      <c r="A90" t="s">
        <v>63</v>
      </c>
      <c r="B90">
        <v>3389</v>
      </c>
      <c r="K90" t="s">
        <v>66</v>
      </c>
      <c r="L90" t="str">
        <f>A32</f>
        <v>B12</v>
      </c>
      <c r="M90">
        <f>B32</f>
        <v>4661</v>
      </c>
      <c r="N90">
        <f t="shared" si="3"/>
        <v>0.38483999065638869</v>
      </c>
      <c r="O90">
        <f t="shared" si="4"/>
        <v>15.393599626255547</v>
      </c>
    </row>
    <row r="91" spans="1:15" x14ac:dyDescent="0.6">
      <c r="A91" t="s">
        <v>71</v>
      </c>
      <c r="B91">
        <v>7104</v>
      </c>
      <c r="K91" t="s">
        <v>67</v>
      </c>
      <c r="L91" t="str">
        <f>A44</f>
        <v>C12</v>
      </c>
      <c r="M91">
        <f>B44</f>
        <v>4109</v>
      </c>
      <c r="N91">
        <f t="shared" si="3"/>
        <v>0.2236626956318617</v>
      </c>
      <c r="O91">
        <f t="shared" si="4"/>
        <v>8.9465078252744679</v>
      </c>
    </row>
    <row r="92" spans="1:15" x14ac:dyDescent="0.6">
      <c r="A92" t="s">
        <v>79</v>
      </c>
      <c r="B92">
        <v>3632</v>
      </c>
      <c r="K92" t="s">
        <v>68</v>
      </c>
      <c r="L92" t="str">
        <f>A56</f>
        <v>D12</v>
      </c>
      <c r="M92">
        <f>B56</f>
        <v>3857</v>
      </c>
      <c r="N92">
        <f t="shared" si="3"/>
        <v>0.15008175659892548</v>
      </c>
      <c r="O92">
        <f t="shared" si="4"/>
        <v>6.0032702639570186</v>
      </c>
    </row>
    <row r="93" spans="1:15" x14ac:dyDescent="0.6">
      <c r="A93" t="s">
        <v>103</v>
      </c>
      <c r="B93">
        <v>3351</v>
      </c>
      <c r="K93" t="s">
        <v>69</v>
      </c>
      <c r="L93" t="str">
        <f>A68</f>
        <v>E12</v>
      </c>
      <c r="M93">
        <f>B68</f>
        <v>3967</v>
      </c>
      <c r="N93">
        <f t="shared" si="3"/>
        <v>0.18220042046250876</v>
      </c>
      <c r="O93">
        <f t="shared" si="4"/>
        <v>7.28801681850035</v>
      </c>
    </row>
    <row r="94" spans="1:15" x14ac:dyDescent="0.6">
      <c r="A94" t="s">
        <v>104</v>
      </c>
      <c r="B94">
        <v>5838</v>
      </c>
      <c r="K94" t="s">
        <v>70</v>
      </c>
      <c r="L94" t="str">
        <f>A80</f>
        <v>F12</v>
      </c>
      <c r="M94">
        <f>B80</f>
        <v>3866</v>
      </c>
      <c r="N94">
        <f t="shared" si="3"/>
        <v>0.1527096472786732</v>
      </c>
      <c r="O94">
        <f t="shared" si="4"/>
        <v>6.108385891146928</v>
      </c>
    </row>
    <row r="95" spans="1:15" x14ac:dyDescent="0.6">
      <c r="A95" t="s">
        <v>105</v>
      </c>
      <c r="B95">
        <v>27474</v>
      </c>
      <c r="K95" t="s">
        <v>71</v>
      </c>
      <c r="L95" t="str">
        <f>A92</f>
        <v>G12</v>
      </c>
      <c r="M95">
        <f>B92</f>
        <v>3632</v>
      </c>
      <c r="N95">
        <f t="shared" si="3"/>
        <v>8.4384489605232413E-2</v>
      </c>
      <c r="O95">
        <f t="shared" si="4"/>
        <v>3.3753795842092966</v>
      </c>
    </row>
    <row r="96" spans="1:15" x14ac:dyDescent="0.6">
      <c r="A96" t="s">
        <v>16</v>
      </c>
      <c r="B96">
        <v>3280</v>
      </c>
      <c r="K96" t="s">
        <v>72</v>
      </c>
      <c r="L96" t="str">
        <f>A104</f>
        <v>H12</v>
      </c>
      <c r="M96">
        <f>B104</f>
        <v>3488</v>
      </c>
      <c r="N96">
        <f t="shared" si="3"/>
        <v>4.2338238729268861E-2</v>
      </c>
      <c r="O96">
        <f t="shared" si="4"/>
        <v>1.6935295491707545</v>
      </c>
    </row>
    <row r="97" spans="1:2" x14ac:dyDescent="0.6">
      <c r="A97" t="s">
        <v>24</v>
      </c>
      <c r="B97">
        <v>3268</v>
      </c>
    </row>
    <row r="98" spans="1:2" x14ac:dyDescent="0.6">
      <c r="A98" t="s">
        <v>33</v>
      </c>
      <c r="B98">
        <v>3918</v>
      </c>
    </row>
    <row r="99" spans="1:2" x14ac:dyDescent="0.6">
      <c r="A99" t="s">
        <v>40</v>
      </c>
      <c r="B99">
        <v>4057</v>
      </c>
    </row>
    <row r="100" spans="1:2" x14ac:dyDescent="0.6">
      <c r="A100" t="s">
        <v>48</v>
      </c>
      <c r="B100">
        <v>18287</v>
      </c>
    </row>
    <row r="101" spans="1:2" x14ac:dyDescent="0.6">
      <c r="A101" t="s">
        <v>56</v>
      </c>
      <c r="B101">
        <v>26603</v>
      </c>
    </row>
    <row r="102" spans="1:2" x14ac:dyDescent="0.6">
      <c r="A102" t="s">
        <v>64</v>
      </c>
      <c r="B102">
        <v>3417</v>
      </c>
    </row>
    <row r="103" spans="1:2" x14ac:dyDescent="0.6">
      <c r="A103" t="s">
        <v>72</v>
      </c>
      <c r="B103">
        <v>3764</v>
      </c>
    </row>
    <row r="104" spans="1:2" x14ac:dyDescent="0.6">
      <c r="A104" t="s">
        <v>80</v>
      </c>
      <c r="B104">
        <v>3488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64984</v>
      </c>
      <c r="D2">
        <v>3272</v>
      </c>
      <c r="E2">
        <v>4820</v>
      </c>
      <c r="F2">
        <v>4290</v>
      </c>
      <c r="G2">
        <v>53024</v>
      </c>
      <c r="H2">
        <v>47991</v>
      </c>
      <c r="I2">
        <v>3288</v>
      </c>
      <c r="J2">
        <v>3281</v>
      </c>
      <c r="K2">
        <v>7368</v>
      </c>
      <c r="L2">
        <v>5126</v>
      </c>
      <c r="M2">
        <v>7557</v>
      </c>
      <c r="N2">
        <v>5550</v>
      </c>
      <c r="O2">
        <v>50345</v>
      </c>
      <c r="P2">
        <v>3302</v>
      </c>
      <c r="Q2">
        <v>6781</v>
      </c>
      <c r="R2">
        <v>4009</v>
      </c>
      <c r="S2">
        <v>21767</v>
      </c>
      <c r="T2">
        <v>33498</v>
      </c>
      <c r="U2">
        <v>3297</v>
      </c>
      <c r="V2">
        <v>3233</v>
      </c>
      <c r="W2">
        <v>9944</v>
      </c>
      <c r="X2">
        <v>5070</v>
      </c>
      <c r="Y2">
        <v>12392</v>
      </c>
      <c r="Z2">
        <v>4776</v>
      </c>
      <c r="AA2">
        <v>27456</v>
      </c>
      <c r="AB2">
        <v>3314</v>
      </c>
      <c r="AC2">
        <v>8364</v>
      </c>
      <c r="AD2">
        <v>3955</v>
      </c>
      <c r="AE2">
        <v>5853</v>
      </c>
      <c r="AF2">
        <v>16431</v>
      </c>
      <c r="AG2">
        <v>3267</v>
      </c>
      <c r="AH2">
        <v>3607</v>
      </c>
      <c r="AI2">
        <v>14444</v>
      </c>
      <c r="AJ2">
        <v>3268</v>
      </c>
      <c r="AK2">
        <v>26836</v>
      </c>
      <c r="AL2">
        <v>4172</v>
      </c>
      <c r="AM2">
        <v>8886</v>
      </c>
      <c r="AN2">
        <v>3276</v>
      </c>
      <c r="AO2">
        <v>15242</v>
      </c>
      <c r="AP2">
        <v>3887</v>
      </c>
      <c r="AQ2">
        <v>4015</v>
      </c>
      <c r="AR2">
        <v>8596</v>
      </c>
      <c r="AS2">
        <v>3297</v>
      </c>
      <c r="AT2">
        <v>3450</v>
      </c>
      <c r="AU2">
        <v>17583</v>
      </c>
      <c r="AV2">
        <v>3387</v>
      </c>
      <c r="AW2">
        <v>43277</v>
      </c>
      <c r="AX2">
        <v>4038</v>
      </c>
      <c r="AY2">
        <v>4889</v>
      </c>
      <c r="AZ2">
        <v>3257</v>
      </c>
      <c r="BA2">
        <v>33856</v>
      </c>
      <c r="BB2">
        <v>3675</v>
      </c>
      <c r="BC2">
        <v>3515</v>
      </c>
      <c r="BD2">
        <v>5760</v>
      </c>
      <c r="BE2">
        <v>3592</v>
      </c>
      <c r="BF2">
        <v>3533</v>
      </c>
      <c r="BG2">
        <v>20927</v>
      </c>
      <c r="BH2">
        <v>3278</v>
      </c>
      <c r="BI2">
        <v>44857</v>
      </c>
      <c r="BJ2">
        <v>4116</v>
      </c>
      <c r="BK2">
        <v>3628</v>
      </c>
      <c r="BL2">
        <v>3372</v>
      </c>
      <c r="BM2">
        <v>44102</v>
      </c>
      <c r="BN2">
        <v>3538</v>
      </c>
      <c r="BO2">
        <v>3342</v>
      </c>
      <c r="BP2">
        <v>4946</v>
      </c>
      <c r="BQ2">
        <v>3797</v>
      </c>
      <c r="BR2">
        <v>4580</v>
      </c>
      <c r="BS2">
        <v>22923</v>
      </c>
      <c r="BT2">
        <v>3353</v>
      </c>
      <c r="BU2">
        <v>30570</v>
      </c>
      <c r="BV2">
        <v>3975</v>
      </c>
      <c r="BW2">
        <v>3329</v>
      </c>
      <c r="BX2">
        <v>3644</v>
      </c>
      <c r="BY2">
        <v>57254</v>
      </c>
      <c r="BZ2">
        <v>3264</v>
      </c>
      <c r="CA2">
        <v>3269</v>
      </c>
      <c r="CB2">
        <v>4248</v>
      </c>
      <c r="CC2">
        <v>3908</v>
      </c>
      <c r="CD2">
        <v>9835</v>
      </c>
      <c r="CE2">
        <v>24752</v>
      </c>
      <c r="CF2">
        <v>3382</v>
      </c>
      <c r="CG2">
        <v>7184</v>
      </c>
      <c r="CH2">
        <v>3679</v>
      </c>
      <c r="CI2">
        <v>3283</v>
      </c>
      <c r="CJ2">
        <v>5682</v>
      </c>
      <c r="CK2">
        <v>26880</v>
      </c>
      <c r="CL2">
        <v>3281</v>
      </c>
      <c r="CM2">
        <v>3258</v>
      </c>
      <c r="CN2">
        <v>3874</v>
      </c>
      <c r="CO2">
        <v>3895</v>
      </c>
      <c r="CP2">
        <v>17779</v>
      </c>
      <c r="CQ2">
        <v>25852</v>
      </c>
      <c r="CR2">
        <v>3490</v>
      </c>
      <c r="CS2">
        <v>3823</v>
      </c>
      <c r="CT2">
        <v>3567</v>
      </c>
    </row>
    <row r="7" spans="1:98" x14ac:dyDescent="0.6">
      <c r="N7" s="1" t="s">
        <v>109</v>
      </c>
    </row>
    <row r="8" spans="1:98" x14ac:dyDescent="0.6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64984</v>
      </c>
      <c r="G9">
        <f>'Plate 1'!G9</f>
        <v>30</v>
      </c>
      <c r="H9" t="str">
        <f t="shared" ref="H9:I9" si="0">A9</f>
        <v>A1</v>
      </c>
      <c r="I9">
        <f t="shared" si="0"/>
        <v>64984</v>
      </c>
      <c r="K9" t="s">
        <v>82</v>
      </c>
      <c r="L9" t="str">
        <f>A10</f>
        <v>A2</v>
      </c>
      <c r="M9">
        <f>B10</f>
        <v>3272</v>
      </c>
      <c r="N9">
        <f>(M9-3329)/3148.7</f>
        <v>-1.8102709054530441E-2</v>
      </c>
      <c r="O9">
        <f>N9*40</f>
        <v>-0.72410836218121766</v>
      </c>
    </row>
    <row r="10" spans="1:98" x14ac:dyDescent="0.6">
      <c r="A10" t="s">
        <v>83</v>
      </c>
      <c r="B10">
        <v>3272</v>
      </c>
      <c r="G10">
        <f>'Plate 1'!G10</f>
        <v>15</v>
      </c>
      <c r="H10" t="str">
        <f>A21</f>
        <v>B1</v>
      </c>
      <c r="I10">
        <f>B21</f>
        <v>50345</v>
      </c>
      <c r="K10" t="s">
        <v>85</v>
      </c>
      <c r="L10" t="str">
        <f>A22</f>
        <v>B2</v>
      </c>
      <c r="M10">
        <f>B22</f>
        <v>3302</v>
      </c>
      <c r="N10">
        <f t="shared" ref="N10:N73" si="1">(M10-3329)/3148.7</f>
        <v>-8.5749674468828408E-3</v>
      </c>
      <c r="O10">
        <f t="shared" ref="O10:O73" si="2">N10*40</f>
        <v>-0.34299869787531362</v>
      </c>
    </row>
    <row r="11" spans="1:98" x14ac:dyDescent="0.6">
      <c r="A11" t="s">
        <v>84</v>
      </c>
      <c r="B11">
        <v>4820</v>
      </c>
      <c r="G11">
        <f>'Plate 1'!G11</f>
        <v>7.5</v>
      </c>
      <c r="H11" t="str">
        <f>A33</f>
        <v>C1</v>
      </c>
      <c r="I11">
        <f>B33</f>
        <v>27456</v>
      </c>
      <c r="K11" t="s">
        <v>88</v>
      </c>
      <c r="L11" t="str">
        <f>A34</f>
        <v>C2</v>
      </c>
      <c r="M11">
        <f>B34</f>
        <v>3314</v>
      </c>
      <c r="N11">
        <f t="shared" si="1"/>
        <v>-4.7638708038238008E-3</v>
      </c>
      <c r="O11">
        <f t="shared" si="2"/>
        <v>-0.19055483215295205</v>
      </c>
    </row>
    <row r="12" spans="1:98" x14ac:dyDescent="0.6">
      <c r="A12" t="s">
        <v>9</v>
      </c>
      <c r="B12">
        <v>4290</v>
      </c>
      <c r="G12">
        <f>'Plate 1'!G12</f>
        <v>1.875</v>
      </c>
      <c r="H12" t="str">
        <f>A45</f>
        <v>D1</v>
      </c>
      <c r="I12">
        <f>B45</f>
        <v>8886</v>
      </c>
      <c r="K12" t="s">
        <v>91</v>
      </c>
      <c r="L12" t="str">
        <f>A46</f>
        <v>D2</v>
      </c>
      <c r="M12">
        <f>B46</f>
        <v>3276</v>
      </c>
      <c r="N12">
        <f t="shared" si="1"/>
        <v>-1.6832343506844094E-2</v>
      </c>
      <c r="O12">
        <f t="shared" si="2"/>
        <v>-0.67329374027376376</v>
      </c>
    </row>
    <row r="13" spans="1:98" x14ac:dyDescent="0.6">
      <c r="A13" t="s">
        <v>17</v>
      </c>
      <c r="B13">
        <v>53024</v>
      </c>
      <c r="G13">
        <f>'Plate 1'!G13</f>
        <v>0.46875</v>
      </c>
      <c r="H13" t="str">
        <f>A57</f>
        <v>E1</v>
      </c>
      <c r="I13">
        <f>B57</f>
        <v>4889</v>
      </c>
      <c r="K13" t="s">
        <v>94</v>
      </c>
      <c r="L13" t="str">
        <f>A58</f>
        <v>E2</v>
      </c>
      <c r="M13">
        <f>B58</f>
        <v>3257</v>
      </c>
      <c r="N13">
        <f t="shared" si="1"/>
        <v>-2.2866579858354243E-2</v>
      </c>
      <c r="O13">
        <f t="shared" si="2"/>
        <v>-0.91466319433416976</v>
      </c>
    </row>
    <row r="14" spans="1:98" x14ac:dyDescent="0.6">
      <c r="A14" t="s">
        <v>25</v>
      </c>
      <c r="B14">
        <v>47991</v>
      </c>
      <c r="G14">
        <f>'Plate 1'!G14</f>
        <v>0.1171875</v>
      </c>
      <c r="H14" t="str">
        <f>A69</f>
        <v>F1</v>
      </c>
      <c r="I14">
        <f>B69</f>
        <v>3628</v>
      </c>
      <c r="K14" t="s">
        <v>97</v>
      </c>
      <c r="L14" t="str">
        <f>A70</f>
        <v>F2</v>
      </c>
      <c r="M14">
        <f>B70</f>
        <v>3372</v>
      </c>
      <c r="N14">
        <f t="shared" si="1"/>
        <v>1.3656429637628229E-2</v>
      </c>
      <c r="O14">
        <f t="shared" si="2"/>
        <v>0.54625718550512914</v>
      </c>
    </row>
    <row r="15" spans="1:98" x14ac:dyDescent="0.6">
      <c r="A15" t="s">
        <v>34</v>
      </c>
      <c r="B15">
        <v>3288</v>
      </c>
      <c r="G15">
        <f>'Plate 1'!G15</f>
        <v>0</v>
      </c>
      <c r="H15" t="str">
        <f>A81</f>
        <v>G1</v>
      </c>
      <c r="I15">
        <f>B81</f>
        <v>3329</v>
      </c>
      <c r="K15" t="s">
        <v>100</v>
      </c>
      <c r="L15" t="str">
        <f>A82</f>
        <v>G2</v>
      </c>
      <c r="M15">
        <f>B82</f>
        <v>3644</v>
      </c>
      <c r="N15">
        <f t="shared" si="1"/>
        <v>0.10004128688029981</v>
      </c>
      <c r="O15">
        <f t="shared" si="2"/>
        <v>4.0016514752119923</v>
      </c>
    </row>
    <row r="16" spans="1:98" x14ac:dyDescent="0.6">
      <c r="A16" t="s">
        <v>41</v>
      </c>
      <c r="B16">
        <v>3281</v>
      </c>
      <c r="K16" t="s">
        <v>103</v>
      </c>
      <c r="L16" t="str">
        <f>A94</f>
        <v>H2</v>
      </c>
      <c r="M16">
        <f>B94</f>
        <v>5682</v>
      </c>
      <c r="N16">
        <f t="shared" si="1"/>
        <v>0.74729253342649349</v>
      </c>
      <c r="O16">
        <f t="shared" si="2"/>
        <v>29.89170133705974</v>
      </c>
    </row>
    <row r="17" spans="1:15" x14ac:dyDescent="0.6">
      <c r="A17" t="s">
        <v>49</v>
      </c>
      <c r="B17">
        <v>7368</v>
      </c>
      <c r="K17" t="s">
        <v>104</v>
      </c>
      <c r="L17" t="str">
        <f>A95</f>
        <v>H3</v>
      </c>
      <c r="M17">
        <f>B95</f>
        <v>26880</v>
      </c>
      <c r="N17">
        <f t="shared" si="1"/>
        <v>7.4795947533902885</v>
      </c>
      <c r="O17">
        <f t="shared" si="2"/>
        <v>299.18379013561156</v>
      </c>
    </row>
    <row r="18" spans="1:15" x14ac:dyDescent="0.6">
      <c r="A18" t="s">
        <v>57</v>
      </c>
      <c r="B18">
        <v>5126</v>
      </c>
      <c r="K18" t="s">
        <v>101</v>
      </c>
      <c r="L18" t="str">
        <f>A83</f>
        <v>G3</v>
      </c>
      <c r="M18">
        <f>B83</f>
        <v>57254</v>
      </c>
      <c r="N18">
        <f t="shared" si="1"/>
        <v>17.126115539746564</v>
      </c>
      <c r="O18">
        <f t="shared" si="2"/>
        <v>685.04462158986257</v>
      </c>
    </row>
    <row r="19" spans="1:15" x14ac:dyDescent="0.6">
      <c r="A19" t="s">
        <v>65</v>
      </c>
      <c r="B19">
        <v>7557</v>
      </c>
      <c r="K19" t="s">
        <v>98</v>
      </c>
      <c r="L19" t="str">
        <f>A71</f>
        <v>F3</v>
      </c>
      <c r="M19">
        <f>B71</f>
        <v>44102</v>
      </c>
      <c r="N19">
        <f t="shared" si="1"/>
        <v>12.949153618953854</v>
      </c>
      <c r="O19">
        <f t="shared" si="2"/>
        <v>517.9661447581542</v>
      </c>
    </row>
    <row r="20" spans="1:15" x14ac:dyDescent="0.6">
      <c r="A20" t="s">
        <v>73</v>
      </c>
      <c r="B20">
        <v>5550</v>
      </c>
      <c r="K20" t="s">
        <v>95</v>
      </c>
      <c r="L20" t="str">
        <f>A59</f>
        <v>E3</v>
      </c>
      <c r="M20">
        <f>B59</f>
        <v>33856</v>
      </c>
      <c r="N20">
        <f t="shared" si="1"/>
        <v>9.6951122685552775</v>
      </c>
      <c r="O20">
        <f t="shared" si="2"/>
        <v>387.8044907422111</v>
      </c>
    </row>
    <row r="21" spans="1:15" x14ac:dyDescent="0.6">
      <c r="A21" t="s">
        <v>85</v>
      </c>
      <c r="B21">
        <v>50345</v>
      </c>
      <c r="K21" t="s">
        <v>92</v>
      </c>
      <c r="L21" t="str">
        <f>A47</f>
        <v>D3</v>
      </c>
      <c r="M21">
        <f>B47</f>
        <v>15242</v>
      </c>
      <c r="N21">
        <f t="shared" si="1"/>
        <v>3.7834661923968622</v>
      </c>
      <c r="O21">
        <f t="shared" si="2"/>
        <v>151.3386476958745</v>
      </c>
    </row>
    <row r="22" spans="1:15" x14ac:dyDescent="0.6">
      <c r="A22" t="s">
        <v>86</v>
      </c>
      <c r="B22">
        <v>3302</v>
      </c>
      <c r="K22" t="s">
        <v>89</v>
      </c>
      <c r="L22" t="str">
        <f>A35</f>
        <v>C3</v>
      </c>
      <c r="M22">
        <f>B35</f>
        <v>8364</v>
      </c>
      <c r="N22">
        <f t="shared" si="1"/>
        <v>1.599072633150189</v>
      </c>
      <c r="O22">
        <f t="shared" si="2"/>
        <v>63.962905326007558</v>
      </c>
    </row>
    <row r="23" spans="1:15" x14ac:dyDescent="0.6">
      <c r="A23" t="s">
        <v>87</v>
      </c>
      <c r="B23">
        <v>6781</v>
      </c>
      <c r="K23" t="s">
        <v>86</v>
      </c>
      <c r="L23" t="str">
        <f>A23</f>
        <v>B3</v>
      </c>
      <c r="M23">
        <f>B23</f>
        <v>6781</v>
      </c>
      <c r="N23">
        <f t="shared" si="1"/>
        <v>1.0963254676533174</v>
      </c>
      <c r="O23">
        <f t="shared" si="2"/>
        <v>43.853018706132694</v>
      </c>
    </row>
    <row r="24" spans="1:15" x14ac:dyDescent="0.6">
      <c r="A24" t="s">
        <v>10</v>
      </c>
      <c r="B24">
        <v>4009</v>
      </c>
      <c r="K24" t="s">
        <v>83</v>
      </c>
      <c r="L24" t="str">
        <f>A11</f>
        <v>A3</v>
      </c>
      <c r="M24">
        <f>B11</f>
        <v>4820</v>
      </c>
      <c r="N24">
        <f t="shared" si="1"/>
        <v>0.47352875790008575</v>
      </c>
      <c r="O24">
        <f t="shared" si="2"/>
        <v>18.94115031600343</v>
      </c>
    </row>
    <row r="25" spans="1:15" x14ac:dyDescent="0.6">
      <c r="A25" t="s">
        <v>18</v>
      </c>
      <c r="B25">
        <v>21767</v>
      </c>
      <c r="K25" t="s">
        <v>84</v>
      </c>
      <c r="L25" t="str">
        <f>A12</f>
        <v>A4</v>
      </c>
      <c r="M25">
        <f>B12</f>
        <v>4290</v>
      </c>
      <c r="N25">
        <f t="shared" si="1"/>
        <v>0.30520532283164481</v>
      </c>
      <c r="O25">
        <f t="shared" si="2"/>
        <v>12.208212913265793</v>
      </c>
    </row>
    <row r="26" spans="1:15" x14ac:dyDescent="0.6">
      <c r="A26" t="s">
        <v>26</v>
      </c>
      <c r="B26">
        <v>33498</v>
      </c>
      <c r="K26" t="s">
        <v>87</v>
      </c>
      <c r="L26" t="str">
        <f>A24</f>
        <v>B4</v>
      </c>
      <c r="M26">
        <f>B24</f>
        <v>4009</v>
      </c>
      <c r="N26">
        <f t="shared" si="1"/>
        <v>0.21596214310667897</v>
      </c>
      <c r="O26">
        <f t="shared" si="2"/>
        <v>8.6384857242671593</v>
      </c>
    </row>
    <row r="27" spans="1:15" x14ac:dyDescent="0.6">
      <c r="A27" t="s">
        <v>35</v>
      </c>
      <c r="B27">
        <v>3297</v>
      </c>
      <c r="K27" t="s">
        <v>90</v>
      </c>
      <c r="L27" t="str">
        <f>A36</f>
        <v>C4</v>
      </c>
      <c r="M27">
        <f>B36</f>
        <v>3955</v>
      </c>
      <c r="N27">
        <f t="shared" si="1"/>
        <v>0.19881220821291329</v>
      </c>
      <c r="O27">
        <f t="shared" si="2"/>
        <v>7.952488328516532</v>
      </c>
    </row>
    <row r="28" spans="1:15" x14ac:dyDescent="0.6">
      <c r="A28" t="s">
        <v>42</v>
      </c>
      <c r="B28">
        <v>3233</v>
      </c>
      <c r="K28" t="s">
        <v>93</v>
      </c>
      <c r="L28" t="str">
        <f>A48</f>
        <v>D4</v>
      </c>
      <c r="M28">
        <f>B48</f>
        <v>3887</v>
      </c>
      <c r="N28">
        <f t="shared" si="1"/>
        <v>0.17721599390224538</v>
      </c>
      <c r="O28">
        <f t="shared" si="2"/>
        <v>7.0886397560898153</v>
      </c>
    </row>
    <row r="29" spans="1:15" x14ac:dyDescent="0.6">
      <c r="A29" t="s">
        <v>50</v>
      </c>
      <c r="B29">
        <v>9944</v>
      </c>
      <c r="K29" t="s">
        <v>96</v>
      </c>
      <c r="L29" t="str">
        <f>A60</f>
        <v>E4</v>
      </c>
      <c r="M29">
        <f>B60</f>
        <v>3675</v>
      </c>
      <c r="N29">
        <f t="shared" si="1"/>
        <v>0.109886619874869</v>
      </c>
      <c r="O29">
        <f t="shared" si="2"/>
        <v>4.3954647949947603</v>
      </c>
    </row>
    <row r="30" spans="1:15" x14ac:dyDescent="0.6">
      <c r="A30" t="s">
        <v>58</v>
      </c>
      <c r="B30">
        <v>5070</v>
      </c>
      <c r="K30" t="s">
        <v>99</v>
      </c>
      <c r="L30" t="str">
        <f>A72</f>
        <v>F4</v>
      </c>
      <c r="M30">
        <f>B72</f>
        <v>3538</v>
      </c>
      <c r="N30">
        <f t="shared" si="1"/>
        <v>6.6376599866611624E-2</v>
      </c>
      <c r="O30">
        <f t="shared" si="2"/>
        <v>2.6550639946644647</v>
      </c>
    </row>
    <row r="31" spans="1:15" x14ac:dyDescent="0.6">
      <c r="A31" t="s">
        <v>66</v>
      </c>
      <c r="B31">
        <v>12392</v>
      </c>
      <c r="K31" t="s">
        <v>102</v>
      </c>
      <c r="L31" t="str">
        <f>A84</f>
        <v>G4</v>
      </c>
      <c r="M31">
        <f>B84</f>
        <v>3264</v>
      </c>
      <c r="N31">
        <f t="shared" si="1"/>
        <v>-2.0643440149903138E-2</v>
      </c>
      <c r="O31">
        <f t="shared" si="2"/>
        <v>-0.82573760599612545</v>
      </c>
    </row>
    <row r="32" spans="1:15" x14ac:dyDescent="0.6">
      <c r="A32" t="s">
        <v>74</v>
      </c>
      <c r="B32">
        <v>4776</v>
      </c>
      <c r="K32" t="s">
        <v>105</v>
      </c>
      <c r="L32" t="str">
        <f>A96</f>
        <v>H4</v>
      </c>
      <c r="M32">
        <f>B96</f>
        <v>3281</v>
      </c>
      <c r="N32">
        <f t="shared" si="1"/>
        <v>-1.5244386572236162E-2</v>
      </c>
      <c r="O32">
        <f t="shared" si="2"/>
        <v>-0.60977546288944651</v>
      </c>
    </row>
    <row r="33" spans="1:15" x14ac:dyDescent="0.6">
      <c r="A33" t="s">
        <v>88</v>
      </c>
      <c r="B33">
        <v>27456</v>
      </c>
      <c r="K33" t="s">
        <v>16</v>
      </c>
      <c r="L33" t="str">
        <f>A97</f>
        <v>H5</v>
      </c>
      <c r="M33">
        <f>B97</f>
        <v>3258</v>
      </c>
      <c r="N33">
        <f t="shared" si="1"/>
        <v>-2.2548988471432656E-2</v>
      </c>
      <c r="O33">
        <f t="shared" si="2"/>
        <v>-0.90195953885730629</v>
      </c>
    </row>
    <row r="34" spans="1:15" x14ac:dyDescent="0.6">
      <c r="A34" t="s">
        <v>89</v>
      </c>
      <c r="B34">
        <v>3314</v>
      </c>
      <c r="K34" t="s">
        <v>15</v>
      </c>
      <c r="L34" t="str">
        <f>A85</f>
        <v>G5</v>
      </c>
      <c r="M34">
        <f>B85</f>
        <v>3269</v>
      </c>
      <c r="N34">
        <f t="shared" si="1"/>
        <v>-1.9055483215295203E-2</v>
      </c>
      <c r="O34">
        <f t="shared" si="2"/>
        <v>-0.76221932861180819</v>
      </c>
    </row>
    <row r="35" spans="1:15" x14ac:dyDescent="0.6">
      <c r="A35" t="s">
        <v>90</v>
      </c>
      <c r="B35">
        <v>8364</v>
      </c>
      <c r="K35" t="s">
        <v>14</v>
      </c>
      <c r="L35" t="str">
        <f>A73</f>
        <v>F5</v>
      </c>
      <c r="M35">
        <f>B73</f>
        <v>3342</v>
      </c>
      <c r="N35">
        <f t="shared" si="1"/>
        <v>4.1286880299806275E-3</v>
      </c>
      <c r="O35">
        <f t="shared" si="2"/>
        <v>0.1651475211992251</v>
      </c>
    </row>
    <row r="36" spans="1:15" x14ac:dyDescent="0.6">
      <c r="A36" t="s">
        <v>11</v>
      </c>
      <c r="B36">
        <v>3955</v>
      </c>
      <c r="K36" t="s">
        <v>13</v>
      </c>
      <c r="L36" t="str">
        <f>A61</f>
        <v>E5</v>
      </c>
      <c r="M36">
        <f>B61</f>
        <v>3515</v>
      </c>
      <c r="N36">
        <f t="shared" si="1"/>
        <v>5.9071997967415128E-2</v>
      </c>
      <c r="O36">
        <f t="shared" si="2"/>
        <v>2.362879918696605</v>
      </c>
    </row>
    <row r="37" spans="1:15" x14ac:dyDescent="0.6">
      <c r="A37" t="s">
        <v>19</v>
      </c>
      <c r="B37">
        <v>5853</v>
      </c>
      <c r="K37" t="s">
        <v>12</v>
      </c>
      <c r="L37" t="str">
        <f>A49</f>
        <v>D5</v>
      </c>
      <c r="M37">
        <f>B49</f>
        <v>4015</v>
      </c>
      <c r="N37">
        <f t="shared" si="1"/>
        <v>0.21786769142820847</v>
      </c>
      <c r="O37">
        <f t="shared" si="2"/>
        <v>8.7147076571283382</v>
      </c>
    </row>
    <row r="38" spans="1:15" x14ac:dyDescent="0.6">
      <c r="A38" t="s">
        <v>27</v>
      </c>
      <c r="B38">
        <v>16431</v>
      </c>
      <c r="K38" t="s">
        <v>11</v>
      </c>
      <c r="L38" t="str">
        <f>A37</f>
        <v>C5</v>
      </c>
      <c r="M38">
        <f>B37</f>
        <v>5853</v>
      </c>
      <c r="N38">
        <f t="shared" si="1"/>
        <v>0.80160066059008483</v>
      </c>
      <c r="O38">
        <f t="shared" si="2"/>
        <v>32.064026423603394</v>
      </c>
    </row>
    <row r="39" spans="1:15" x14ac:dyDescent="0.6">
      <c r="A39" t="s">
        <v>36</v>
      </c>
      <c r="B39">
        <v>3267</v>
      </c>
      <c r="K39" t="s">
        <v>10</v>
      </c>
      <c r="L39" t="str">
        <f>A25</f>
        <v>B5</v>
      </c>
      <c r="M39">
        <f>B25</f>
        <v>21767</v>
      </c>
      <c r="N39">
        <f t="shared" si="1"/>
        <v>5.8557499920602156</v>
      </c>
      <c r="O39">
        <f t="shared" si="2"/>
        <v>234.22999968240862</v>
      </c>
    </row>
    <row r="40" spans="1:15" x14ac:dyDescent="0.6">
      <c r="A40" t="s">
        <v>43</v>
      </c>
      <c r="B40">
        <v>3607</v>
      </c>
      <c r="K40" t="s">
        <v>9</v>
      </c>
      <c r="L40" t="str">
        <f>A13</f>
        <v>A5</v>
      </c>
      <c r="M40">
        <f>B13</f>
        <v>53024</v>
      </c>
      <c r="N40">
        <f t="shared" si="1"/>
        <v>15.782703973068251</v>
      </c>
      <c r="O40">
        <f t="shared" si="2"/>
        <v>631.30815892273006</v>
      </c>
    </row>
    <row r="41" spans="1:15" x14ac:dyDescent="0.6">
      <c r="A41" t="s">
        <v>51</v>
      </c>
      <c r="B41">
        <v>14444</v>
      </c>
      <c r="K41" t="s">
        <v>17</v>
      </c>
      <c r="L41" t="str">
        <f>A14</f>
        <v>A6</v>
      </c>
      <c r="M41">
        <f>B14</f>
        <v>47991</v>
      </c>
      <c r="N41">
        <f t="shared" si="1"/>
        <v>14.184266522691905</v>
      </c>
      <c r="O41">
        <f t="shared" si="2"/>
        <v>567.37066090767621</v>
      </c>
    </row>
    <row r="42" spans="1:15" x14ac:dyDescent="0.6">
      <c r="A42" t="s">
        <v>59</v>
      </c>
      <c r="B42">
        <v>3268</v>
      </c>
      <c r="K42" t="s">
        <v>18</v>
      </c>
      <c r="L42" t="str">
        <f>A26</f>
        <v>B6</v>
      </c>
      <c r="M42">
        <f>B26</f>
        <v>33498</v>
      </c>
      <c r="N42">
        <f t="shared" si="1"/>
        <v>9.5814145520373497</v>
      </c>
      <c r="O42">
        <f t="shared" si="2"/>
        <v>383.256582081494</v>
      </c>
    </row>
    <row r="43" spans="1:15" x14ac:dyDescent="0.6">
      <c r="A43" t="s">
        <v>67</v>
      </c>
      <c r="B43">
        <v>26836</v>
      </c>
      <c r="K43" t="s">
        <v>19</v>
      </c>
      <c r="L43" t="str">
        <f>A38</f>
        <v>C6</v>
      </c>
      <c r="M43">
        <f>B38</f>
        <v>16431</v>
      </c>
      <c r="N43">
        <f t="shared" si="1"/>
        <v>4.1610823514466286</v>
      </c>
      <c r="O43">
        <f t="shared" si="2"/>
        <v>166.44329405786516</v>
      </c>
    </row>
    <row r="44" spans="1:15" x14ac:dyDescent="0.6">
      <c r="A44" t="s">
        <v>75</v>
      </c>
      <c r="B44">
        <v>4172</v>
      </c>
      <c r="K44" t="s">
        <v>20</v>
      </c>
      <c r="L44" t="str">
        <f>A50</f>
        <v>D6</v>
      </c>
      <c r="M44">
        <f>B50</f>
        <v>8596</v>
      </c>
      <c r="N44">
        <f t="shared" si="1"/>
        <v>1.6727538349159972</v>
      </c>
      <c r="O44">
        <f t="shared" si="2"/>
        <v>66.910153396639885</v>
      </c>
    </row>
    <row r="45" spans="1:15" x14ac:dyDescent="0.6">
      <c r="A45" t="s">
        <v>91</v>
      </c>
      <c r="B45">
        <v>8886</v>
      </c>
      <c r="K45" t="s">
        <v>21</v>
      </c>
      <c r="L45" t="str">
        <f>A62</f>
        <v>E6</v>
      </c>
      <c r="M45">
        <f>B62</f>
        <v>5760</v>
      </c>
      <c r="N45">
        <f t="shared" si="1"/>
        <v>0.77206466160637732</v>
      </c>
      <c r="O45">
        <f t="shared" si="2"/>
        <v>30.882586464255091</v>
      </c>
    </row>
    <row r="46" spans="1:15" x14ac:dyDescent="0.6">
      <c r="A46" t="s">
        <v>92</v>
      </c>
      <c r="B46">
        <v>3276</v>
      </c>
      <c r="K46" t="s">
        <v>22</v>
      </c>
      <c r="L46" t="str">
        <f>A74</f>
        <v>F6</v>
      </c>
      <c r="M46">
        <f>B74</f>
        <v>4946</v>
      </c>
      <c r="N46">
        <f t="shared" si="1"/>
        <v>0.51354527265220573</v>
      </c>
      <c r="O46">
        <f t="shared" si="2"/>
        <v>20.54181090608823</v>
      </c>
    </row>
    <row r="47" spans="1:15" x14ac:dyDescent="0.6">
      <c r="A47" t="s">
        <v>93</v>
      </c>
      <c r="B47">
        <v>15242</v>
      </c>
      <c r="K47" t="s">
        <v>23</v>
      </c>
      <c r="L47" t="str">
        <f>A86</f>
        <v>G6</v>
      </c>
      <c r="M47">
        <f>B86</f>
        <v>4248</v>
      </c>
      <c r="N47">
        <f t="shared" si="1"/>
        <v>0.29186648458093817</v>
      </c>
      <c r="O47">
        <f t="shared" si="2"/>
        <v>11.674659383237527</v>
      </c>
    </row>
    <row r="48" spans="1:15" x14ac:dyDescent="0.6">
      <c r="A48" t="s">
        <v>12</v>
      </c>
      <c r="B48">
        <v>3887</v>
      </c>
      <c r="K48" t="s">
        <v>24</v>
      </c>
      <c r="L48" t="str">
        <f>A98</f>
        <v>H6</v>
      </c>
      <c r="M48">
        <f>B98</f>
        <v>3874</v>
      </c>
      <c r="N48">
        <f t="shared" si="1"/>
        <v>0.17308730587226476</v>
      </c>
      <c r="O48">
        <f t="shared" si="2"/>
        <v>6.9234922348905901</v>
      </c>
    </row>
    <row r="49" spans="1:15" x14ac:dyDescent="0.6">
      <c r="A49" t="s">
        <v>20</v>
      </c>
      <c r="B49">
        <v>4015</v>
      </c>
      <c r="K49" t="s">
        <v>33</v>
      </c>
      <c r="L49" t="str">
        <f>A99</f>
        <v>H7</v>
      </c>
      <c r="M49">
        <f>B99</f>
        <v>3895</v>
      </c>
      <c r="N49">
        <f t="shared" si="1"/>
        <v>0.17975672499761808</v>
      </c>
      <c r="O49">
        <f t="shared" si="2"/>
        <v>7.1902689999047231</v>
      </c>
    </row>
    <row r="50" spans="1:15" x14ac:dyDescent="0.6">
      <c r="A50" t="s">
        <v>28</v>
      </c>
      <c r="B50">
        <v>8596</v>
      </c>
      <c r="K50" t="s">
        <v>31</v>
      </c>
      <c r="L50" t="str">
        <f>A87</f>
        <v>G7</v>
      </c>
      <c r="M50">
        <f>B87</f>
        <v>3908</v>
      </c>
      <c r="N50">
        <f t="shared" si="1"/>
        <v>0.1838854130275987</v>
      </c>
      <c r="O50">
        <f t="shared" si="2"/>
        <v>7.3554165211039475</v>
      </c>
    </row>
    <row r="51" spans="1:15" x14ac:dyDescent="0.6">
      <c r="A51" t="s">
        <v>37</v>
      </c>
      <c r="B51">
        <v>3297</v>
      </c>
      <c r="K51" t="s">
        <v>32</v>
      </c>
      <c r="L51" t="str">
        <f>A75</f>
        <v>F7</v>
      </c>
      <c r="M51">
        <f>B75</f>
        <v>3797</v>
      </c>
      <c r="N51">
        <f t="shared" si="1"/>
        <v>0.14863276907930259</v>
      </c>
      <c r="O51">
        <f t="shared" si="2"/>
        <v>5.9453107631721034</v>
      </c>
    </row>
    <row r="52" spans="1:15" x14ac:dyDescent="0.6">
      <c r="A52" t="s">
        <v>44</v>
      </c>
      <c r="B52">
        <v>3450</v>
      </c>
      <c r="K52" t="s">
        <v>29</v>
      </c>
      <c r="L52" t="str">
        <f>A63</f>
        <v>E7</v>
      </c>
      <c r="M52">
        <f>B63</f>
        <v>3592</v>
      </c>
      <c r="N52">
        <f t="shared" si="1"/>
        <v>8.3526534760377302E-2</v>
      </c>
      <c r="O52">
        <f t="shared" si="2"/>
        <v>3.3410613904150921</v>
      </c>
    </row>
    <row r="53" spans="1:15" x14ac:dyDescent="0.6">
      <c r="A53" t="s">
        <v>52</v>
      </c>
      <c r="B53">
        <v>17583</v>
      </c>
      <c r="K53" t="s">
        <v>28</v>
      </c>
      <c r="L53" t="str">
        <f>A51</f>
        <v>D7</v>
      </c>
      <c r="M53">
        <f>B51</f>
        <v>3297</v>
      </c>
      <c r="N53">
        <f t="shared" si="1"/>
        <v>-1.0162924381490775E-2</v>
      </c>
      <c r="O53">
        <f t="shared" si="2"/>
        <v>-0.40651697525963099</v>
      </c>
    </row>
    <row r="54" spans="1:15" x14ac:dyDescent="0.6">
      <c r="A54" t="s">
        <v>60</v>
      </c>
      <c r="B54">
        <v>3387</v>
      </c>
      <c r="K54" t="s">
        <v>27</v>
      </c>
      <c r="L54" t="str">
        <f>A39</f>
        <v>C7</v>
      </c>
      <c r="M54">
        <f>B39</f>
        <v>3267</v>
      </c>
      <c r="N54">
        <f t="shared" si="1"/>
        <v>-1.9690665989138375E-2</v>
      </c>
      <c r="O54">
        <f t="shared" si="2"/>
        <v>-0.78762663956553502</v>
      </c>
    </row>
    <row r="55" spans="1:15" x14ac:dyDescent="0.6">
      <c r="A55" t="s">
        <v>68</v>
      </c>
      <c r="B55">
        <v>43277</v>
      </c>
      <c r="K55" t="s">
        <v>26</v>
      </c>
      <c r="L55" t="str">
        <f>A27</f>
        <v>B7</v>
      </c>
      <c r="M55">
        <f>B27</f>
        <v>3297</v>
      </c>
      <c r="N55">
        <f t="shared" si="1"/>
        <v>-1.0162924381490775E-2</v>
      </c>
      <c r="O55">
        <f t="shared" si="2"/>
        <v>-0.40651697525963099</v>
      </c>
    </row>
    <row r="56" spans="1:15" x14ac:dyDescent="0.6">
      <c r="A56" t="s">
        <v>76</v>
      </c>
      <c r="B56">
        <v>4038</v>
      </c>
      <c r="K56" t="s">
        <v>25</v>
      </c>
      <c r="L56" t="str">
        <f>A15</f>
        <v>A7</v>
      </c>
      <c r="M56">
        <f>B15</f>
        <v>3288</v>
      </c>
      <c r="N56">
        <f t="shared" si="1"/>
        <v>-1.3021246863785054E-2</v>
      </c>
      <c r="O56">
        <f t="shared" si="2"/>
        <v>-0.52084987455140219</v>
      </c>
    </row>
    <row r="57" spans="1:15" x14ac:dyDescent="0.6">
      <c r="A57" t="s">
        <v>94</v>
      </c>
      <c r="B57">
        <v>4889</v>
      </c>
      <c r="K57" t="s">
        <v>34</v>
      </c>
      <c r="L57" t="str">
        <f>A16</f>
        <v>A8</v>
      </c>
      <c r="M57">
        <f>B16</f>
        <v>3281</v>
      </c>
      <c r="N57">
        <f t="shared" si="1"/>
        <v>-1.5244386572236162E-2</v>
      </c>
      <c r="O57">
        <f t="shared" si="2"/>
        <v>-0.60977546288944651</v>
      </c>
    </row>
    <row r="58" spans="1:15" x14ac:dyDescent="0.6">
      <c r="A58" t="s">
        <v>95</v>
      </c>
      <c r="B58">
        <v>3257</v>
      </c>
      <c r="K58" t="s">
        <v>35</v>
      </c>
      <c r="L58" t="str">
        <f>A28</f>
        <v>B8</v>
      </c>
      <c r="M58">
        <f>B28</f>
        <v>3233</v>
      </c>
      <c r="N58">
        <f t="shared" si="1"/>
        <v>-3.0488773144472323E-2</v>
      </c>
      <c r="O58">
        <f t="shared" si="2"/>
        <v>-1.219550925778893</v>
      </c>
    </row>
    <row r="59" spans="1:15" x14ac:dyDescent="0.6">
      <c r="A59" t="s">
        <v>96</v>
      </c>
      <c r="B59">
        <v>33856</v>
      </c>
      <c r="K59" t="s">
        <v>36</v>
      </c>
      <c r="L59" t="str">
        <f>A40</f>
        <v>C8</v>
      </c>
      <c r="M59">
        <f>B40</f>
        <v>3607</v>
      </c>
      <c r="N59">
        <f t="shared" si="1"/>
        <v>8.8290405564201105E-2</v>
      </c>
      <c r="O59">
        <f t="shared" si="2"/>
        <v>3.5316162225680441</v>
      </c>
    </row>
    <row r="60" spans="1:15" x14ac:dyDescent="0.6">
      <c r="A60" t="s">
        <v>13</v>
      </c>
      <c r="B60">
        <v>3675</v>
      </c>
      <c r="K60" t="s">
        <v>37</v>
      </c>
      <c r="L60" t="str">
        <f>A52</f>
        <v>D8</v>
      </c>
      <c r="M60">
        <f>B52</f>
        <v>3450</v>
      </c>
      <c r="N60">
        <f t="shared" si="1"/>
        <v>3.8428557817511991E-2</v>
      </c>
      <c r="O60">
        <f t="shared" si="2"/>
        <v>1.5371423127004795</v>
      </c>
    </row>
    <row r="61" spans="1:15" x14ac:dyDescent="0.6">
      <c r="A61" t="s">
        <v>21</v>
      </c>
      <c r="B61">
        <v>3515</v>
      </c>
      <c r="K61" t="s">
        <v>38</v>
      </c>
      <c r="L61" t="str">
        <f>A64</f>
        <v>E8</v>
      </c>
      <c r="M61">
        <f>B64</f>
        <v>3533</v>
      </c>
      <c r="N61">
        <f t="shared" si="1"/>
        <v>6.478864293200369E-2</v>
      </c>
      <c r="O61">
        <f t="shared" si="2"/>
        <v>2.5915457172801477</v>
      </c>
    </row>
    <row r="62" spans="1:15" x14ac:dyDescent="0.6">
      <c r="A62" t="s">
        <v>29</v>
      </c>
      <c r="B62">
        <v>5760</v>
      </c>
      <c r="K62" t="s">
        <v>30</v>
      </c>
      <c r="L62" t="str">
        <f>A76</f>
        <v>F8</v>
      </c>
      <c r="M62">
        <f>B76</f>
        <v>4580</v>
      </c>
      <c r="N62">
        <f t="shared" si="1"/>
        <v>0.39730682503890496</v>
      </c>
      <c r="O62">
        <f t="shared" si="2"/>
        <v>15.892273001556198</v>
      </c>
    </row>
    <row r="63" spans="1:15" x14ac:dyDescent="0.6">
      <c r="A63" t="s">
        <v>38</v>
      </c>
      <c r="B63">
        <v>3592</v>
      </c>
      <c r="K63" t="s">
        <v>39</v>
      </c>
      <c r="L63" t="str">
        <f>A88</f>
        <v>G8</v>
      </c>
      <c r="M63">
        <f>B88</f>
        <v>9835</v>
      </c>
      <c r="N63">
        <f t="shared" si="1"/>
        <v>2.066249563311843</v>
      </c>
      <c r="O63">
        <f t="shared" si="2"/>
        <v>82.649982532473715</v>
      </c>
    </row>
    <row r="64" spans="1:15" x14ac:dyDescent="0.6">
      <c r="A64" t="s">
        <v>45</v>
      </c>
      <c r="B64">
        <v>3533</v>
      </c>
      <c r="K64" t="s">
        <v>40</v>
      </c>
      <c r="L64" t="str">
        <f>A100</f>
        <v>H8</v>
      </c>
      <c r="M64">
        <f>B100</f>
        <v>17779</v>
      </c>
      <c r="N64">
        <f t="shared" si="1"/>
        <v>4.5891955410169283</v>
      </c>
      <c r="O64">
        <f t="shared" si="2"/>
        <v>183.56782164067712</v>
      </c>
    </row>
    <row r="65" spans="1:15" x14ac:dyDescent="0.6">
      <c r="A65" t="s">
        <v>53</v>
      </c>
      <c r="B65">
        <v>20927</v>
      </c>
      <c r="K65" t="s">
        <v>48</v>
      </c>
      <c r="L65" t="str">
        <f>A101</f>
        <v>H9</v>
      </c>
      <c r="M65">
        <f>B101</f>
        <v>25852</v>
      </c>
      <c r="N65">
        <f t="shared" si="1"/>
        <v>7.1531108076348975</v>
      </c>
      <c r="O65">
        <f t="shared" si="2"/>
        <v>286.12443230539589</v>
      </c>
    </row>
    <row r="66" spans="1:15" x14ac:dyDescent="0.6">
      <c r="A66" t="s">
        <v>61</v>
      </c>
      <c r="B66">
        <v>3278</v>
      </c>
      <c r="K66" t="s">
        <v>47</v>
      </c>
      <c r="L66" t="str">
        <f>A89</f>
        <v>G9</v>
      </c>
      <c r="M66">
        <f>B89</f>
        <v>24752</v>
      </c>
      <c r="N66">
        <f t="shared" si="1"/>
        <v>6.8037602820211518</v>
      </c>
      <c r="O66">
        <f t="shared" si="2"/>
        <v>272.15041128084607</v>
      </c>
    </row>
    <row r="67" spans="1:15" x14ac:dyDescent="0.6">
      <c r="A67" t="s">
        <v>69</v>
      </c>
      <c r="B67">
        <v>44857</v>
      </c>
      <c r="K67" t="s">
        <v>46</v>
      </c>
      <c r="L67" t="str">
        <f>A77</f>
        <v>F9</v>
      </c>
      <c r="M67">
        <f>B77</f>
        <v>22923</v>
      </c>
      <c r="N67">
        <f t="shared" si="1"/>
        <v>6.2228856353415702</v>
      </c>
      <c r="O67">
        <f t="shared" si="2"/>
        <v>248.9154254136628</v>
      </c>
    </row>
    <row r="68" spans="1:15" x14ac:dyDescent="0.6">
      <c r="A68" t="s">
        <v>77</v>
      </c>
      <c r="B68">
        <v>4116</v>
      </c>
      <c r="K68" t="s">
        <v>45</v>
      </c>
      <c r="L68" t="str">
        <f>A65</f>
        <v>E9</v>
      </c>
      <c r="M68">
        <f>B65</f>
        <v>20927</v>
      </c>
      <c r="N68">
        <f t="shared" si="1"/>
        <v>5.5889732270460826</v>
      </c>
      <c r="O68">
        <f t="shared" si="2"/>
        <v>223.5589290818433</v>
      </c>
    </row>
    <row r="69" spans="1:15" x14ac:dyDescent="0.6">
      <c r="A69" t="s">
        <v>97</v>
      </c>
      <c r="B69">
        <v>3628</v>
      </c>
      <c r="K69" t="s">
        <v>44</v>
      </c>
      <c r="L69" t="str">
        <f>A53</f>
        <v>D9</v>
      </c>
      <c r="M69">
        <f>B53</f>
        <v>17583</v>
      </c>
      <c r="N69">
        <f t="shared" si="1"/>
        <v>4.526947629180297</v>
      </c>
      <c r="O69">
        <f t="shared" si="2"/>
        <v>181.0779051672119</v>
      </c>
    </row>
    <row r="70" spans="1:15" x14ac:dyDescent="0.6">
      <c r="A70" t="s">
        <v>98</v>
      </c>
      <c r="B70">
        <v>3372</v>
      </c>
      <c r="K70" t="s">
        <v>43</v>
      </c>
      <c r="L70" t="str">
        <f>A41</f>
        <v>C9</v>
      </c>
      <c r="M70">
        <f>B41</f>
        <v>14444</v>
      </c>
      <c r="N70">
        <f t="shared" si="1"/>
        <v>3.5300282656334363</v>
      </c>
      <c r="O70">
        <f t="shared" si="2"/>
        <v>141.20113062533744</v>
      </c>
    </row>
    <row r="71" spans="1:15" x14ac:dyDescent="0.6">
      <c r="A71" t="s">
        <v>99</v>
      </c>
      <c r="B71">
        <v>44102</v>
      </c>
      <c r="K71" t="s">
        <v>42</v>
      </c>
      <c r="L71" t="str">
        <f>A29</f>
        <v>B9</v>
      </c>
      <c r="M71">
        <f>B29</f>
        <v>9944</v>
      </c>
      <c r="N71">
        <f t="shared" si="1"/>
        <v>2.1008670244862961</v>
      </c>
      <c r="O71">
        <f t="shared" si="2"/>
        <v>84.034680979451849</v>
      </c>
    </row>
    <row r="72" spans="1:15" x14ac:dyDescent="0.6">
      <c r="A72" t="s">
        <v>14</v>
      </c>
      <c r="B72">
        <v>3538</v>
      </c>
      <c r="K72" t="s">
        <v>41</v>
      </c>
      <c r="L72" t="str">
        <f>A17</f>
        <v>A9</v>
      </c>
      <c r="M72">
        <f>B17</f>
        <v>7368</v>
      </c>
      <c r="N72">
        <f t="shared" si="1"/>
        <v>1.2827516117762887</v>
      </c>
      <c r="O72">
        <f t="shared" si="2"/>
        <v>51.310064471051547</v>
      </c>
    </row>
    <row r="73" spans="1:15" x14ac:dyDescent="0.6">
      <c r="A73" t="s">
        <v>22</v>
      </c>
      <c r="B73">
        <v>3342</v>
      </c>
      <c r="K73" t="s">
        <v>49</v>
      </c>
      <c r="L73" t="str">
        <f>A18</f>
        <v>A10</v>
      </c>
      <c r="M73">
        <f>B18</f>
        <v>5126</v>
      </c>
      <c r="N73">
        <f t="shared" si="1"/>
        <v>0.57071172229809131</v>
      </c>
      <c r="O73">
        <f t="shared" si="2"/>
        <v>22.828468891923652</v>
      </c>
    </row>
    <row r="74" spans="1:15" x14ac:dyDescent="0.6">
      <c r="A74" t="s">
        <v>32</v>
      </c>
      <c r="B74">
        <v>4946</v>
      </c>
      <c r="K74" t="s">
        <v>50</v>
      </c>
      <c r="L74" t="str">
        <f>A30</f>
        <v>B10</v>
      </c>
      <c r="M74">
        <f>B30</f>
        <v>5070</v>
      </c>
      <c r="N74">
        <f t="shared" ref="N74:N96" si="3">(M74-3329)/3148.7</f>
        <v>0.55292660463048249</v>
      </c>
      <c r="O74">
        <f t="shared" ref="O74:O96" si="4">N74*40</f>
        <v>22.117064185219299</v>
      </c>
    </row>
    <row r="75" spans="1:15" x14ac:dyDescent="0.6">
      <c r="A75" t="s">
        <v>30</v>
      </c>
      <c r="B75">
        <v>3797</v>
      </c>
      <c r="K75" t="s">
        <v>51</v>
      </c>
      <c r="L75" t="str">
        <f>A42</f>
        <v>C10</v>
      </c>
      <c r="M75">
        <f>B42</f>
        <v>3268</v>
      </c>
      <c r="N75">
        <f t="shared" si="3"/>
        <v>-1.9373074602216787E-2</v>
      </c>
      <c r="O75">
        <f t="shared" si="4"/>
        <v>-0.77492298408867155</v>
      </c>
    </row>
    <row r="76" spans="1:15" x14ac:dyDescent="0.6">
      <c r="A76" t="s">
        <v>46</v>
      </c>
      <c r="B76">
        <v>4580</v>
      </c>
      <c r="K76" t="s">
        <v>52</v>
      </c>
      <c r="L76" t="str">
        <f>A54</f>
        <v>D10</v>
      </c>
      <c r="M76">
        <f>B54</f>
        <v>3387</v>
      </c>
      <c r="N76">
        <f t="shared" si="3"/>
        <v>1.8420300441452028E-2</v>
      </c>
      <c r="O76">
        <f t="shared" si="4"/>
        <v>0.73681201765808113</v>
      </c>
    </row>
    <row r="77" spans="1:15" x14ac:dyDescent="0.6">
      <c r="A77" t="s">
        <v>54</v>
      </c>
      <c r="B77">
        <v>22923</v>
      </c>
      <c r="K77" t="s">
        <v>53</v>
      </c>
      <c r="L77" t="str">
        <f>A66</f>
        <v>E10</v>
      </c>
      <c r="M77">
        <f>B66</f>
        <v>3278</v>
      </c>
      <c r="N77">
        <f t="shared" si="3"/>
        <v>-1.6197160733000922E-2</v>
      </c>
      <c r="O77">
        <f t="shared" si="4"/>
        <v>-0.64788642932003693</v>
      </c>
    </row>
    <row r="78" spans="1:15" x14ac:dyDescent="0.6">
      <c r="A78" t="s">
        <v>62</v>
      </c>
      <c r="B78">
        <v>3353</v>
      </c>
      <c r="K78" t="s">
        <v>54</v>
      </c>
      <c r="L78" t="str">
        <f>A78</f>
        <v>F10</v>
      </c>
      <c r="M78">
        <f>B78</f>
        <v>3353</v>
      </c>
      <c r="N78">
        <f t="shared" si="3"/>
        <v>7.6221932861180808E-3</v>
      </c>
      <c r="O78">
        <f t="shared" si="4"/>
        <v>0.30488773144472325</v>
      </c>
    </row>
    <row r="79" spans="1:15" x14ac:dyDescent="0.6">
      <c r="A79" t="s">
        <v>70</v>
      </c>
      <c r="B79">
        <v>30570</v>
      </c>
      <c r="K79" t="s">
        <v>55</v>
      </c>
      <c r="L79" t="str">
        <f>A90</f>
        <v>G10</v>
      </c>
      <c r="M79">
        <f>B90</f>
        <v>3382</v>
      </c>
      <c r="N79">
        <f t="shared" si="3"/>
        <v>1.6832343506844094E-2</v>
      </c>
      <c r="O79">
        <f t="shared" si="4"/>
        <v>0.67329374027376376</v>
      </c>
    </row>
    <row r="80" spans="1:15" x14ac:dyDescent="0.6">
      <c r="A80" t="s">
        <v>78</v>
      </c>
      <c r="B80">
        <v>3975</v>
      </c>
      <c r="K80" t="s">
        <v>56</v>
      </c>
      <c r="L80" t="str">
        <f>A102</f>
        <v>H10</v>
      </c>
      <c r="M80">
        <f>B102</f>
        <v>3490</v>
      </c>
      <c r="N80">
        <f t="shared" si="3"/>
        <v>5.1132213294375457E-2</v>
      </c>
      <c r="O80">
        <f t="shared" si="4"/>
        <v>2.0452885317750185</v>
      </c>
    </row>
    <row r="81" spans="1:15" x14ac:dyDescent="0.6">
      <c r="A81" t="s">
        <v>100</v>
      </c>
      <c r="B81">
        <v>3329</v>
      </c>
      <c r="K81" t="s">
        <v>64</v>
      </c>
      <c r="L81" t="str">
        <f>A103</f>
        <v>H11</v>
      </c>
      <c r="M81">
        <f>B103</f>
        <v>3823</v>
      </c>
      <c r="N81">
        <f t="shared" si="3"/>
        <v>0.15689014513926383</v>
      </c>
      <c r="O81">
        <f t="shared" si="4"/>
        <v>6.275605805570553</v>
      </c>
    </row>
    <row r="82" spans="1:15" x14ac:dyDescent="0.6">
      <c r="A82" t="s">
        <v>101</v>
      </c>
      <c r="B82">
        <v>3644</v>
      </c>
      <c r="K82" t="s">
        <v>63</v>
      </c>
      <c r="L82" t="str">
        <f>A91</f>
        <v>G11</v>
      </c>
      <c r="M82">
        <f>B91</f>
        <v>7184</v>
      </c>
      <c r="N82">
        <f t="shared" si="3"/>
        <v>1.2243147965827168</v>
      </c>
      <c r="O82">
        <f t="shared" si="4"/>
        <v>48.972591863308672</v>
      </c>
    </row>
    <row r="83" spans="1:15" x14ac:dyDescent="0.6">
      <c r="A83" t="s">
        <v>102</v>
      </c>
      <c r="B83">
        <v>57254</v>
      </c>
      <c r="K83" t="s">
        <v>62</v>
      </c>
      <c r="L83" t="str">
        <f>A79</f>
        <v>F11</v>
      </c>
      <c r="M83">
        <f>B79</f>
        <v>30570</v>
      </c>
      <c r="N83">
        <f t="shared" si="3"/>
        <v>8.651506971130944</v>
      </c>
      <c r="O83">
        <f t="shared" si="4"/>
        <v>346.06027884523775</v>
      </c>
    </row>
    <row r="84" spans="1:15" x14ac:dyDescent="0.6">
      <c r="A84" t="s">
        <v>15</v>
      </c>
      <c r="B84">
        <v>3264</v>
      </c>
      <c r="K84" t="s">
        <v>61</v>
      </c>
      <c r="L84" t="str">
        <f>A67</f>
        <v>E11</v>
      </c>
      <c r="M84">
        <f>B67</f>
        <v>44857</v>
      </c>
      <c r="N84">
        <f t="shared" si="3"/>
        <v>13.188935116079653</v>
      </c>
      <c r="O84">
        <f t="shared" si="4"/>
        <v>527.55740464318615</v>
      </c>
    </row>
    <row r="85" spans="1:15" x14ac:dyDescent="0.6">
      <c r="A85" t="s">
        <v>23</v>
      </c>
      <c r="B85">
        <v>3269</v>
      </c>
      <c r="K85" t="s">
        <v>60</v>
      </c>
      <c r="L85" t="str">
        <f>A55</f>
        <v>D11</v>
      </c>
      <c r="M85">
        <f>B55</f>
        <v>43277</v>
      </c>
      <c r="N85">
        <f t="shared" si="3"/>
        <v>12.687140724743546</v>
      </c>
      <c r="O85">
        <f t="shared" si="4"/>
        <v>507.48562898974183</v>
      </c>
    </row>
    <row r="86" spans="1:15" x14ac:dyDescent="0.6">
      <c r="A86" t="s">
        <v>31</v>
      </c>
      <c r="B86">
        <v>4248</v>
      </c>
      <c r="K86" t="s">
        <v>59</v>
      </c>
      <c r="L86" t="str">
        <f>A43</f>
        <v>C11</v>
      </c>
      <c r="M86">
        <f>B43</f>
        <v>26836</v>
      </c>
      <c r="N86">
        <f t="shared" si="3"/>
        <v>7.4656207323657391</v>
      </c>
      <c r="O86">
        <f t="shared" si="4"/>
        <v>298.62482929462954</v>
      </c>
    </row>
    <row r="87" spans="1:15" x14ac:dyDescent="0.6">
      <c r="A87" t="s">
        <v>39</v>
      </c>
      <c r="B87">
        <v>3908</v>
      </c>
      <c r="K87" t="s">
        <v>58</v>
      </c>
      <c r="L87" t="str">
        <f>A31</f>
        <v>B11</v>
      </c>
      <c r="M87">
        <f>B31</f>
        <v>12392</v>
      </c>
      <c r="N87">
        <f t="shared" si="3"/>
        <v>2.8783307396703401</v>
      </c>
      <c r="O87">
        <f t="shared" si="4"/>
        <v>115.1332295868136</v>
      </c>
    </row>
    <row r="88" spans="1:15" x14ac:dyDescent="0.6">
      <c r="A88" t="s">
        <v>47</v>
      </c>
      <c r="B88">
        <v>9835</v>
      </c>
      <c r="K88" t="s">
        <v>57</v>
      </c>
      <c r="L88" t="str">
        <f>A19</f>
        <v>A11</v>
      </c>
      <c r="M88">
        <f>B19</f>
        <v>7557</v>
      </c>
      <c r="N88">
        <f t="shared" si="3"/>
        <v>1.3427763839044686</v>
      </c>
      <c r="O88">
        <f t="shared" si="4"/>
        <v>53.711055356178747</v>
      </c>
    </row>
    <row r="89" spans="1:15" x14ac:dyDescent="0.6">
      <c r="A89" t="s">
        <v>55</v>
      </c>
      <c r="B89">
        <v>24752</v>
      </c>
      <c r="K89" t="s">
        <v>65</v>
      </c>
      <c r="L89" t="str">
        <f>A20</f>
        <v>A12</v>
      </c>
      <c r="M89">
        <f>B20</f>
        <v>5550</v>
      </c>
      <c r="N89">
        <f t="shared" si="3"/>
        <v>0.70537047035284406</v>
      </c>
      <c r="O89">
        <f t="shared" si="4"/>
        <v>28.214818814113762</v>
      </c>
    </row>
    <row r="90" spans="1:15" x14ac:dyDescent="0.6">
      <c r="A90" t="s">
        <v>63</v>
      </c>
      <c r="B90">
        <v>3382</v>
      </c>
      <c r="K90" t="s">
        <v>66</v>
      </c>
      <c r="L90" t="str">
        <f>A32</f>
        <v>B12</v>
      </c>
      <c r="M90">
        <f>B32</f>
        <v>4776</v>
      </c>
      <c r="N90">
        <f t="shared" si="3"/>
        <v>0.45955473687553594</v>
      </c>
      <c r="O90">
        <f t="shared" si="4"/>
        <v>18.382189475021438</v>
      </c>
    </row>
    <row r="91" spans="1:15" x14ac:dyDescent="0.6">
      <c r="A91" t="s">
        <v>71</v>
      </c>
      <c r="B91">
        <v>7184</v>
      </c>
      <c r="K91" t="s">
        <v>67</v>
      </c>
      <c r="L91" t="str">
        <f>A44</f>
        <v>C12</v>
      </c>
      <c r="M91">
        <f>B44</f>
        <v>4172</v>
      </c>
      <c r="N91">
        <f t="shared" si="3"/>
        <v>0.26772953917489761</v>
      </c>
      <c r="O91">
        <f t="shared" si="4"/>
        <v>10.709181566995905</v>
      </c>
    </row>
    <row r="92" spans="1:15" x14ac:dyDescent="0.6">
      <c r="A92" t="s">
        <v>79</v>
      </c>
      <c r="B92">
        <v>3679</v>
      </c>
      <c r="K92" t="s">
        <v>68</v>
      </c>
      <c r="L92" t="str">
        <f>A56</f>
        <v>D12</v>
      </c>
      <c r="M92">
        <f>B56</f>
        <v>4038</v>
      </c>
      <c r="N92">
        <f t="shared" si="3"/>
        <v>0.22517229332740499</v>
      </c>
      <c r="O92">
        <f t="shared" si="4"/>
        <v>9.0068917330962002</v>
      </c>
    </row>
    <row r="93" spans="1:15" x14ac:dyDescent="0.6">
      <c r="A93" t="s">
        <v>103</v>
      </c>
      <c r="B93">
        <v>3283</v>
      </c>
      <c r="K93" t="s">
        <v>69</v>
      </c>
      <c r="L93" t="str">
        <f>A68</f>
        <v>E12</v>
      </c>
      <c r="M93">
        <f>B68</f>
        <v>4116</v>
      </c>
      <c r="N93">
        <f t="shared" si="3"/>
        <v>0.24994442150728874</v>
      </c>
      <c r="O93">
        <f t="shared" si="4"/>
        <v>9.99777686029155</v>
      </c>
    </row>
    <row r="94" spans="1:15" x14ac:dyDescent="0.6">
      <c r="A94" t="s">
        <v>104</v>
      </c>
      <c r="B94">
        <v>5682</v>
      </c>
      <c r="K94" t="s">
        <v>70</v>
      </c>
      <c r="L94" t="str">
        <f>A80</f>
        <v>F12</v>
      </c>
      <c r="M94">
        <f>B80</f>
        <v>3975</v>
      </c>
      <c r="N94">
        <f t="shared" si="3"/>
        <v>0.20516403595134503</v>
      </c>
      <c r="O94">
        <f t="shared" si="4"/>
        <v>8.2065614380538001</v>
      </c>
    </row>
    <row r="95" spans="1:15" x14ac:dyDescent="0.6">
      <c r="A95" t="s">
        <v>105</v>
      </c>
      <c r="B95">
        <v>26880</v>
      </c>
      <c r="K95" t="s">
        <v>71</v>
      </c>
      <c r="L95" t="str">
        <f>A92</f>
        <v>G12</v>
      </c>
      <c r="M95">
        <f>B92</f>
        <v>3679</v>
      </c>
      <c r="N95">
        <f t="shared" si="3"/>
        <v>0.11115698542255535</v>
      </c>
      <c r="O95">
        <f t="shared" si="4"/>
        <v>4.4462794169022137</v>
      </c>
    </row>
    <row r="96" spans="1:15" x14ac:dyDescent="0.6">
      <c r="A96" t="s">
        <v>16</v>
      </c>
      <c r="B96">
        <v>3281</v>
      </c>
      <c r="K96" t="s">
        <v>72</v>
      </c>
      <c r="L96" t="str">
        <f>A104</f>
        <v>H12</v>
      </c>
      <c r="M96">
        <f>B104</f>
        <v>3567</v>
      </c>
      <c r="N96">
        <f t="shared" si="3"/>
        <v>7.5586750087337631E-2</v>
      </c>
      <c r="O96">
        <f t="shared" si="4"/>
        <v>3.0234700034935051</v>
      </c>
    </row>
    <row r="97" spans="1:2" x14ac:dyDescent="0.6">
      <c r="A97" t="s">
        <v>24</v>
      </c>
      <c r="B97">
        <v>3258</v>
      </c>
    </row>
    <row r="98" spans="1:2" x14ac:dyDescent="0.6">
      <c r="A98" t="s">
        <v>33</v>
      </c>
      <c r="B98">
        <v>3874</v>
      </c>
    </row>
    <row r="99" spans="1:2" x14ac:dyDescent="0.6">
      <c r="A99" t="s">
        <v>40</v>
      </c>
      <c r="B99">
        <v>3895</v>
      </c>
    </row>
    <row r="100" spans="1:2" x14ac:dyDescent="0.6">
      <c r="A100" t="s">
        <v>48</v>
      </c>
      <c r="B100">
        <v>17779</v>
      </c>
    </row>
    <row r="101" spans="1:2" x14ac:dyDescent="0.6">
      <c r="A101" t="s">
        <v>56</v>
      </c>
      <c r="B101">
        <v>25852</v>
      </c>
    </row>
    <row r="102" spans="1:2" x14ac:dyDescent="0.6">
      <c r="A102" t="s">
        <v>64</v>
      </c>
      <c r="B102">
        <v>3490</v>
      </c>
    </row>
    <row r="103" spans="1:2" x14ac:dyDescent="0.6">
      <c r="A103" t="s">
        <v>72</v>
      </c>
      <c r="B103">
        <v>3823</v>
      </c>
    </row>
    <row r="104" spans="1:2" x14ac:dyDescent="0.6">
      <c r="A104" t="s">
        <v>80</v>
      </c>
      <c r="B104">
        <v>3567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7" workbookViewId="0">
      <selection activeCell="G68" sqref="G68:G89"/>
    </sheetView>
  </sheetViews>
  <sheetFormatPr defaultRowHeight="13" x14ac:dyDescent="0.6"/>
  <cols>
    <col min="2" max="2" width="15.40625" customWidth="1"/>
    <col min="3" max="3" width="13.1328125" style="2" customWidth="1"/>
    <col min="4" max="6" width="10.1328125" customWidth="1"/>
    <col min="7" max="8" width="14.7265625" customWidth="1"/>
    <col min="9" max="9" width="15.26953125" bestFit="1" customWidth="1"/>
    <col min="10" max="10" width="15.7265625" bestFit="1" customWidth="1"/>
    <col min="11" max="11" width="12" bestFit="1" customWidth="1"/>
    <col min="12" max="12" width="15.1328125" bestFit="1" customWidth="1"/>
  </cols>
  <sheetData>
    <row r="1" spans="1:15" x14ac:dyDescent="0.6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6">
      <c r="A2" s="7">
        <v>1</v>
      </c>
      <c r="B2" s="7" t="s">
        <v>82</v>
      </c>
      <c r="C2" s="7" t="s">
        <v>83</v>
      </c>
      <c r="D2" s="7">
        <f>'Plate 1'!N9</f>
        <v>-1.5475356225181031E-2</v>
      </c>
      <c r="E2" s="7">
        <f>'Plate 2'!N9</f>
        <v>-1.5475356225181031E-2</v>
      </c>
      <c r="F2" s="7">
        <f>'Plate 3'!N9</f>
        <v>-1.8102709054530441E-2</v>
      </c>
      <c r="G2" s="7">
        <f>AVERAGE(D2:F2)</f>
        <v>-1.6351140501630834E-2</v>
      </c>
      <c r="H2" s="7">
        <f>STDEV(D2:F2)</f>
        <v>1.5169028632810067E-3</v>
      </c>
      <c r="I2" s="7">
        <f>G2*40</f>
        <v>-0.65404562006523337</v>
      </c>
      <c r="L2" s="9" t="s">
        <v>116</v>
      </c>
      <c r="M2" s="3"/>
      <c r="N2" s="3"/>
      <c r="O2" s="3"/>
    </row>
    <row r="3" spans="1:15" x14ac:dyDescent="0.6">
      <c r="A3" s="7">
        <v>2</v>
      </c>
      <c r="B3" s="7" t="s">
        <v>85</v>
      </c>
      <c r="C3" s="7" t="s">
        <v>86</v>
      </c>
      <c r="D3" s="7">
        <f>'Plate 1'!N10</f>
        <v>-1.4307404811959822E-2</v>
      </c>
      <c r="E3" s="7">
        <f>'Plate 2'!N10</f>
        <v>-1.4307404811959822E-2</v>
      </c>
      <c r="F3" s="7">
        <f>'Plate 3'!N10</f>
        <v>-8.5749674468828408E-3</v>
      </c>
      <c r="G3" s="7">
        <f t="shared" ref="G3:G66" si="0">AVERAGE(D3:F3)</f>
        <v>-1.2396592356934161E-2</v>
      </c>
      <c r="H3" s="7">
        <f t="shared" ref="H3:H66" si="1">STDEV(D3:F3)</f>
        <v>3.3096242558398638E-3</v>
      </c>
      <c r="I3" s="7">
        <f t="shared" ref="I3:I66" si="2">G3*40</f>
        <v>-0.49586369427736643</v>
      </c>
      <c r="M3" s="3"/>
      <c r="N3" s="10"/>
      <c r="O3" s="11"/>
    </row>
    <row r="4" spans="1:15" x14ac:dyDescent="0.6">
      <c r="A4" s="7">
        <v>3</v>
      </c>
      <c r="B4" s="7" t="s">
        <v>88</v>
      </c>
      <c r="C4" s="7" t="s">
        <v>89</v>
      </c>
      <c r="D4" s="7">
        <f>'Plate 1'!N11</f>
        <v>-2.014716187806587E-2</v>
      </c>
      <c r="E4" s="7">
        <f>'Plate 2'!N11</f>
        <v>-2.014716187806587E-2</v>
      </c>
      <c r="F4" s="7">
        <f>'Plate 3'!N11</f>
        <v>-4.7638708038238008E-3</v>
      </c>
      <c r="G4" s="7">
        <f t="shared" si="0"/>
        <v>-1.5019398186651848E-2</v>
      </c>
      <c r="H4" s="7">
        <f t="shared" si="1"/>
        <v>8.8815472427360258E-3</v>
      </c>
      <c r="I4" s="7">
        <f t="shared" si="2"/>
        <v>-0.60077592746607389</v>
      </c>
      <c r="M4" s="3"/>
      <c r="N4" s="10"/>
      <c r="O4" s="11"/>
    </row>
    <row r="5" spans="1:15" x14ac:dyDescent="0.6">
      <c r="A5" s="7">
        <v>4</v>
      </c>
      <c r="B5" s="7" t="s">
        <v>91</v>
      </c>
      <c r="C5" s="7" t="s">
        <v>92</v>
      </c>
      <c r="D5" s="7">
        <f>'Plate 1'!N12</f>
        <v>-2.0439149731371173E-3</v>
      </c>
      <c r="E5" s="7">
        <f>'Plate 2'!N12</f>
        <v>-2.0439149731371173E-3</v>
      </c>
      <c r="F5" s="7">
        <f>'Plate 3'!N12</f>
        <v>-1.6832343506844094E-2</v>
      </c>
      <c r="G5" s="7">
        <f t="shared" si="0"/>
        <v>-6.9733911510394429E-3</v>
      </c>
      <c r="H5" s="7">
        <f t="shared" si="1"/>
        <v>8.5381031948272654E-3</v>
      </c>
      <c r="I5" s="7">
        <f t="shared" si="2"/>
        <v>-0.27893564604157772</v>
      </c>
      <c r="M5" s="3"/>
      <c r="N5" s="10"/>
      <c r="O5" s="11"/>
    </row>
    <row r="6" spans="1:15" x14ac:dyDescent="0.6">
      <c r="A6" s="7">
        <v>5</v>
      </c>
      <c r="B6" s="7" t="s">
        <v>94</v>
      </c>
      <c r="C6" s="7" t="s">
        <v>95</v>
      </c>
      <c r="D6" s="7">
        <f>'Plate 1'!N13</f>
        <v>-2.2483064704508293E-2</v>
      </c>
      <c r="E6" s="7">
        <f>'Plate 2'!N13</f>
        <v>-2.2483064704508293E-2</v>
      </c>
      <c r="F6" s="7">
        <f>'Plate 3'!N13</f>
        <v>-2.2866579858354243E-2</v>
      </c>
      <c r="G6" s="7">
        <f t="shared" si="0"/>
        <v>-2.2610903089123609E-2</v>
      </c>
      <c r="H6" s="7">
        <f t="shared" si="1"/>
        <v>2.2142257731126044E-4</v>
      </c>
      <c r="I6" s="7">
        <f t="shared" si="2"/>
        <v>-0.90443612356494441</v>
      </c>
      <c r="M6" s="12"/>
      <c r="N6" s="10"/>
      <c r="O6" s="11"/>
    </row>
    <row r="7" spans="1:15" x14ac:dyDescent="0.6">
      <c r="A7" s="7">
        <v>6</v>
      </c>
      <c r="B7" s="7" t="s">
        <v>97</v>
      </c>
      <c r="C7" s="7" t="s">
        <v>98</v>
      </c>
      <c r="D7" s="7">
        <f>'Plate 1'!N14</f>
        <v>-2.9198785330530251E-4</v>
      </c>
      <c r="E7" s="7">
        <f>'Plate 2'!N14</f>
        <v>-2.9198785330530251E-4</v>
      </c>
      <c r="F7" s="7">
        <f>'Plate 3'!N14</f>
        <v>1.3656429637628229E-2</v>
      </c>
      <c r="G7" s="7">
        <f t="shared" si="0"/>
        <v>4.3574846436725415E-3</v>
      </c>
      <c r="H7" s="7">
        <f t="shared" si="1"/>
        <v>8.0531225931597603E-3</v>
      </c>
      <c r="I7" s="7">
        <f t="shared" si="2"/>
        <v>0.17429938574690165</v>
      </c>
      <c r="M7" s="3"/>
      <c r="N7" s="10"/>
      <c r="O7" s="11"/>
    </row>
    <row r="8" spans="1:15" x14ac:dyDescent="0.6">
      <c r="A8" s="7">
        <v>7</v>
      </c>
      <c r="B8" s="7" t="s">
        <v>100</v>
      </c>
      <c r="C8" s="7" t="s">
        <v>101</v>
      </c>
      <c r="D8" s="7">
        <f>'Plate 1'!N15</f>
        <v>7.6208829712683945E-2</v>
      </c>
      <c r="E8" s="7">
        <f>'Plate 2'!N15</f>
        <v>7.6208829712683945E-2</v>
      </c>
      <c r="F8" s="7">
        <f>'Plate 3'!N15</f>
        <v>0.10004128688029981</v>
      </c>
      <c r="G8" s="7">
        <f t="shared" si="0"/>
        <v>8.415298210188922E-2</v>
      </c>
      <c r="H8" s="7">
        <f t="shared" si="1"/>
        <v>1.3759675561173296E-2</v>
      </c>
      <c r="I8" s="7">
        <f t="shared" si="2"/>
        <v>3.3661192840755687</v>
      </c>
      <c r="M8" s="3"/>
      <c r="N8" s="10"/>
      <c r="O8" s="11"/>
    </row>
    <row r="9" spans="1:15" x14ac:dyDescent="0.6">
      <c r="A9" s="7">
        <v>8</v>
      </c>
      <c r="B9" s="7" t="s">
        <v>103</v>
      </c>
      <c r="C9" s="7" t="s">
        <v>104</v>
      </c>
      <c r="D9" s="7">
        <f>'Plate 1'!N16</f>
        <v>0.72850969399672971</v>
      </c>
      <c r="E9" s="7">
        <f>'Plate 2'!N16</f>
        <v>0.72850969399672971</v>
      </c>
      <c r="F9" s="7">
        <f>'Plate 3'!N16</f>
        <v>0.74729253342649349</v>
      </c>
      <c r="G9" s="7">
        <f t="shared" si="0"/>
        <v>0.73477064047331764</v>
      </c>
      <c r="H9" s="7">
        <f t="shared" si="1"/>
        <v>1.0844277400919632E-2</v>
      </c>
      <c r="I9" s="7">
        <f t="shared" si="2"/>
        <v>29.390825618932706</v>
      </c>
      <c r="M9" s="3"/>
      <c r="N9" s="10"/>
      <c r="O9" s="11"/>
    </row>
    <row r="10" spans="1:15" x14ac:dyDescent="0.6">
      <c r="A10" s="7">
        <v>9</v>
      </c>
      <c r="B10" s="7" t="s">
        <v>104</v>
      </c>
      <c r="C10" s="7" t="s">
        <v>105</v>
      </c>
      <c r="D10" s="7">
        <f>'Plate 1'!N17</f>
        <v>7.0459588881102544</v>
      </c>
      <c r="E10" s="7">
        <f>'Plate 2'!N17</f>
        <v>7.0459588881102544</v>
      </c>
      <c r="F10" s="7">
        <f>'Plate 3'!N17</f>
        <v>7.4795947533902885</v>
      </c>
      <c r="G10" s="7">
        <f t="shared" si="0"/>
        <v>7.1905041765369324</v>
      </c>
      <c r="H10" s="7">
        <f t="shared" si="1"/>
        <v>0.25035978354970395</v>
      </c>
      <c r="I10" s="7">
        <f t="shared" si="2"/>
        <v>287.62016706147728</v>
      </c>
      <c r="M10" s="3"/>
      <c r="N10" s="10"/>
      <c r="O10" s="11"/>
    </row>
    <row r="11" spans="1:15" x14ac:dyDescent="0.6">
      <c r="A11" s="7">
        <v>10</v>
      </c>
      <c r="B11" s="7" t="s">
        <v>101</v>
      </c>
      <c r="C11" s="7" t="s">
        <v>102</v>
      </c>
      <c r="D11" s="7">
        <f>'Plate 1'!N18</f>
        <v>15.835961224013079</v>
      </c>
      <c r="E11" s="7">
        <f>'Plate 2'!N18</f>
        <v>15.835961224013079</v>
      </c>
      <c r="F11" s="7">
        <f>'Plate 3'!N18</f>
        <v>17.126115539746564</v>
      </c>
      <c r="G11" s="7">
        <f t="shared" si="0"/>
        <v>16.266012662590907</v>
      </c>
      <c r="H11" s="7">
        <f t="shared" si="1"/>
        <v>0.74487094148488497</v>
      </c>
      <c r="I11" s="7">
        <f t="shared" si="2"/>
        <v>650.64050650363629</v>
      </c>
      <c r="M11" s="3"/>
      <c r="N11" s="10"/>
      <c r="O11" s="11"/>
    </row>
    <row r="12" spans="1:15" x14ac:dyDescent="0.6">
      <c r="A12" s="7">
        <v>11</v>
      </c>
      <c r="B12" s="7" t="s">
        <v>98</v>
      </c>
      <c r="C12" s="7" t="s">
        <v>99</v>
      </c>
      <c r="D12" s="7">
        <f>'Plate 1'!N19</f>
        <v>12.116911936463442</v>
      </c>
      <c r="E12" s="7">
        <f>'Plate 2'!N19</f>
        <v>12.116911936463442</v>
      </c>
      <c r="F12" s="7">
        <f>'Plate 3'!N19</f>
        <v>12.949153618953854</v>
      </c>
      <c r="G12" s="7">
        <f t="shared" si="0"/>
        <v>12.394325830626912</v>
      </c>
      <c r="H12" s="7">
        <f t="shared" si="1"/>
        <v>0.48049495941666664</v>
      </c>
      <c r="I12" s="7">
        <f t="shared" si="2"/>
        <v>495.77303322507646</v>
      </c>
      <c r="M12" s="3"/>
      <c r="N12" s="10"/>
      <c r="O12" s="11"/>
    </row>
    <row r="13" spans="1:15" x14ac:dyDescent="0.6">
      <c r="A13" s="7">
        <v>12</v>
      </c>
      <c r="B13" s="7" t="s">
        <v>95</v>
      </c>
      <c r="C13" s="7" t="s">
        <v>96</v>
      </c>
      <c r="D13" s="7">
        <f>'Plate 1'!N20</f>
        <v>9.2560149497780895</v>
      </c>
      <c r="E13" s="7">
        <f>'Plate 2'!N20</f>
        <v>9.2560149497780895</v>
      </c>
      <c r="F13" s="7">
        <f>'Plate 3'!N20</f>
        <v>9.6951122685552775</v>
      </c>
      <c r="G13" s="7">
        <f t="shared" si="0"/>
        <v>9.4023807227038194</v>
      </c>
      <c r="H13" s="7">
        <f t="shared" si="1"/>
        <v>0.25351295519645245</v>
      </c>
      <c r="I13" s="7">
        <f t="shared" si="2"/>
        <v>376.09522890815276</v>
      </c>
      <c r="M13" s="12"/>
      <c r="N13" s="10"/>
      <c r="O13" s="11"/>
    </row>
    <row r="14" spans="1:15" x14ac:dyDescent="0.6">
      <c r="A14" s="7">
        <v>13</v>
      </c>
      <c r="B14" s="7" t="s">
        <v>92</v>
      </c>
      <c r="C14" s="7" t="s">
        <v>93</v>
      </c>
      <c r="D14" s="7">
        <f>'Plate 1'!N21</f>
        <v>3.4244335435645876</v>
      </c>
      <c r="E14" s="7">
        <f>'Plate 2'!N21</f>
        <v>3.4244335435645876</v>
      </c>
      <c r="F14" s="7">
        <f>'Plate 3'!N21</f>
        <v>3.7834661923968622</v>
      </c>
      <c r="G14" s="7">
        <f t="shared" si="0"/>
        <v>3.5441110931753457</v>
      </c>
      <c r="H14" s="7">
        <f t="shared" si="1"/>
        <v>0.20728759645117811</v>
      </c>
      <c r="I14" s="7">
        <f t="shared" si="2"/>
        <v>141.76444372701383</v>
      </c>
    </row>
    <row r="15" spans="1:15" x14ac:dyDescent="0.6">
      <c r="A15" s="7">
        <v>14</v>
      </c>
      <c r="B15" s="7" t="s">
        <v>89</v>
      </c>
      <c r="C15" s="7" t="s">
        <v>90</v>
      </c>
      <c r="D15" s="7">
        <f>'Plate 1'!N22</f>
        <v>1.5227166549871525</v>
      </c>
      <c r="E15" s="7">
        <f>'Plate 2'!N22</f>
        <v>1.5227166549871525</v>
      </c>
      <c r="F15" s="7">
        <f>'Plate 3'!N22</f>
        <v>1.599072633150189</v>
      </c>
      <c r="G15" s="7">
        <f t="shared" si="0"/>
        <v>1.5481686477081646</v>
      </c>
      <c r="H15" s="7">
        <f t="shared" si="1"/>
        <v>4.4084144546666322E-2</v>
      </c>
      <c r="I15" s="7">
        <f t="shared" si="2"/>
        <v>61.926745908326588</v>
      </c>
    </row>
    <row r="16" spans="1:15" x14ac:dyDescent="0.6">
      <c r="A16" s="7">
        <v>15</v>
      </c>
      <c r="B16" s="7" t="s">
        <v>86</v>
      </c>
      <c r="C16" s="7" t="s">
        <v>87</v>
      </c>
      <c r="D16" s="7">
        <f>'Plate 1'!N23</f>
        <v>1.0418126605933193</v>
      </c>
      <c r="E16" s="7">
        <f>'Plate 2'!N23</f>
        <v>1.0418126605933193</v>
      </c>
      <c r="F16" s="7">
        <f>'Plate 3'!N23</f>
        <v>1.0963254676533174</v>
      </c>
      <c r="G16" s="7">
        <f t="shared" si="0"/>
        <v>1.0599835962799853</v>
      </c>
      <c r="H16" s="7">
        <f t="shared" si="1"/>
        <v>3.147298383037201E-2</v>
      </c>
      <c r="I16" s="7">
        <f t="shared" si="2"/>
        <v>42.399343851199411</v>
      </c>
    </row>
    <row r="17" spans="1:12" x14ac:dyDescent="0.6">
      <c r="A17" s="7">
        <v>16</v>
      </c>
      <c r="B17" s="7" t="s">
        <v>83</v>
      </c>
      <c r="C17" s="7" t="s">
        <v>84</v>
      </c>
      <c r="D17" s="7">
        <f>'Plate 1'!N24</f>
        <v>0.44002569493109084</v>
      </c>
      <c r="E17" s="7">
        <f>'Plate 2'!N24</f>
        <v>0.44002569493109084</v>
      </c>
      <c r="F17" s="7">
        <f>'Plate 3'!N24</f>
        <v>0.47352875790008575</v>
      </c>
      <c r="G17" s="7">
        <f t="shared" si="0"/>
        <v>0.45119338258742242</v>
      </c>
      <c r="H17" s="7">
        <f t="shared" si="1"/>
        <v>1.9343002423826194E-2</v>
      </c>
      <c r="I17" s="7">
        <f t="shared" si="2"/>
        <v>18.047735303496896</v>
      </c>
    </row>
    <row r="18" spans="1:12" x14ac:dyDescent="0.6">
      <c r="A18" s="7">
        <v>17</v>
      </c>
      <c r="B18" s="7" t="s">
        <v>84</v>
      </c>
      <c r="C18" s="7" t="s">
        <v>9</v>
      </c>
      <c r="D18" s="7">
        <f>'Plate 1'!N25</f>
        <v>0.26833683718757301</v>
      </c>
      <c r="E18" s="7">
        <f>'Plate 2'!N25</f>
        <v>0.26833683718757301</v>
      </c>
      <c r="F18" s="7">
        <f>'Plate 3'!N25</f>
        <v>0.30520532283164481</v>
      </c>
      <c r="G18" s="7">
        <f t="shared" si="0"/>
        <v>0.28062633240226359</v>
      </c>
      <c r="H18" s="7">
        <f t="shared" si="1"/>
        <v>2.1286030111218709E-2</v>
      </c>
      <c r="I18" s="7">
        <f t="shared" si="2"/>
        <v>11.225053296090543</v>
      </c>
    </row>
    <row r="19" spans="1:12" x14ac:dyDescent="0.6">
      <c r="A19" s="7">
        <v>18</v>
      </c>
      <c r="B19" s="7" t="s">
        <v>87</v>
      </c>
      <c r="C19" s="7" t="s">
        <v>10</v>
      </c>
      <c r="D19" s="7">
        <f>'Plate 1'!N26</f>
        <v>0.19533987386124735</v>
      </c>
      <c r="E19" s="7">
        <f>'Plate 2'!N26</f>
        <v>0.19533987386124735</v>
      </c>
      <c r="F19" s="7">
        <f>'Plate 3'!N26</f>
        <v>0.21596214310667897</v>
      </c>
      <c r="G19" s="7">
        <f t="shared" si="0"/>
        <v>0.20221396360972455</v>
      </c>
      <c r="H19" s="7">
        <f t="shared" si="1"/>
        <v>1.1906272700150886E-2</v>
      </c>
      <c r="I19" s="7">
        <f t="shared" si="2"/>
        <v>8.0885585443889809</v>
      </c>
    </row>
    <row r="20" spans="1:12" x14ac:dyDescent="0.6">
      <c r="A20" s="7">
        <v>19</v>
      </c>
      <c r="B20" s="7" t="s">
        <v>90</v>
      </c>
      <c r="C20" s="7" t="s">
        <v>11</v>
      </c>
      <c r="D20" s="7">
        <f>'Plate 1'!N27</f>
        <v>0.1997196916608269</v>
      </c>
      <c r="E20" s="7">
        <f>'Plate 2'!N27</f>
        <v>0.1997196916608269</v>
      </c>
      <c r="F20" s="7">
        <f>'Plate 3'!N27</f>
        <v>0.19881220821291329</v>
      </c>
      <c r="G20" s="7">
        <f t="shared" si="0"/>
        <v>0.19941719717818904</v>
      </c>
      <c r="H20" s="7">
        <f t="shared" si="1"/>
        <v>5.2393581293805217E-4</v>
      </c>
      <c r="I20" s="7">
        <f t="shared" si="2"/>
        <v>7.9766878871275617</v>
      </c>
    </row>
    <row r="21" spans="1:12" x14ac:dyDescent="0.6">
      <c r="A21" s="7">
        <v>20</v>
      </c>
      <c r="B21" s="7" t="s">
        <v>93</v>
      </c>
      <c r="C21" s="7" t="s">
        <v>12</v>
      </c>
      <c r="D21" s="7">
        <f>'Plate 1'!N28</f>
        <v>0.16176127073113758</v>
      </c>
      <c r="E21" s="7">
        <f>'Plate 2'!N28</f>
        <v>0.16176127073113758</v>
      </c>
      <c r="F21" s="7">
        <f>'Plate 3'!N28</f>
        <v>0.17721599390224538</v>
      </c>
      <c r="G21" s="7">
        <f t="shared" si="0"/>
        <v>0.16691284512150684</v>
      </c>
      <c r="H21" s="7">
        <f t="shared" si="1"/>
        <v>8.9227885830902333E-3</v>
      </c>
      <c r="I21" s="7">
        <f t="shared" si="2"/>
        <v>6.6765138048602735</v>
      </c>
    </row>
    <row r="22" spans="1:12" x14ac:dyDescent="0.6">
      <c r="A22" s="7">
        <v>21</v>
      </c>
      <c r="B22" s="7" t="s">
        <v>96</v>
      </c>
      <c r="C22" s="7" t="s">
        <v>13</v>
      </c>
      <c r="D22" s="7">
        <f>'Plate 1'!N29</f>
        <v>0.10248773651016117</v>
      </c>
      <c r="E22" s="7">
        <f>'Plate 2'!N29</f>
        <v>0.10248773651016117</v>
      </c>
      <c r="F22" s="7">
        <f>'Plate 3'!N29</f>
        <v>0.109886619874869</v>
      </c>
      <c r="G22" s="7">
        <f t="shared" si="0"/>
        <v>0.10495403096506378</v>
      </c>
      <c r="H22" s="7">
        <f t="shared" si="1"/>
        <v>4.2717473023167083E-3</v>
      </c>
      <c r="I22" s="7">
        <f t="shared" si="2"/>
        <v>4.1981612386025517</v>
      </c>
    </row>
    <row r="23" spans="1:12" x14ac:dyDescent="0.6">
      <c r="A23" s="7">
        <v>22</v>
      </c>
      <c r="B23" s="7" t="s">
        <v>99</v>
      </c>
      <c r="C23" s="7" t="s">
        <v>14</v>
      </c>
      <c r="D23" s="7">
        <f>'Plate 1'!N30</f>
        <v>4.9929922915206724E-2</v>
      </c>
      <c r="E23" s="7">
        <f>'Plate 2'!N30</f>
        <v>4.9929922915206724E-2</v>
      </c>
      <c r="F23" s="7">
        <f>'Plate 3'!N30</f>
        <v>6.6376599866611624E-2</v>
      </c>
      <c r="G23" s="7">
        <f t="shared" si="0"/>
        <v>5.5412148565675022E-2</v>
      </c>
      <c r="H23" s="7">
        <f t="shared" si="1"/>
        <v>9.4954933651684621E-3</v>
      </c>
      <c r="I23" s="7">
        <f t="shared" si="2"/>
        <v>2.2164859426270009</v>
      </c>
      <c r="J23">
        <f>SUM(I2:I23)</f>
        <v>2144.6458524794166</v>
      </c>
      <c r="K23" t="e">
        <f>J23/L2*100</f>
        <v>#VALUE!</v>
      </c>
    </row>
    <row r="24" spans="1:12" x14ac:dyDescent="0.6">
      <c r="A24">
        <v>23</v>
      </c>
      <c r="B24" t="s">
        <v>102</v>
      </c>
      <c r="C24" t="s">
        <v>15</v>
      </c>
      <c r="D24">
        <f>'Plate 1'!N31</f>
        <v>-2.3359028264424198E-2</v>
      </c>
      <c r="E24">
        <f>'Plate 2'!N31</f>
        <v>-2.3359028264424198E-2</v>
      </c>
      <c r="F24">
        <f>'Plate 3'!N31</f>
        <v>-2.0643440149903138E-2</v>
      </c>
      <c r="G24">
        <f t="shared" si="0"/>
        <v>-2.2453832226250511E-2</v>
      </c>
      <c r="H24">
        <f t="shared" si="1"/>
        <v>1.5678455289268825E-3</v>
      </c>
      <c r="I24" s="7">
        <f t="shared" si="2"/>
        <v>-0.89815328905002045</v>
      </c>
      <c r="L24" s="5"/>
    </row>
    <row r="25" spans="1:12" x14ac:dyDescent="0.6">
      <c r="A25">
        <v>24</v>
      </c>
      <c r="B25" t="s">
        <v>105</v>
      </c>
      <c r="C25" t="s">
        <v>16</v>
      </c>
      <c r="D25">
        <f>'Plate 1'!N32</f>
        <v>-1.8395234758234055E-2</v>
      </c>
      <c r="E25">
        <f>'Plate 2'!N32</f>
        <v>-1.8395234758234055E-2</v>
      </c>
      <c r="F25">
        <f>'Plate 3'!N32</f>
        <v>-1.5244386572236162E-2</v>
      </c>
      <c r="G25">
        <f t="shared" si="0"/>
        <v>-1.7344952029568091E-2</v>
      </c>
      <c r="H25">
        <f t="shared" si="1"/>
        <v>1.819143048361528E-3</v>
      </c>
      <c r="I25" s="7">
        <f t="shared" si="2"/>
        <v>-0.69379808118272368</v>
      </c>
    </row>
    <row r="26" spans="1:12" x14ac:dyDescent="0.6">
      <c r="A26">
        <v>25</v>
      </c>
      <c r="B26" t="s">
        <v>16</v>
      </c>
      <c r="C26" t="s">
        <v>24</v>
      </c>
      <c r="D26">
        <f>'Plate 1'!N33</f>
        <v>-2.1899088997897685E-2</v>
      </c>
      <c r="E26">
        <f>'Plate 2'!N33</f>
        <v>-2.1899088997897685E-2</v>
      </c>
      <c r="F26">
        <f>'Plate 3'!N33</f>
        <v>-2.2548988471432656E-2</v>
      </c>
      <c r="G26">
        <f t="shared" si="0"/>
        <v>-2.2115722155742673E-2</v>
      </c>
      <c r="H26">
        <f t="shared" si="1"/>
        <v>3.752196359916113E-4</v>
      </c>
      <c r="I26" s="7">
        <f t="shared" si="2"/>
        <v>-0.88462888622970692</v>
      </c>
    </row>
    <row r="27" spans="1:12" x14ac:dyDescent="0.6">
      <c r="A27">
        <v>26</v>
      </c>
      <c r="B27" t="s">
        <v>15</v>
      </c>
      <c r="C27" t="s">
        <v>23</v>
      </c>
      <c r="D27">
        <f>'Plate 1'!N34</f>
        <v>-1.7811259051623451E-2</v>
      </c>
      <c r="E27">
        <f>'Plate 2'!N34</f>
        <v>-1.7811259051623451E-2</v>
      </c>
      <c r="F27">
        <f>'Plate 3'!N34</f>
        <v>-1.9055483215295203E-2</v>
      </c>
      <c r="G27">
        <f t="shared" si="0"/>
        <v>-1.8226000439514035E-2</v>
      </c>
      <c r="H27">
        <f t="shared" si="1"/>
        <v>7.18353155828123E-4</v>
      </c>
      <c r="I27" s="7">
        <f t="shared" si="2"/>
        <v>-0.72904001758056136</v>
      </c>
    </row>
    <row r="28" spans="1:12" x14ac:dyDescent="0.6">
      <c r="A28">
        <v>27</v>
      </c>
      <c r="B28" t="s">
        <v>14</v>
      </c>
      <c r="C28" t="s">
        <v>22</v>
      </c>
      <c r="D28">
        <f>'Plate 1'!N35</f>
        <v>-5.5477692128007468E-3</v>
      </c>
      <c r="E28">
        <f>'Plate 2'!N35</f>
        <v>-5.5477692128007468E-3</v>
      </c>
      <c r="F28">
        <f>'Plate 3'!N35</f>
        <v>4.1286880299806275E-3</v>
      </c>
      <c r="G28">
        <f t="shared" si="0"/>
        <v>-2.3222834652069555E-3</v>
      </c>
      <c r="H28">
        <f t="shared" si="1"/>
        <v>5.5867051939217302E-3</v>
      </c>
      <c r="I28" s="7">
        <f t="shared" si="2"/>
        <v>-9.2891338608278223E-2</v>
      </c>
    </row>
    <row r="29" spans="1:12" x14ac:dyDescent="0.6">
      <c r="A29">
        <v>28</v>
      </c>
      <c r="B29" t="s">
        <v>13</v>
      </c>
      <c r="C29" t="s">
        <v>21</v>
      </c>
      <c r="D29">
        <f>'Plate 1'!N36</f>
        <v>4.8177995795374913E-2</v>
      </c>
      <c r="E29">
        <f>'Plate 2'!N36</f>
        <v>4.8177995795374913E-2</v>
      </c>
      <c r="F29">
        <f>'Plate 3'!N36</f>
        <v>5.9071997967415128E-2</v>
      </c>
      <c r="G29">
        <f t="shared" si="0"/>
        <v>5.1809329852721651E-2</v>
      </c>
      <c r="H29">
        <f t="shared" si="1"/>
        <v>6.2896550865797858E-3</v>
      </c>
      <c r="I29" s="7">
        <f t="shared" si="2"/>
        <v>2.0723731941088661</v>
      </c>
    </row>
    <row r="30" spans="1:12" x14ac:dyDescent="0.6">
      <c r="A30">
        <v>29</v>
      </c>
      <c r="B30" t="s">
        <v>12</v>
      </c>
      <c r="C30" t="s">
        <v>20</v>
      </c>
      <c r="D30">
        <f>'Plate 1'!N37</f>
        <v>0.19125204391497314</v>
      </c>
      <c r="E30">
        <f>'Plate 2'!N37</f>
        <v>0.19125204391497314</v>
      </c>
      <c r="F30">
        <f>'Plate 3'!N37</f>
        <v>0.21786769142820847</v>
      </c>
      <c r="G30">
        <f t="shared" si="0"/>
        <v>0.20012392641938492</v>
      </c>
      <c r="H30">
        <f t="shared" si="1"/>
        <v>1.5366551256422615E-2</v>
      </c>
      <c r="I30" s="7">
        <f t="shared" si="2"/>
        <v>8.004957056775396</v>
      </c>
    </row>
    <row r="31" spans="1:12" x14ac:dyDescent="0.6">
      <c r="A31">
        <v>30</v>
      </c>
      <c r="B31" t="s">
        <v>11</v>
      </c>
      <c r="C31" t="s">
        <v>19</v>
      </c>
      <c r="D31">
        <f>'Plate 1'!N38</f>
        <v>0.73522541462275171</v>
      </c>
      <c r="E31">
        <f>'Plate 2'!N38</f>
        <v>0.73522541462275171</v>
      </c>
      <c r="F31">
        <f>'Plate 3'!N38</f>
        <v>0.80160066059008483</v>
      </c>
      <c r="G31">
        <f t="shared" si="0"/>
        <v>0.75735049661186282</v>
      </c>
      <c r="H31">
        <f t="shared" si="1"/>
        <v>3.8321766126767402E-2</v>
      </c>
      <c r="I31" s="7">
        <f t="shared" si="2"/>
        <v>30.294019864474514</v>
      </c>
    </row>
    <row r="32" spans="1:12" x14ac:dyDescent="0.6">
      <c r="A32">
        <v>31</v>
      </c>
      <c r="B32" t="s">
        <v>10</v>
      </c>
      <c r="C32" t="s">
        <v>18</v>
      </c>
      <c r="D32">
        <f>'Plate 1'!N39</f>
        <v>5.4663046017285675</v>
      </c>
      <c r="E32">
        <f>'Plate 2'!N39</f>
        <v>5.4663046017285675</v>
      </c>
      <c r="F32">
        <f>'Plate 3'!N39</f>
        <v>5.8557499920602156</v>
      </c>
      <c r="G32">
        <f t="shared" si="0"/>
        <v>5.5961197318391172</v>
      </c>
      <c r="H32">
        <f t="shared" si="1"/>
        <v>0.22484640094263594</v>
      </c>
      <c r="I32" s="7">
        <f t="shared" si="2"/>
        <v>223.84478927356469</v>
      </c>
    </row>
    <row r="33" spans="1:12" x14ac:dyDescent="0.6">
      <c r="A33">
        <v>32</v>
      </c>
      <c r="B33" t="s">
        <v>9</v>
      </c>
      <c r="C33" t="s">
        <v>17</v>
      </c>
      <c r="D33">
        <f>'Plate 1'!N40</f>
        <v>14.886708712917542</v>
      </c>
      <c r="E33">
        <f>'Plate 2'!N40</f>
        <v>14.886708712917542</v>
      </c>
      <c r="F33">
        <f>'Plate 3'!N40</f>
        <v>15.782703973068251</v>
      </c>
      <c r="G33">
        <f t="shared" si="0"/>
        <v>15.185373799634446</v>
      </c>
      <c r="H33">
        <f t="shared" si="1"/>
        <v>0.51730310464064067</v>
      </c>
      <c r="I33" s="7">
        <f t="shared" si="2"/>
        <v>607.4149519853778</v>
      </c>
    </row>
    <row r="34" spans="1:12" x14ac:dyDescent="0.6">
      <c r="A34">
        <v>33</v>
      </c>
      <c r="B34" t="s">
        <v>17</v>
      </c>
      <c r="C34" t="s">
        <v>25</v>
      </c>
      <c r="D34">
        <f>'Plate 1'!N41</f>
        <v>13.466187806587245</v>
      </c>
      <c r="E34">
        <f>'Plate 2'!N41</f>
        <v>13.466187806587245</v>
      </c>
      <c r="F34">
        <f>'Plate 3'!N41</f>
        <v>14.184266522691905</v>
      </c>
      <c r="G34">
        <f t="shared" si="0"/>
        <v>13.70554737862213</v>
      </c>
      <c r="H34">
        <f t="shared" si="1"/>
        <v>0.4145829400423664</v>
      </c>
      <c r="I34" s="7">
        <f t="shared" si="2"/>
        <v>548.22189514488525</v>
      </c>
    </row>
    <row r="35" spans="1:12" x14ac:dyDescent="0.6">
      <c r="A35">
        <v>34</v>
      </c>
      <c r="B35" t="s">
        <v>18</v>
      </c>
      <c r="C35" t="s">
        <v>26</v>
      </c>
      <c r="D35">
        <f>'Plate 1'!N42</f>
        <v>9.1129409016584901</v>
      </c>
      <c r="E35">
        <f>'Plate 2'!N42</f>
        <v>9.1129409016584901</v>
      </c>
      <c r="F35">
        <f>'Plate 3'!N42</f>
        <v>9.5814145520373497</v>
      </c>
      <c r="G35">
        <f t="shared" si="0"/>
        <v>9.2690987851181106</v>
      </c>
      <c r="H35">
        <f t="shared" si="1"/>
        <v>0.27047338815448119</v>
      </c>
      <c r="I35" s="7">
        <f t="shared" si="2"/>
        <v>370.76395140472442</v>
      </c>
    </row>
    <row r="36" spans="1:12" x14ac:dyDescent="0.6">
      <c r="A36">
        <v>35</v>
      </c>
      <c r="B36" t="s">
        <v>19</v>
      </c>
      <c r="C36" t="s">
        <v>27</v>
      </c>
      <c r="D36">
        <f>'Plate 1'!N43</f>
        <v>4.0501635131978508</v>
      </c>
      <c r="E36">
        <f>'Plate 2'!N43</f>
        <v>4.0501635131978508</v>
      </c>
      <c r="F36">
        <f>'Plate 3'!N43</f>
        <v>4.1610823514466286</v>
      </c>
      <c r="G36">
        <f t="shared" si="0"/>
        <v>4.0871364592807771</v>
      </c>
      <c r="H36">
        <f t="shared" si="1"/>
        <v>6.4039021121132411E-2</v>
      </c>
      <c r="I36" s="7">
        <f t="shared" si="2"/>
        <v>163.48545837123109</v>
      </c>
    </row>
    <row r="37" spans="1:12" x14ac:dyDescent="0.6">
      <c r="A37">
        <v>36</v>
      </c>
      <c r="B37" t="s">
        <v>20</v>
      </c>
      <c r="C37" t="s">
        <v>28</v>
      </c>
      <c r="D37">
        <f>'Plate 1'!N44</f>
        <v>1.4999416024293388</v>
      </c>
      <c r="E37">
        <f>'Plate 2'!N44</f>
        <v>1.4999416024293388</v>
      </c>
      <c r="F37">
        <f>'Plate 3'!N44</f>
        <v>1.6727538349159972</v>
      </c>
      <c r="G37">
        <f t="shared" si="0"/>
        <v>1.5575456799248917</v>
      </c>
      <c r="H37">
        <f t="shared" si="1"/>
        <v>9.9773188945432384E-2</v>
      </c>
      <c r="I37" s="7">
        <f t="shared" si="2"/>
        <v>62.301827196995667</v>
      </c>
    </row>
    <row r="38" spans="1:12" x14ac:dyDescent="0.6">
      <c r="A38">
        <v>37</v>
      </c>
      <c r="B38" t="s">
        <v>21</v>
      </c>
      <c r="C38" t="s">
        <v>29</v>
      </c>
      <c r="D38">
        <f>'Plate 1'!N45</f>
        <v>0.69201121233356688</v>
      </c>
      <c r="E38">
        <f>'Plate 2'!N45</f>
        <v>0.69201121233356688</v>
      </c>
      <c r="F38">
        <f>'Plate 3'!N45</f>
        <v>0.77206466160637732</v>
      </c>
      <c r="G38">
        <f t="shared" si="0"/>
        <v>0.71869569542450373</v>
      </c>
      <c r="H38">
        <f t="shared" si="1"/>
        <v>4.6218880487215154E-2</v>
      </c>
      <c r="I38" s="7">
        <f t="shared" si="2"/>
        <v>28.747827816980148</v>
      </c>
    </row>
    <row r="39" spans="1:12" x14ac:dyDescent="0.6">
      <c r="A39">
        <v>38</v>
      </c>
      <c r="B39" t="s">
        <v>22</v>
      </c>
      <c r="C39" t="s">
        <v>32</v>
      </c>
      <c r="D39">
        <f>'Plate 1'!N46</f>
        <v>0.46513665031534684</v>
      </c>
      <c r="E39">
        <f>'Plate 2'!N46</f>
        <v>0.46513665031534684</v>
      </c>
      <c r="F39">
        <f>'Plate 3'!N46</f>
        <v>0.51354527265220573</v>
      </c>
      <c r="G39">
        <f t="shared" si="0"/>
        <v>0.48127285776096645</v>
      </c>
      <c r="H39">
        <f t="shared" si="1"/>
        <v>2.794873113728441E-2</v>
      </c>
      <c r="I39" s="7">
        <f t="shared" si="2"/>
        <v>19.25091431043866</v>
      </c>
    </row>
    <row r="40" spans="1:12" x14ac:dyDescent="0.6">
      <c r="A40">
        <v>39</v>
      </c>
      <c r="B40" t="s">
        <v>23</v>
      </c>
      <c r="C40" t="s">
        <v>31</v>
      </c>
      <c r="D40">
        <f>'Plate 1'!N47</f>
        <v>0.26921280074748888</v>
      </c>
      <c r="E40">
        <f>'Plate 2'!N47</f>
        <v>0.26921280074748888</v>
      </c>
      <c r="F40">
        <f>'Plate 3'!N47</f>
        <v>0.29186648458093817</v>
      </c>
      <c r="G40">
        <f t="shared" si="0"/>
        <v>0.27676402869197197</v>
      </c>
      <c r="H40">
        <f t="shared" si="1"/>
        <v>1.3079110459378622E-2</v>
      </c>
      <c r="I40" s="7">
        <f t="shared" si="2"/>
        <v>11.070561147678879</v>
      </c>
    </row>
    <row r="41" spans="1:12" x14ac:dyDescent="0.6">
      <c r="A41">
        <v>40</v>
      </c>
      <c r="B41" t="s">
        <v>24</v>
      </c>
      <c r="C41" t="s">
        <v>33</v>
      </c>
      <c r="D41">
        <f>'Plate 1'!N48</f>
        <v>0.16789301565054893</v>
      </c>
      <c r="E41">
        <f>'Plate 2'!N48</f>
        <v>0.16789301565054893</v>
      </c>
      <c r="F41">
        <f>'Plate 3'!N48</f>
        <v>0.17308730587226476</v>
      </c>
      <c r="G41">
        <f t="shared" si="0"/>
        <v>0.1696244457244542</v>
      </c>
      <c r="H41">
        <f t="shared" si="1"/>
        <v>2.9989248577566756E-3</v>
      </c>
      <c r="I41" s="7">
        <f t="shared" si="2"/>
        <v>6.7849778289781684</v>
      </c>
    </row>
    <row r="42" spans="1:12" x14ac:dyDescent="0.6">
      <c r="A42">
        <v>41</v>
      </c>
      <c r="B42" t="s">
        <v>33</v>
      </c>
      <c r="C42" t="s">
        <v>40</v>
      </c>
      <c r="D42">
        <f>'Plate 1'!N49</f>
        <v>0.20847932725998597</v>
      </c>
      <c r="E42">
        <f>'Plate 2'!N49</f>
        <v>0.20847932725998597</v>
      </c>
      <c r="F42">
        <f>'Plate 3'!N49</f>
        <v>0.17975672499761808</v>
      </c>
      <c r="G42">
        <f t="shared" si="0"/>
        <v>0.19890512650586334</v>
      </c>
      <c r="H42">
        <f t="shared" si="1"/>
        <v>1.6583002148004657E-2</v>
      </c>
      <c r="I42" s="7">
        <f t="shared" si="2"/>
        <v>7.9562050602345336</v>
      </c>
    </row>
    <row r="43" spans="1:12" x14ac:dyDescent="0.6">
      <c r="A43">
        <v>42</v>
      </c>
      <c r="B43" t="s">
        <v>31</v>
      </c>
      <c r="C43" t="s">
        <v>39</v>
      </c>
      <c r="D43">
        <f>'Plate 1'!N50</f>
        <v>0.19154403176827842</v>
      </c>
      <c r="E43">
        <f>'Plate 2'!N50</f>
        <v>0.19154403176827842</v>
      </c>
      <c r="F43">
        <f>'Plate 3'!N50</f>
        <v>0.1838854130275987</v>
      </c>
      <c r="G43">
        <f t="shared" si="0"/>
        <v>0.18899115885471851</v>
      </c>
      <c r="H43">
        <f t="shared" si="1"/>
        <v>4.4217055915521481E-3</v>
      </c>
      <c r="I43" s="7">
        <f t="shared" si="2"/>
        <v>7.5596463541887404</v>
      </c>
    </row>
    <row r="44" spans="1:12" x14ac:dyDescent="0.6">
      <c r="A44">
        <v>43</v>
      </c>
      <c r="B44" t="s">
        <v>32</v>
      </c>
      <c r="C44" t="s">
        <v>30</v>
      </c>
      <c r="D44">
        <f>'Plate 1'!N51</f>
        <v>0.25519738378883439</v>
      </c>
      <c r="E44">
        <f>'Plate 2'!N51</f>
        <v>0.25519738378883439</v>
      </c>
      <c r="F44">
        <f>'Plate 3'!N51</f>
        <v>0.14863276907930259</v>
      </c>
      <c r="G44">
        <f t="shared" si="0"/>
        <v>0.21967584555232378</v>
      </c>
      <c r="H44">
        <f t="shared" si="1"/>
        <v>6.152510898863691E-2</v>
      </c>
      <c r="I44" s="7">
        <f t="shared" si="2"/>
        <v>8.7870338220929511</v>
      </c>
    </row>
    <row r="45" spans="1:12" x14ac:dyDescent="0.6">
      <c r="A45">
        <v>44</v>
      </c>
      <c r="B45" t="s">
        <v>29</v>
      </c>
      <c r="C45" t="s">
        <v>38</v>
      </c>
      <c r="D45">
        <f>'Plate 1'!N52</f>
        <v>6.5697266993693063E-2</v>
      </c>
      <c r="E45">
        <f>'Plate 2'!N52</f>
        <v>6.5697266993693063E-2</v>
      </c>
      <c r="F45">
        <f>'Plate 3'!N52</f>
        <v>8.3526534760377302E-2</v>
      </c>
      <c r="G45">
        <f t="shared" si="0"/>
        <v>7.164035624925448E-2</v>
      </c>
      <c r="H45">
        <f t="shared" si="1"/>
        <v>1.0293732544549005E-2</v>
      </c>
      <c r="I45" s="7">
        <f t="shared" si="2"/>
        <v>2.8656142499701791</v>
      </c>
      <c r="J45">
        <f>SUM(I24:I45)</f>
        <v>2106.1284924700485</v>
      </c>
      <c r="K45" t="e">
        <f>J45/L24*100</f>
        <v>#DIV/0!</v>
      </c>
    </row>
    <row r="46" spans="1:12" x14ac:dyDescent="0.6">
      <c r="A46" s="6">
        <v>45</v>
      </c>
      <c r="B46" s="6" t="s">
        <v>28</v>
      </c>
      <c r="C46" s="6" t="s">
        <v>37</v>
      </c>
      <c r="D46" s="6">
        <f>'Plate 1'!N53</f>
        <v>-1.2847465545433309E-2</v>
      </c>
      <c r="E46" s="6">
        <f>'Plate 2'!N53</f>
        <v>-1.2847465545433309E-2</v>
      </c>
      <c r="F46" s="6">
        <f>'Plate 3'!N53</f>
        <v>-1.0162924381490775E-2</v>
      </c>
      <c r="G46" s="6">
        <f t="shared" si="0"/>
        <v>-1.1952618490785797E-2</v>
      </c>
      <c r="H46" s="6">
        <f t="shared" si="1"/>
        <v>1.5499205636528531E-3</v>
      </c>
      <c r="I46" s="7">
        <f t="shared" si="2"/>
        <v>-0.47810473963143191</v>
      </c>
      <c r="L46" s="5"/>
    </row>
    <row r="47" spans="1:12" x14ac:dyDescent="0.6">
      <c r="A47" s="6">
        <v>46</v>
      </c>
      <c r="B47" s="6" t="s">
        <v>27</v>
      </c>
      <c r="C47" s="6" t="s">
        <v>36</v>
      </c>
      <c r="D47" s="6">
        <f>'Plate 1'!N54</f>
        <v>-7.2996963326325617E-3</v>
      </c>
      <c r="E47" s="6">
        <f>'Plate 2'!N54</f>
        <v>-7.2996963326325617E-3</v>
      </c>
      <c r="F47" s="6">
        <f>'Plate 3'!N54</f>
        <v>-1.9690665989138375E-2</v>
      </c>
      <c r="G47" s="6">
        <f t="shared" si="0"/>
        <v>-1.1430019551467835E-2</v>
      </c>
      <c r="H47" s="6">
        <f t="shared" si="1"/>
        <v>7.1539296667041119E-3</v>
      </c>
      <c r="I47" s="7">
        <f t="shared" si="2"/>
        <v>-0.4572007820587134</v>
      </c>
    </row>
    <row r="48" spans="1:12" x14ac:dyDescent="0.6">
      <c r="A48" s="6">
        <v>47</v>
      </c>
      <c r="B48" s="6" t="s">
        <v>26</v>
      </c>
      <c r="C48" s="6" t="s">
        <v>35</v>
      </c>
      <c r="D48" s="6">
        <f>'Plate 1'!N55</f>
        <v>-1.2555477692128007E-2</v>
      </c>
      <c r="E48" s="6">
        <f>'Plate 2'!N55</f>
        <v>-1.2555477692128007E-2</v>
      </c>
      <c r="F48" s="6">
        <f>'Plate 3'!N55</f>
        <v>-1.0162924381490775E-2</v>
      </c>
      <c r="G48" s="6">
        <f t="shared" si="0"/>
        <v>-1.1757959921915596E-2</v>
      </c>
      <c r="H48" s="6">
        <f t="shared" si="1"/>
        <v>1.3813412979469359E-3</v>
      </c>
      <c r="I48" s="7">
        <f t="shared" si="2"/>
        <v>-0.47031839687662386</v>
      </c>
    </row>
    <row r="49" spans="1:9" x14ac:dyDescent="0.6">
      <c r="A49" s="6">
        <v>48</v>
      </c>
      <c r="B49" s="6" t="s">
        <v>25</v>
      </c>
      <c r="C49" s="6" t="s">
        <v>34</v>
      </c>
      <c r="D49" s="6">
        <f>'Plate 1'!N56</f>
        <v>-1.2847465545433309E-2</v>
      </c>
      <c r="E49" s="6">
        <f>'Plate 2'!N56</f>
        <v>-1.2847465545433309E-2</v>
      </c>
      <c r="F49" s="6">
        <f>'Plate 3'!N56</f>
        <v>-1.3021246863785054E-2</v>
      </c>
      <c r="G49" s="6">
        <f t="shared" si="0"/>
        <v>-1.2905392651550556E-2</v>
      </c>
      <c r="H49" s="6">
        <f t="shared" si="1"/>
        <v>1.0033269093050836E-4</v>
      </c>
      <c r="I49" s="7">
        <f t="shared" si="2"/>
        <v>-0.51621570606202227</v>
      </c>
    </row>
    <row r="50" spans="1:9" x14ac:dyDescent="0.6">
      <c r="A50" s="6">
        <v>49</v>
      </c>
      <c r="B50" s="6" t="s">
        <v>34</v>
      </c>
      <c r="C50" s="6" t="s">
        <v>41</v>
      </c>
      <c r="D50" s="6">
        <f>'Plate 1'!N57</f>
        <v>-1.9271198318149965E-2</v>
      </c>
      <c r="E50" s="6">
        <f>'Plate 2'!N57</f>
        <v>-1.9271198318149965E-2</v>
      </c>
      <c r="F50" s="6">
        <f>'Plate 3'!N57</f>
        <v>-1.5244386572236162E-2</v>
      </c>
      <c r="G50" s="6">
        <f t="shared" si="0"/>
        <v>-1.7928927736178695E-2</v>
      </c>
      <c r="H50" s="6">
        <f t="shared" si="1"/>
        <v>2.3248808454792809E-3</v>
      </c>
      <c r="I50" s="7">
        <f t="shared" si="2"/>
        <v>-0.71715710944714783</v>
      </c>
    </row>
    <row r="51" spans="1:9" x14ac:dyDescent="0.6">
      <c r="A51" s="6">
        <v>50</v>
      </c>
      <c r="B51" s="6" t="s">
        <v>35</v>
      </c>
      <c r="C51" s="6" t="s">
        <v>42</v>
      </c>
      <c r="D51" s="6">
        <f>'Plate 1'!N58</f>
        <v>-1.5183368371875729E-2</v>
      </c>
      <c r="E51" s="6">
        <f>'Plate 2'!N58</f>
        <v>-1.5183368371875729E-2</v>
      </c>
      <c r="F51" s="6">
        <f>'Plate 3'!N58</f>
        <v>-3.0488773144472323E-2</v>
      </c>
      <c r="G51" s="6">
        <f t="shared" si="0"/>
        <v>-2.028516996274126E-2</v>
      </c>
      <c r="H51" s="6">
        <f t="shared" si="1"/>
        <v>8.8365795655148283E-3</v>
      </c>
      <c r="I51" s="7">
        <f t="shared" si="2"/>
        <v>-0.81140679850965047</v>
      </c>
    </row>
    <row r="52" spans="1:9" x14ac:dyDescent="0.6">
      <c r="A52" s="6">
        <v>51</v>
      </c>
      <c r="B52" s="6" t="s">
        <v>36</v>
      </c>
      <c r="C52" s="6" t="s">
        <v>43</v>
      </c>
      <c r="D52" s="6">
        <f>'Plate 1'!N59</f>
        <v>-4.3798177995795374E-3</v>
      </c>
      <c r="E52" s="6">
        <f>'Plate 2'!N59</f>
        <v>-4.3798177995795374E-3</v>
      </c>
      <c r="F52" s="6">
        <f>'Plate 3'!N59</f>
        <v>8.8290405564201105E-2</v>
      </c>
      <c r="G52" s="6">
        <f t="shared" si="0"/>
        <v>2.6510256655014011E-2</v>
      </c>
      <c r="H52" s="6">
        <f t="shared" si="1"/>
        <v>5.3503178404941495E-2</v>
      </c>
      <c r="I52" s="7">
        <f t="shared" si="2"/>
        <v>1.0604102662005603</v>
      </c>
    </row>
    <row r="53" spans="1:9" x14ac:dyDescent="0.6">
      <c r="A53" s="6">
        <v>52</v>
      </c>
      <c r="B53" s="6" t="s">
        <v>37</v>
      </c>
      <c r="C53" s="6" t="s">
        <v>44</v>
      </c>
      <c r="D53" s="6">
        <f>'Plate 1'!N60</f>
        <v>1.0219574865685586E-2</v>
      </c>
      <c r="E53" s="6">
        <f>'Plate 2'!N60</f>
        <v>1.0219574865685586E-2</v>
      </c>
      <c r="F53" s="6">
        <f>'Plate 3'!N60</f>
        <v>3.8428557817511991E-2</v>
      </c>
      <c r="G53" s="6">
        <f t="shared" si="0"/>
        <v>1.9622569182961055E-2</v>
      </c>
      <c r="H53" s="6">
        <f t="shared" si="1"/>
        <v>1.6286463900802538E-2</v>
      </c>
      <c r="I53" s="7">
        <f t="shared" si="2"/>
        <v>0.78490276731844222</v>
      </c>
    </row>
    <row r="54" spans="1:9" x14ac:dyDescent="0.6">
      <c r="A54" s="6">
        <v>53</v>
      </c>
      <c r="B54" s="6" t="s">
        <v>38</v>
      </c>
      <c r="C54" s="6" t="s">
        <v>45</v>
      </c>
      <c r="D54" s="6">
        <f>'Plate 1'!N61</f>
        <v>6.0149497780892312E-2</v>
      </c>
      <c r="E54" s="6">
        <f>'Plate 2'!N61</f>
        <v>6.0149497780892312E-2</v>
      </c>
      <c r="F54" s="6">
        <f>'Plate 3'!N61</f>
        <v>6.478864293200369E-2</v>
      </c>
      <c r="G54" s="6">
        <f t="shared" si="0"/>
        <v>6.1695879497929436E-2</v>
      </c>
      <c r="H54" s="6">
        <f t="shared" si="1"/>
        <v>2.6784117018039009E-3</v>
      </c>
      <c r="I54" s="7">
        <f t="shared" si="2"/>
        <v>2.4678351799171776</v>
      </c>
    </row>
    <row r="55" spans="1:9" x14ac:dyDescent="0.6">
      <c r="A55" s="6">
        <v>54</v>
      </c>
      <c r="B55" s="6" t="s">
        <v>30</v>
      </c>
      <c r="C55" s="6" t="s">
        <v>46</v>
      </c>
      <c r="D55" s="6">
        <f>'Plate 1'!N62</f>
        <v>0.29227984115860778</v>
      </c>
      <c r="E55" s="6">
        <f>'Plate 2'!N62</f>
        <v>0.29227984115860778</v>
      </c>
      <c r="F55" s="6">
        <f>'Plate 3'!N62</f>
        <v>0.39730682503890496</v>
      </c>
      <c r="G55" s="6">
        <f t="shared" si="0"/>
        <v>0.32728883578537354</v>
      </c>
      <c r="H55" s="6">
        <f t="shared" si="1"/>
        <v>6.0637357415464006E-2</v>
      </c>
      <c r="I55" s="7">
        <f t="shared" si="2"/>
        <v>13.091553431414942</v>
      </c>
    </row>
    <row r="56" spans="1:9" x14ac:dyDescent="0.6">
      <c r="A56" s="6">
        <v>55</v>
      </c>
      <c r="B56" s="6" t="s">
        <v>39</v>
      </c>
      <c r="C56" s="6" t="s">
        <v>47</v>
      </c>
      <c r="D56" s="6">
        <f>'Plate 1'!N63</f>
        <v>1.8082807755197383</v>
      </c>
      <c r="E56" s="6">
        <f>'Plate 2'!N63</f>
        <v>1.8082807755197383</v>
      </c>
      <c r="F56" s="6">
        <f>'Plate 3'!N63</f>
        <v>2.066249563311843</v>
      </c>
      <c r="G56" s="6">
        <f t="shared" si="0"/>
        <v>1.8942703714504399</v>
      </c>
      <c r="H56" s="6">
        <f t="shared" si="1"/>
        <v>0.14893834907429304</v>
      </c>
      <c r="I56" s="7">
        <f t="shared" si="2"/>
        <v>75.770814858017587</v>
      </c>
    </row>
    <row r="57" spans="1:9" x14ac:dyDescent="0.6">
      <c r="A57" s="6">
        <v>56</v>
      </c>
      <c r="B57" s="6" t="s">
        <v>40</v>
      </c>
      <c r="C57" s="6" t="s">
        <v>48</v>
      </c>
      <c r="D57" s="6">
        <f>'Plate 1'!N64</f>
        <v>4.3634664797944405</v>
      </c>
      <c r="E57" s="6">
        <f>'Plate 2'!N64</f>
        <v>4.3634664797944405</v>
      </c>
      <c r="F57" s="6">
        <f>'Plate 3'!N64</f>
        <v>4.5891955410169283</v>
      </c>
      <c r="G57" s="6">
        <f t="shared" si="0"/>
        <v>4.438709500201937</v>
      </c>
      <c r="H57" s="6">
        <f t="shared" si="1"/>
        <v>0.13032473426072486</v>
      </c>
      <c r="I57" s="7">
        <f t="shared" si="2"/>
        <v>177.54838000807749</v>
      </c>
    </row>
    <row r="58" spans="1:9" x14ac:dyDescent="0.6">
      <c r="A58" s="6">
        <v>57</v>
      </c>
      <c r="B58" s="6" t="s">
        <v>48</v>
      </c>
      <c r="C58" s="6" t="s">
        <v>56</v>
      </c>
      <c r="D58" s="6">
        <f>'Plate 1'!N65</f>
        <v>6.791637467881336</v>
      </c>
      <c r="E58" s="6">
        <f>'Plate 2'!N65</f>
        <v>6.791637467881336</v>
      </c>
      <c r="F58" s="6">
        <f>'Plate 3'!N65</f>
        <v>7.1531108076348975</v>
      </c>
      <c r="G58" s="6">
        <f t="shared" si="0"/>
        <v>6.9121285811325235</v>
      </c>
      <c r="H58" s="6">
        <f t="shared" si="1"/>
        <v>0.20869673001159175</v>
      </c>
      <c r="I58" s="7">
        <f t="shared" si="2"/>
        <v>276.48514324530095</v>
      </c>
    </row>
    <row r="59" spans="1:9" x14ac:dyDescent="0.6">
      <c r="A59" s="6">
        <v>58</v>
      </c>
      <c r="B59" s="6" t="s">
        <v>47</v>
      </c>
      <c r="C59" s="6" t="s">
        <v>55</v>
      </c>
      <c r="D59" s="6">
        <f>'Plate 1'!N66</f>
        <v>6.3834384489605229</v>
      </c>
      <c r="E59" s="6">
        <f>'Plate 2'!N66</f>
        <v>6.3834384489605229</v>
      </c>
      <c r="F59" s="6">
        <f>'Plate 3'!N66</f>
        <v>6.8037602820211518</v>
      </c>
      <c r="G59" s="6">
        <f t="shared" si="0"/>
        <v>6.5235457266473986</v>
      </c>
      <c r="H59" s="6">
        <f t="shared" si="1"/>
        <v>0.24267292346383101</v>
      </c>
      <c r="I59" s="7">
        <f t="shared" si="2"/>
        <v>260.94182906589594</v>
      </c>
    </row>
    <row r="60" spans="1:9" x14ac:dyDescent="0.6">
      <c r="A60" s="6">
        <v>59</v>
      </c>
      <c r="B60" s="6" t="s">
        <v>46</v>
      </c>
      <c r="C60" s="6" t="s">
        <v>54</v>
      </c>
      <c r="D60" s="6">
        <f>'Plate 1'!N67</f>
        <v>5.7749357626722722</v>
      </c>
      <c r="E60" s="6">
        <f>'Plate 2'!N67</f>
        <v>5.7749357626722722</v>
      </c>
      <c r="F60" s="6">
        <f>'Plate 3'!N67</f>
        <v>6.2228856353415702</v>
      </c>
      <c r="G60" s="6">
        <f t="shared" si="0"/>
        <v>5.9242523868953718</v>
      </c>
      <c r="H60" s="6">
        <f t="shared" si="1"/>
        <v>0.25862397956907784</v>
      </c>
      <c r="I60" s="7">
        <f t="shared" si="2"/>
        <v>236.97009547581487</v>
      </c>
    </row>
    <row r="61" spans="1:9" x14ac:dyDescent="0.6">
      <c r="A61" s="6">
        <v>60</v>
      </c>
      <c r="B61" s="6" t="s">
        <v>45</v>
      </c>
      <c r="C61" s="6" t="s">
        <v>53</v>
      </c>
      <c r="D61" s="6">
        <f>'Plate 1'!N68</f>
        <v>5.2128591450595652</v>
      </c>
      <c r="E61" s="6">
        <f>'Plate 2'!N68</f>
        <v>5.2128591450595652</v>
      </c>
      <c r="F61" s="6">
        <f>'Plate 3'!N68</f>
        <v>5.5889732270460826</v>
      </c>
      <c r="G61" s="6">
        <f t="shared" si="0"/>
        <v>5.3382305057217367</v>
      </c>
      <c r="H61" s="6">
        <f t="shared" si="1"/>
        <v>0.21714956648092479</v>
      </c>
      <c r="I61" s="7">
        <f t="shared" si="2"/>
        <v>213.52922022886946</v>
      </c>
    </row>
    <row r="62" spans="1:9" x14ac:dyDescent="0.6">
      <c r="A62" s="6">
        <v>61</v>
      </c>
      <c r="B62" s="6" t="s">
        <v>44</v>
      </c>
      <c r="C62" s="6" t="s">
        <v>52</v>
      </c>
      <c r="D62" s="6">
        <f>'Plate 1'!N69</f>
        <v>4.1792221443587945</v>
      </c>
      <c r="E62" s="6">
        <f>'Plate 2'!N69</f>
        <v>4.1792221443587945</v>
      </c>
      <c r="F62" s="6">
        <f>'Plate 3'!N69</f>
        <v>4.526947629180297</v>
      </c>
      <c r="G62" s="6">
        <f t="shared" si="0"/>
        <v>4.2951306392992956</v>
      </c>
      <c r="H62" s="6">
        <f t="shared" si="1"/>
        <v>0.20075940226578765</v>
      </c>
      <c r="I62" s="7">
        <f t="shared" si="2"/>
        <v>171.80522557197182</v>
      </c>
    </row>
    <row r="63" spans="1:9" x14ac:dyDescent="0.6">
      <c r="A63" s="6">
        <v>62</v>
      </c>
      <c r="B63" s="6" t="s">
        <v>43</v>
      </c>
      <c r="C63" s="6" t="s">
        <v>51</v>
      </c>
      <c r="D63" s="6">
        <f>'Plate 1'!N70</f>
        <v>3.2390212567157204</v>
      </c>
      <c r="E63" s="6">
        <f>'Plate 2'!N70</f>
        <v>3.2390212567157204</v>
      </c>
      <c r="F63" s="6">
        <f>'Plate 3'!N70</f>
        <v>3.5300282656334363</v>
      </c>
      <c r="G63" s="6">
        <f t="shared" si="0"/>
        <v>3.3360235930216255</v>
      </c>
      <c r="H63" s="6">
        <f t="shared" si="1"/>
        <v>0.16801297493471112</v>
      </c>
      <c r="I63" s="7">
        <f t="shared" si="2"/>
        <v>133.44094372086502</v>
      </c>
    </row>
    <row r="64" spans="1:9" x14ac:dyDescent="0.6">
      <c r="A64" s="6">
        <v>63</v>
      </c>
      <c r="B64" s="6" t="s">
        <v>42</v>
      </c>
      <c r="C64" s="6" t="s">
        <v>50</v>
      </c>
      <c r="D64" s="6">
        <f>'Plate 1'!N71</f>
        <v>1.9446391030133146</v>
      </c>
      <c r="E64" s="6">
        <f>'Plate 2'!N71</f>
        <v>1.9446391030133146</v>
      </c>
      <c r="F64" s="6">
        <f>'Plate 3'!N71</f>
        <v>2.1008670244862961</v>
      </c>
      <c r="G64" s="6">
        <f t="shared" si="0"/>
        <v>1.9967150768376418</v>
      </c>
      <c r="H64" s="6">
        <f t="shared" si="1"/>
        <v>9.0198232517361629E-2</v>
      </c>
      <c r="I64" s="7">
        <f t="shared" si="2"/>
        <v>79.868603073505668</v>
      </c>
    </row>
    <row r="65" spans="1:12" x14ac:dyDescent="0.6">
      <c r="A65" s="6">
        <v>64</v>
      </c>
      <c r="B65" s="6" t="s">
        <v>41</v>
      </c>
      <c r="C65" s="6" t="s">
        <v>49</v>
      </c>
      <c r="D65" s="6">
        <f>'Plate 1'!N72</f>
        <v>1.1755430974071479</v>
      </c>
      <c r="E65" s="6">
        <f>'Plate 2'!N72</f>
        <v>1.1755430974071479</v>
      </c>
      <c r="F65" s="6">
        <f>'Plate 3'!N72</f>
        <v>1.2827516117762887</v>
      </c>
      <c r="G65" s="6">
        <f t="shared" si="0"/>
        <v>1.2112792688635281</v>
      </c>
      <c r="H65" s="6">
        <f t="shared" si="1"/>
        <v>6.1896864630443305E-2</v>
      </c>
      <c r="I65" s="7">
        <f t="shared" si="2"/>
        <v>48.451170754541124</v>
      </c>
    </row>
    <row r="66" spans="1:12" x14ac:dyDescent="0.6">
      <c r="A66" s="6">
        <v>65</v>
      </c>
      <c r="B66" s="6" t="s">
        <v>49</v>
      </c>
      <c r="C66" s="6" t="s">
        <v>57</v>
      </c>
      <c r="D66" s="6">
        <f>'Plate 1'!N73</f>
        <v>0.54981312777388458</v>
      </c>
      <c r="E66" s="6">
        <f>'Plate 2'!N73</f>
        <v>0.54981312777388458</v>
      </c>
      <c r="F66" s="6">
        <f>'Plate 3'!N73</f>
        <v>0.57071172229809131</v>
      </c>
      <c r="G66" s="6">
        <f t="shared" si="0"/>
        <v>0.55677932594862012</v>
      </c>
      <c r="H66" s="6">
        <f t="shared" si="1"/>
        <v>1.2065809174235591E-2</v>
      </c>
      <c r="I66" s="7">
        <f t="shared" si="2"/>
        <v>22.271173037944806</v>
      </c>
    </row>
    <row r="67" spans="1:12" x14ac:dyDescent="0.6">
      <c r="A67" s="6">
        <v>66</v>
      </c>
      <c r="B67" s="6" t="s">
        <v>50</v>
      </c>
      <c r="C67" s="6" t="s">
        <v>58</v>
      </c>
      <c r="D67" s="6">
        <f>'Plate 1'!N74</f>
        <v>0.47681616444755898</v>
      </c>
      <c r="E67" s="6">
        <f>'Plate 2'!N74</f>
        <v>0.47681616444755898</v>
      </c>
      <c r="F67" s="6">
        <f>'Plate 3'!N74</f>
        <v>0.55292660463048249</v>
      </c>
      <c r="G67" s="6">
        <f t="shared" ref="G67:G73" si="3">AVERAGE(D67:F67)</f>
        <v>0.50218631117520018</v>
      </c>
      <c r="H67" s="6">
        <f t="shared" ref="H67:H73" si="4">STDEV(D67:F67)</f>
        <v>4.3942383127751797E-2</v>
      </c>
      <c r="I67" s="7">
        <f t="shared" ref="I67:I89" si="5">G67*40</f>
        <v>20.087452447008008</v>
      </c>
      <c r="J67">
        <f>SUM(I46:I67)</f>
        <v>1731.1243496000784</v>
      </c>
      <c r="K67" t="e">
        <f>J67/L46*100</f>
        <v>#DIV/0!</v>
      </c>
    </row>
    <row r="68" spans="1:12" x14ac:dyDescent="0.6">
      <c r="A68">
        <v>67</v>
      </c>
      <c r="B68" t="s">
        <v>51</v>
      </c>
      <c r="C68" t="s">
        <v>59</v>
      </c>
      <c r="D68">
        <f>'Plate 1'!N75</f>
        <v>-3.2118663863583271E-3</v>
      </c>
      <c r="E68">
        <f>'Plate 2'!N75</f>
        <v>-3.2118663863583271E-3</v>
      </c>
      <c r="F68">
        <f>'Plate 3'!N75</f>
        <v>-1.9373074602216787E-2</v>
      </c>
      <c r="G68">
        <f t="shared" si="3"/>
        <v>-8.5989357916444811E-3</v>
      </c>
      <c r="H68">
        <f t="shared" si="4"/>
        <v>9.330677913855473E-3</v>
      </c>
      <c r="I68" s="7">
        <f t="shared" si="5"/>
        <v>-0.34395743166577925</v>
      </c>
      <c r="L68" s="5"/>
    </row>
    <row r="69" spans="1:12" x14ac:dyDescent="0.6">
      <c r="A69">
        <v>68</v>
      </c>
      <c r="B69" t="s">
        <v>52</v>
      </c>
      <c r="C69" t="s">
        <v>60</v>
      </c>
      <c r="D69">
        <f>'Plate 1'!N76</f>
        <v>-5.2557813594954449E-3</v>
      </c>
      <c r="E69">
        <f>'Plate 2'!N76</f>
        <v>-5.2557813594954449E-3</v>
      </c>
      <c r="F69">
        <f>'Plate 3'!N76</f>
        <v>1.8420300441452028E-2</v>
      </c>
      <c r="G69">
        <f t="shared" si="3"/>
        <v>2.6362459074870462E-3</v>
      </c>
      <c r="H69">
        <f t="shared" si="4"/>
        <v>1.3669392201132623E-2</v>
      </c>
      <c r="I69" s="7">
        <f t="shared" si="5"/>
        <v>0.10544983629948185</v>
      </c>
    </row>
    <row r="70" spans="1:12" x14ac:dyDescent="0.6">
      <c r="A70">
        <v>69</v>
      </c>
      <c r="B70" t="s">
        <v>53</v>
      </c>
      <c r="C70" t="s">
        <v>61</v>
      </c>
      <c r="D70">
        <f>'Plate 1'!N77</f>
        <v>-2.014716187806587E-2</v>
      </c>
      <c r="E70">
        <f>'Plate 2'!N77</f>
        <v>-2.014716187806587E-2</v>
      </c>
      <c r="F70">
        <f>'Plate 3'!N77</f>
        <v>-1.6197160733000922E-2</v>
      </c>
      <c r="G70">
        <f t="shared" si="3"/>
        <v>-1.8830494829710887E-2</v>
      </c>
      <c r="H70">
        <f t="shared" si="4"/>
        <v>2.2805342244025775E-3</v>
      </c>
      <c r="I70" s="7">
        <f t="shared" si="5"/>
        <v>-0.75321979318843546</v>
      </c>
    </row>
    <row r="71" spans="1:12" x14ac:dyDescent="0.6">
      <c r="A71">
        <v>70</v>
      </c>
      <c r="B71" t="s">
        <v>54</v>
      </c>
      <c r="C71" t="s">
        <v>62</v>
      </c>
      <c r="D71">
        <f>'Plate 1'!N78</f>
        <v>-1.751927119831815E-2</v>
      </c>
      <c r="E71">
        <f>'Plate 2'!N78</f>
        <v>-1.751927119831815E-2</v>
      </c>
      <c r="F71">
        <f>'Plate 3'!N78</f>
        <v>7.6221932861180808E-3</v>
      </c>
      <c r="G71">
        <f t="shared" si="3"/>
        <v>-9.1387830368394058E-3</v>
      </c>
      <c r="H71">
        <f t="shared" si="4"/>
        <v>1.4515431287910675E-2</v>
      </c>
      <c r="I71" s="7">
        <f t="shared" si="5"/>
        <v>-0.36555132147357622</v>
      </c>
    </row>
    <row r="72" spans="1:12" x14ac:dyDescent="0.6">
      <c r="A72">
        <v>71</v>
      </c>
      <c r="B72" t="s">
        <v>55</v>
      </c>
      <c r="C72" t="s">
        <v>63</v>
      </c>
      <c r="D72">
        <f>'Plate 1'!N79</f>
        <v>1.3431441252043914E-2</v>
      </c>
      <c r="E72">
        <f>'Plate 2'!N79</f>
        <v>1.3431441252043914E-2</v>
      </c>
      <c r="F72">
        <f>'Plate 3'!N79</f>
        <v>1.6832343506844094E-2</v>
      </c>
      <c r="G72">
        <f t="shared" si="3"/>
        <v>1.4565075336977309E-2</v>
      </c>
      <c r="H72">
        <f t="shared" si="4"/>
        <v>1.9635118322964894E-3</v>
      </c>
      <c r="I72" s="7">
        <f t="shared" si="5"/>
        <v>0.58260301347909238</v>
      </c>
    </row>
    <row r="73" spans="1:12" x14ac:dyDescent="0.6">
      <c r="A73">
        <v>72</v>
      </c>
      <c r="B73" t="s">
        <v>56</v>
      </c>
      <c r="C73" t="s">
        <v>64</v>
      </c>
      <c r="D73">
        <f>'Plate 1'!N80</f>
        <v>2.1607101144592383E-2</v>
      </c>
      <c r="E73">
        <f>'Plate 2'!N80</f>
        <v>2.1607101144592383E-2</v>
      </c>
      <c r="F73">
        <f>'Plate 3'!N80</f>
        <v>5.1132213294375457E-2</v>
      </c>
      <c r="G73">
        <f t="shared" si="3"/>
        <v>3.144880519452007E-2</v>
      </c>
      <c r="H73">
        <f t="shared" si="4"/>
        <v>1.7046331447531149E-2</v>
      </c>
      <c r="I73" s="7">
        <f t="shared" si="5"/>
        <v>1.2579522077808027</v>
      </c>
    </row>
    <row r="74" spans="1:12" x14ac:dyDescent="0.6">
      <c r="A74">
        <v>73</v>
      </c>
      <c r="B74" t="s">
        <v>64</v>
      </c>
      <c r="C74" t="s">
        <v>72</v>
      </c>
      <c r="D74">
        <f>'Plate 1'!N81</f>
        <v>0.12292688624153235</v>
      </c>
      <c r="E74">
        <f>'Plate 2'!N81</f>
        <v>0.12292688624153235</v>
      </c>
      <c r="F74">
        <f>'Plate 3'!N81</f>
        <v>0.15689014513926383</v>
      </c>
      <c r="G74">
        <f t="shared" ref="G74:G89" si="6">AVERAGE(D74:F74)</f>
        <v>0.13424797254077617</v>
      </c>
      <c r="H74">
        <f t="shared" ref="H74:H89" si="7">STDEV(D74:F74)</f>
        <v>1.9608696667162182E-2</v>
      </c>
      <c r="I74" s="7">
        <f t="shared" si="5"/>
        <v>5.3699189016310465</v>
      </c>
    </row>
    <row r="75" spans="1:12" x14ac:dyDescent="0.6">
      <c r="A75">
        <v>74</v>
      </c>
      <c r="B75" t="s">
        <v>63</v>
      </c>
      <c r="C75" t="s">
        <v>71</v>
      </c>
      <c r="D75">
        <f>'Plate 1'!N82</f>
        <v>1.0981663162812427</v>
      </c>
      <c r="E75">
        <f>'Plate 2'!N82</f>
        <v>1.0981663162812427</v>
      </c>
      <c r="F75">
        <f>'Plate 3'!N82</f>
        <v>1.2243147965827168</v>
      </c>
      <c r="G75">
        <f t="shared" si="6"/>
        <v>1.1402158097150674</v>
      </c>
      <c r="H75">
        <f t="shared" si="7"/>
        <v>7.2831859059918264E-2</v>
      </c>
      <c r="I75" s="7">
        <f t="shared" si="5"/>
        <v>45.6086323886027</v>
      </c>
    </row>
    <row r="76" spans="1:12" x14ac:dyDescent="0.6">
      <c r="A76">
        <v>75</v>
      </c>
      <c r="B76" t="s">
        <v>62</v>
      </c>
      <c r="C76" t="s">
        <v>70</v>
      </c>
      <c r="D76">
        <f>'Plate 1'!N83</f>
        <v>8.1949310908666195</v>
      </c>
      <c r="E76">
        <f>'Plate 2'!N83</f>
        <v>8.1949310908666195</v>
      </c>
      <c r="F76">
        <f>'Plate 3'!N83</f>
        <v>8.651506971130944</v>
      </c>
      <c r="G76">
        <f t="shared" si="6"/>
        <v>8.3471230509547283</v>
      </c>
      <c r="H76">
        <f t="shared" si="7"/>
        <v>0.26360420737609808</v>
      </c>
      <c r="I76" s="7">
        <f t="shared" si="5"/>
        <v>333.88492203818913</v>
      </c>
    </row>
    <row r="77" spans="1:12" x14ac:dyDescent="0.6">
      <c r="A77">
        <v>76</v>
      </c>
      <c r="B77" t="s">
        <v>61</v>
      </c>
      <c r="C77" t="s">
        <v>69</v>
      </c>
      <c r="D77">
        <f>'Plate 1'!N84</f>
        <v>11.992525110955384</v>
      </c>
      <c r="E77">
        <f>'Plate 2'!N84</f>
        <v>11.992525110955384</v>
      </c>
      <c r="F77">
        <f>'Plate 3'!N84</f>
        <v>13.188935116079653</v>
      </c>
      <c r="G77">
        <f t="shared" si="6"/>
        <v>12.391328445996807</v>
      </c>
      <c r="H77">
        <f t="shared" si="7"/>
        <v>0.69074763851965837</v>
      </c>
      <c r="I77" s="7">
        <f t="shared" si="5"/>
        <v>495.65313783987227</v>
      </c>
    </row>
    <row r="78" spans="1:12" x14ac:dyDescent="0.6">
      <c r="A78">
        <v>77</v>
      </c>
      <c r="B78" t="s">
        <v>60</v>
      </c>
      <c r="C78" t="s">
        <v>68</v>
      </c>
      <c r="D78">
        <f>'Plate 1'!N85</f>
        <v>11.369423032001869</v>
      </c>
      <c r="E78">
        <f>'Plate 2'!N85</f>
        <v>11.369423032001869</v>
      </c>
      <c r="F78">
        <f>'Plate 3'!N85</f>
        <v>12.687140724743546</v>
      </c>
      <c r="G78">
        <f t="shared" si="6"/>
        <v>11.80866226291576</v>
      </c>
      <c r="H78">
        <f t="shared" si="7"/>
        <v>0.76078466462034</v>
      </c>
      <c r="I78" s="7">
        <f t="shared" si="5"/>
        <v>472.34649051663041</v>
      </c>
    </row>
    <row r="79" spans="1:12" x14ac:dyDescent="0.6">
      <c r="A79">
        <v>78</v>
      </c>
      <c r="B79" t="s">
        <v>59</v>
      </c>
      <c r="C79" t="s">
        <v>67</v>
      </c>
      <c r="D79">
        <f>'Plate 1'!N86</f>
        <v>6.8757299696332632</v>
      </c>
      <c r="E79">
        <f>'Plate 2'!N86</f>
        <v>6.8757299696332632</v>
      </c>
      <c r="F79">
        <f>'Plate 3'!N86</f>
        <v>7.4656207323657391</v>
      </c>
      <c r="G79">
        <f t="shared" si="6"/>
        <v>7.0723602238774221</v>
      </c>
      <c r="H79">
        <f t="shared" si="7"/>
        <v>0.34057359065606863</v>
      </c>
      <c r="I79" s="7">
        <f t="shared" si="5"/>
        <v>282.89440895509688</v>
      </c>
    </row>
    <row r="80" spans="1:12" x14ac:dyDescent="0.6">
      <c r="A80">
        <v>79</v>
      </c>
      <c r="B80" t="s">
        <v>58</v>
      </c>
      <c r="C80" t="s">
        <v>66</v>
      </c>
      <c r="D80">
        <f>'Plate 1'!N87</f>
        <v>2.594896052324223</v>
      </c>
      <c r="E80">
        <f>'Plate 2'!N87</f>
        <v>2.594896052324223</v>
      </c>
      <c r="F80">
        <f>'Plate 3'!N87</f>
        <v>2.8783307396703401</v>
      </c>
      <c r="G80">
        <f t="shared" si="6"/>
        <v>2.6893742814395956</v>
      </c>
      <c r="H80">
        <f t="shared" si="7"/>
        <v>0.16364109303695812</v>
      </c>
      <c r="I80" s="7">
        <f t="shared" si="5"/>
        <v>107.57497125758383</v>
      </c>
    </row>
    <row r="81" spans="1:11" x14ac:dyDescent="0.6">
      <c r="A81">
        <v>80</v>
      </c>
      <c r="B81" t="s">
        <v>57</v>
      </c>
      <c r="C81" t="s">
        <v>65</v>
      </c>
      <c r="D81">
        <f>'Plate 1'!N88</f>
        <v>1.2234291053492174</v>
      </c>
      <c r="E81">
        <f>'Plate 2'!N88</f>
        <v>1.2234291053492174</v>
      </c>
      <c r="F81">
        <f>'Plate 3'!N88</f>
        <v>1.3427763839044686</v>
      </c>
      <c r="G81">
        <f t="shared" si="6"/>
        <v>1.2632115315343011</v>
      </c>
      <c r="H81">
        <f t="shared" si="7"/>
        <v>6.8905183400923511E-2</v>
      </c>
      <c r="I81" s="7">
        <f t="shared" si="5"/>
        <v>50.528461261372044</v>
      </c>
    </row>
    <row r="82" spans="1:11" x14ac:dyDescent="0.6">
      <c r="A82">
        <v>81</v>
      </c>
      <c r="B82" t="s">
        <v>65</v>
      </c>
      <c r="C82" t="s">
        <v>73</v>
      </c>
      <c r="D82">
        <f>'Plate 1'!N89</f>
        <v>0.65113291287082453</v>
      </c>
      <c r="E82">
        <f>'Plate 2'!N89</f>
        <v>0.65113291287082453</v>
      </c>
      <c r="F82">
        <f>'Plate 3'!N89</f>
        <v>0.70537047035284406</v>
      </c>
      <c r="G82">
        <f t="shared" si="6"/>
        <v>0.66921209869816434</v>
      </c>
      <c r="H82">
        <f t="shared" si="7"/>
        <v>3.131406841243177E-2</v>
      </c>
      <c r="I82" s="7">
        <f t="shared" si="5"/>
        <v>26.768483947926573</v>
      </c>
    </row>
    <row r="83" spans="1:11" x14ac:dyDescent="0.6">
      <c r="A83">
        <v>82</v>
      </c>
      <c r="B83" t="s">
        <v>66</v>
      </c>
      <c r="C83" t="s">
        <v>74</v>
      </c>
      <c r="D83">
        <f>'Plate 1'!N90</f>
        <v>0.38483999065638869</v>
      </c>
      <c r="E83">
        <f>'Plate 2'!N90</f>
        <v>0.38483999065638869</v>
      </c>
      <c r="F83">
        <f>'Plate 3'!N90</f>
        <v>0.45955473687553594</v>
      </c>
      <c r="G83">
        <f t="shared" si="6"/>
        <v>0.40974490606277109</v>
      </c>
      <c r="H83">
        <f t="shared" si="7"/>
        <v>4.3136578842059244E-2</v>
      </c>
      <c r="I83" s="7">
        <f t="shared" si="5"/>
        <v>16.389796242510844</v>
      </c>
    </row>
    <row r="84" spans="1:11" x14ac:dyDescent="0.6">
      <c r="A84">
        <v>83</v>
      </c>
      <c r="B84" t="s">
        <v>67</v>
      </c>
      <c r="C84" t="s">
        <v>75</v>
      </c>
      <c r="D84">
        <f>'Plate 1'!N91</f>
        <v>0.2236626956318617</v>
      </c>
      <c r="E84">
        <f>'Plate 2'!N91</f>
        <v>0.2236626956318617</v>
      </c>
      <c r="F84">
        <f>'Plate 3'!N91</f>
        <v>0.26772953917489761</v>
      </c>
      <c r="G84">
        <f t="shared" si="6"/>
        <v>0.23835164347954033</v>
      </c>
      <c r="H84">
        <f t="shared" si="7"/>
        <v>2.544200398190891E-2</v>
      </c>
      <c r="I84" s="7">
        <f t="shared" si="5"/>
        <v>9.5340657391816137</v>
      </c>
    </row>
    <row r="85" spans="1:11" x14ac:dyDescent="0.6">
      <c r="A85">
        <v>84</v>
      </c>
      <c r="B85" t="s">
        <v>68</v>
      </c>
      <c r="C85" t="s">
        <v>76</v>
      </c>
      <c r="D85">
        <f>'Plate 1'!N92</f>
        <v>0.15008175659892548</v>
      </c>
      <c r="E85">
        <f>'Plate 2'!N92</f>
        <v>0.15008175659892548</v>
      </c>
      <c r="F85">
        <f>'Plate 3'!N92</f>
        <v>0.22517229332740499</v>
      </c>
      <c r="G85">
        <f t="shared" si="6"/>
        <v>0.17511193550841864</v>
      </c>
      <c r="H85">
        <f t="shared" si="7"/>
        <v>4.3353541593781228E-2</v>
      </c>
      <c r="I85" s="7">
        <f t="shared" si="5"/>
        <v>7.0044774203367455</v>
      </c>
    </row>
    <row r="86" spans="1:11" x14ac:dyDescent="0.6">
      <c r="A86">
        <v>85</v>
      </c>
      <c r="B86" t="s">
        <v>69</v>
      </c>
      <c r="C86" t="s">
        <v>77</v>
      </c>
      <c r="D86">
        <f>'Plate 1'!N93</f>
        <v>0.18220042046250876</v>
      </c>
      <c r="E86">
        <f>'Plate 2'!N93</f>
        <v>0.18220042046250876</v>
      </c>
      <c r="F86">
        <f>'Plate 3'!N93</f>
        <v>0.24994442150728874</v>
      </c>
      <c r="G86">
        <f t="shared" si="6"/>
        <v>0.20478175414410207</v>
      </c>
      <c r="H86">
        <f t="shared" si="7"/>
        <v>3.9112017239185906E-2</v>
      </c>
      <c r="I86" s="7">
        <f t="shared" si="5"/>
        <v>8.1912701657640827</v>
      </c>
    </row>
    <row r="87" spans="1:11" x14ac:dyDescent="0.6">
      <c r="A87">
        <v>86</v>
      </c>
      <c r="B87" t="s">
        <v>70</v>
      </c>
      <c r="C87" t="s">
        <v>78</v>
      </c>
      <c r="D87">
        <f>'Plate 1'!N94</f>
        <v>0.1527096472786732</v>
      </c>
      <c r="E87">
        <f>'Plate 2'!N94</f>
        <v>0.1527096472786732</v>
      </c>
      <c r="F87">
        <f>'Plate 3'!N94</f>
        <v>0.20516403595134503</v>
      </c>
      <c r="G87">
        <f t="shared" si="6"/>
        <v>0.17019444350289714</v>
      </c>
      <c r="H87">
        <f t="shared" si="7"/>
        <v>3.028455542034434E-2</v>
      </c>
      <c r="I87" s="7">
        <f t="shared" si="5"/>
        <v>6.8077777401158857</v>
      </c>
    </row>
    <row r="88" spans="1:11" x14ac:dyDescent="0.6">
      <c r="A88">
        <v>87</v>
      </c>
      <c r="B88" t="s">
        <v>71</v>
      </c>
      <c r="C88" t="s">
        <v>79</v>
      </c>
      <c r="D88">
        <f>'Plate 1'!N95</f>
        <v>8.4384489605232413E-2</v>
      </c>
      <c r="E88">
        <f>'Plate 2'!N95</f>
        <v>8.4384489605232413E-2</v>
      </c>
      <c r="F88">
        <f>'Plate 3'!N95</f>
        <v>0.11115698542255535</v>
      </c>
      <c r="G88">
        <f t="shared" si="6"/>
        <v>9.3308654877673383E-2</v>
      </c>
      <c r="H88">
        <f t="shared" si="7"/>
        <v>1.5457107667009593E-2</v>
      </c>
      <c r="I88" s="7">
        <f t="shared" si="5"/>
        <v>3.7323461951069352</v>
      </c>
    </row>
    <row r="89" spans="1:11" x14ac:dyDescent="0.6">
      <c r="A89">
        <v>88</v>
      </c>
      <c r="B89" t="s">
        <v>72</v>
      </c>
      <c r="C89" t="s">
        <v>80</v>
      </c>
      <c r="D89">
        <f>'Plate 1'!N96</f>
        <v>4.2338238729268861E-2</v>
      </c>
      <c r="E89">
        <f>'Plate 2'!N96</f>
        <v>4.2338238729268861E-2</v>
      </c>
      <c r="F89">
        <f>'Plate 3'!N96</f>
        <v>7.5586750087337631E-2</v>
      </c>
      <c r="G89">
        <f t="shared" si="6"/>
        <v>5.342107584862512E-2</v>
      </c>
      <c r="H89">
        <f t="shared" si="7"/>
        <v>1.919603698273533E-2</v>
      </c>
      <c r="I89" s="7">
        <f t="shared" si="5"/>
        <v>2.1368430339450049</v>
      </c>
      <c r="J89">
        <f>SUM(I68:I89)</f>
        <v>1874.9092801550978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2023-03-27T22:48:48Z</dcterms:modified>
</cp:coreProperties>
</file>