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223 Batch138 Water Yr\"/>
    </mc:Choice>
  </mc:AlternateContent>
  <xr:revisionPtr revIDLastSave="0" documentId="13_ncr:1_{E54EE3DA-10E5-4CBF-87FF-F02F0139618F}" xr6:coauthVersionLast="47" xr6:coauthVersionMax="47" xr10:uidLastSave="{00000000-0000-0000-0000-000000000000}"/>
  <bookViews>
    <workbookView xWindow="12800" yWindow="0" windowWidth="12800" windowHeight="1380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O47" i="6" s="1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O23" i="5" s="1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O41" i="1" s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O56" i="1" s="1"/>
  <c r="N57" i="1"/>
  <c r="O57" i="1" s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O89" i="1" s="1"/>
  <c r="N90" i="1"/>
  <c r="N91" i="1"/>
  <c r="N92" i="1"/>
  <c r="N93" i="1"/>
  <c r="N94" i="1"/>
  <c r="N95" i="1"/>
  <c r="N96" i="1"/>
  <c r="N9" i="1"/>
  <c r="O37" i="1"/>
  <c r="O53" i="1"/>
  <c r="O55" i="1"/>
  <c r="O61" i="1"/>
  <c r="O12" i="6"/>
  <c r="O20" i="6"/>
  <c r="O28" i="6"/>
  <c r="O36" i="6"/>
  <c r="O44" i="6"/>
  <c r="O22" i="5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29" i="1"/>
  <c r="O29" i="1" s="1"/>
  <c r="M30" i="1"/>
  <c r="O30" i="1" s="1"/>
  <c r="M31" i="1"/>
  <c r="O31" i="1" s="1"/>
  <c r="M32" i="1"/>
  <c r="O32" i="1" s="1"/>
  <c r="M33" i="1"/>
  <c r="O33" i="1" s="1"/>
  <c r="M34" i="1"/>
  <c r="O34" i="1" s="1"/>
  <c r="M35" i="1"/>
  <c r="O35" i="1" s="1"/>
  <c r="M36" i="1"/>
  <c r="O36" i="1" s="1"/>
  <c r="M37" i="1"/>
  <c r="M38" i="1"/>
  <c r="O38" i="1" s="1"/>
  <c r="M39" i="1"/>
  <c r="O39" i="1" s="1"/>
  <c r="M40" i="1"/>
  <c r="O40" i="1" s="1"/>
  <c r="M41" i="1"/>
  <c r="M42" i="1"/>
  <c r="O42" i="1" s="1"/>
  <c r="M43" i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M53" i="1"/>
  <c r="M54" i="1"/>
  <c r="O54" i="1" s="1"/>
  <c r="M55" i="1"/>
  <c r="M56" i="1"/>
  <c r="M57" i="1"/>
  <c r="M58" i="1"/>
  <c r="O58" i="1" s="1"/>
  <c r="M59" i="1"/>
  <c r="M60" i="1"/>
  <c r="O60" i="1" s="1"/>
  <c r="M61" i="1"/>
  <c r="M62" i="1"/>
  <c r="O62" i="1" s="1"/>
  <c r="M63" i="1"/>
  <c r="O63" i="1" s="1"/>
  <c r="M64" i="1"/>
  <c r="O64" i="1" s="1"/>
  <c r="M65" i="1"/>
  <c r="O65" i="1" s="1"/>
  <c r="M66" i="1"/>
  <c r="O66" i="1" s="1"/>
  <c r="M67" i="1"/>
  <c r="O67" i="1" s="1"/>
  <c r="M68" i="1"/>
  <c r="O68" i="1" s="1"/>
  <c r="M69" i="1"/>
  <c r="O69" i="1" s="1"/>
  <c r="M70" i="1"/>
  <c r="O70" i="1" s="1"/>
  <c r="M71" i="1"/>
  <c r="O71" i="1" s="1"/>
  <c r="M72" i="1"/>
  <c r="O72" i="1" s="1"/>
  <c r="M73" i="1"/>
  <c r="O73" i="1" s="1"/>
  <c r="M74" i="1"/>
  <c r="O74" i="1" s="1"/>
  <c r="M75" i="1"/>
  <c r="O75" i="1" s="1"/>
  <c r="M76" i="1"/>
  <c r="O76" i="1" s="1"/>
  <c r="M77" i="1"/>
  <c r="O77" i="1" s="1"/>
  <c r="M78" i="1"/>
  <c r="O78" i="1" s="1"/>
  <c r="M79" i="1"/>
  <c r="O7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" i="1"/>
  <c r="O9" i="1" s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O10" i="5" s="1"/>
  <c r="M10" i="6"/>
  <c r="O10" i="6" s="1"/>
  <c r="M11" i="5"/>
  <c r="O11" i="5" s="1"/>
  <c r="M11" i="6"/>
  <c r="O11" i="6" s="1"/>
  <c r="M12" i="5"/>
  <c r="O12" i="5" s="1"/>
  <c r="M12" i="6"/>
  <c r="M13" i="5"/>
  <c r="O13" i="5" s="1"/>
  <c r="M13" i="6"/>
  <c r="O13" i="6" s="1"/>
  <c r="M14" i="5"/>
  <c r="O14" i="5" s="1"/>
  <c r="M14" i="6"/>
  <c r="M15" i="5"/>
  <c r="M15" i="6"/>
  <c r="M16" i="5"/>
  <c r="O16" i="5" s="1"/>
  <c r="M16" i="6"/>
  <c r="O16" i="6" s="1"/>
  <c r="M17" i="5"/>
  <c r="M17" i="6"/>
  <c r="M18" i="5"/>
  <c r="O18" i="5" s="1"/>
  <c r="M18" i="6"/>
  <c r="O18" i="6" s="1"/>
  <c r="M19" i="5"/>
  <c r="O19" i="5" s="1"/>
  <c r="M19" i="6"/>
  <c r="O19" i="6" s="1"/>
  <c r="M20" i="5"/>
  <c r="O20" i="5" s="1"/>
  <c r="M20" i="6"/>
  <c r="M21" i="5"/>
  <c r="O21" i="5" s="1"/>
  <c r="M21" i="6"/>
  <c r="O21" i="6" s="1"/>
  <c r="M22" i="5"/>
  <c r="M22" i="6"/>
  <c r="M23" i="5"/>
  <c r="M23" i="6"/>
  <c r="M24" i="5"/>
  <c r="O24" i="5" s="1"/>
  <c r="M24" i="6"/>
  <c r="O24" i="6" s="1"/>
  <c r="M25" i="5"/>
  <c r="M25" i="6"/>
  <c r="M26" i="5"/>
  <c r="O26" i="5" s="1"/>
  <c r="M26" i="6"/>
  <c r="O26" i="6" s="1"/>
  <c r="M27" i="5"/>
  <c r="O27" i="5" s="1"/>
  <c r="M27" i="6"/>
  <c r="O27" i="6" s="1"/>
  <c r="M28" i="5"/>
  <c r="O28" i="5" s="1"/>
  <c r="M28" i="6"/>
  <c r="M29" i="5"/>
  <c r="O29" i="5" s="1"/>
  <c r="M29" i="6"/>
  <c r="O29" i="6" s="1"/>
  <c r="M30" i="5"/>
  <c r="O30" i="5" s="1"/>
  <c r="M30" i="6"/>
  <c r="M31" i="5"/>
  <c r="M31" i="6"/>
  <c r="M32" i="5"/>
  <c r="O32" i="5" s="1"/>
  <c r="M32" i="6"/>
  <c r="O32" i="6" s="1"/>
  <c r="M33" i="5"/>
  <c r="M33" i="6"/>
  <c r="M34" i="5"/>
  <c r="O34" i="5" s="1"/>
  <c r="M34" i="6"/>
  <c r="O34" i="6" s="1"/>
  <c r="M35" i="5"/>
  <c r="O35" i="5" s="1"/>
  <c r="M35" i="6"/>
  <c r="O35" i="6" s="1"/>
  <c r="M36" i="5"/>
  <c r="O36" i="5" s="1"/>
  <c r="M36" i="6"/>
  <c r="M37" i="5"/>
  <c r="O37" i="5" s="1"/>
  <c r="M37" i="6"/>
  <c r="O37" i="6" s="1"/>
  <c r="M38" i="5"/>
  <c r="O38" i="5" s="1"/>
  <c r="M38" i="6"/>
  <c r="M39" i="5"/>
  <c r="M39" i="6"/>
  <c r="M40" i="5"/>
  <c r="O40" i="5" s="1"/>
  <c r="M40" i="6"/>
  <c r="O40" i="6" s="1"/>
  <c r="M41" i="5"/>
  <c r="M41" i="6"/>
  <c r="M42" i="5"/>
  <c r="O42" i="5" s="1"/>
  <c r="M42" i="6"/>
  <c r="O42" i="6" s="1"/>
  <c r="M43" i="5"/>
  <c r="O43" i="5" s="1"/>
  <c r="M43" i="6"/>
  <c r="O43" i="6" s="1"/>
  <c r="M44" i="5"/>
  <c r="O44" i="5" s="1"/>
  <c r="M44" i="6"/>
  <c r="M45" i="5"/>
  <c r="O45" i="5" s="1"/>
  <c r="M45" i="6"/>
  <c r="O45" i="6" s="1"/>
  <c r="M46" i="5"/>
  <c r="O46" i="5" s="1"/>
  <c r="M46" i="6"/>
  <c r="M47" i="5"/>
  <c r="M47" i="6"/>
  <c r="M48" i="5"/>
  <c r="O48" i="5" s="1"/>
  <c r="M48" i="6"/>
  <c r="O48" i="6" s="1"/>
  <c r="M49" i="5"/>
  <c r="M49" i="6"/>
  <c r="M50" i="5"/>
  <c r="O50" i="5" s="1"/>
  <c r="M50" i="6"/>
  <c r="O50" i="6" s="1"/>
  <c r="M51" i="5"/>
  <c r="O51" i="5" s="1"/>
  <c r="M51" i="6"/>
  <c r="O51" i="6" s="1"/>
  <c r="M52" i="5"/>
  <c r="O52" i="5" s="1"/>
  <c r="M52" i="6"/>
  <c r="O52" i="6" s="1"/>
  <c r="M53" i="5"/>
  <c r="O53" i="5" s="1"/>
  <c r="M53" i="6"/>
  <c r="O53" i="6" s="1"/>
  <c r="M54" i="5"/>
  <c r="O54" i="5" s="1"/>
  <c r="M54" i="6"/>
  <c r="M55" i="5"/>
  <c r="M55" i="6"/>
  <c r="M56" i="5"/>
  <c r="O56" i="5" s="1"/>
  <c r="M56" i="6"/>
  <c r="O56" i="6" s="1"/>
  <c r="M57" i="5"/>
  <c r="M57" i="6"/>
  <c r="M58" i="5"/>
  <c r="O58" i="5" s="1"/>
  <c r="M58" i="6"/>
  <c r="O58" i="6" s="1"/>
  <c r="M59" i="5"/>
  <c r="O59" i="5" s="1"/>
  <c r="M59" i="6"/>
  <c r="O59" i="6" s="1"/>
  <c r="M60" i="5"/>
  <c r="O60" i="5" s="1"/>
  <c r="M60" i="6"/>
  <c r="O60" i="6" s="1"/>
  <c r="M61" i="5"/>
  <c r="O61" i="5" s="1"/>
  <c r="M61" i="6"/>
  <c r="O61" i="6" s="1"/>
  <c r="M62" i="5"/>
  <c r="O62" i="5" s="1"/>
  <c r="M62" i="6"/>
  <c r="M63" i="5"/>
  <c r="M63" i="6"/>
  <c r="M64" i="5"/>
  <c r="O64" i="5" s="1"/>
  <c r="M64" i="6"/>
  <c r="O64" i="6" s="1"/>
  <c r="M65" i="5"/>
  <c r="M65" i="6"/>
  <c r="O65" i="6" s="1"/>
  <c r="M66" i="5"/>
  <c r="O66" i="5" s="1"/>
  <c r="M66" i="6"/>
  <c r="O66" i="6" s="1"/>
  <c r="M67" i="5"/>
  <c r="O67" i="5" s="1"/>
  <c r="M67" i="6"/>
  <c r="O67" i="6" s="1"/>
  <c r="M68" i="5"/>
  <c r="O68" i="5" s="1"/>
  <c r="M68" i="6"/>
  <c r="O68" i="6" s="1"/>
  <c r="M69" i="5"/>
  <c r="O69" i="5" s="1"/>
  <c r="M69" i="6"/>
  <c r="O69" i="6" s="1"/>
  <c r="M70" i="5"/>
  <c r="O70" i="5" s="1"/>
  <c r="M70" i="6"/>
  <c r="M71" i="5"/>
  <c r="M71" i="6"/>
  <c r="M72" i="5"/>
  <c r="O72" i="5" s="1"/>
  <c r="M72" i="6"/>
  <c r="O72" i="6" s="1"/>
  <c r="M73" i="5"/>
  <c r="M73" i="6"/>
  <c r="O73" i="6" s="1"/>
  <c r="M74" i="5"/>
  <c r="O74" i="5" s="1"/>
  <c r="M74" i="6"/>
  <c r="O74" i="6" s="1"/>
  <c r="M75" i="5"/>
  <c r="O75" i="5" s="1"/>
  <c r="M75" i="6"/>
  <c r="O75" i="6" s="1"/>
  <c r="M76" i="5"/>
  <c r="O76" i="5" s="1"/>
  <c r="M76" i="6"/>
  <c r="O76" i="6" s="1"/>
  <c r="M77" i="5"/>
  <c r="O77" i="5" s="1"/>
  <c r="M77" i="6"/>
  <c r="O77" i="6" s="1"/>
  <c r="M78" i="5"/>
  <c r="O78" i="5" s="1"/>
  <c r="M78" i="6"/>
  <c r="M79" i="5"/>
  <c r="M79" i="6"/>
  <c r="M80" i="5"/>
  <c r="O80" i="5" s="1"/>
  <c r="M80" i="6"/>
  <c r="O80" i="6" s="1"/>
  <c r="M81" i="5"/>
  <c r="M81" i="6"/>
  <c r="O81" i="6" s="1"/>
  <c r="M82" i="5"/>
  <c r="O82" i="5" s="1"/>
  <c r="M82" i="6"/>
  <c r="O82" i="6" s="1"/>
  <c r="M83" i="5"/>
  <c r="O83" i="5" s="1"/>
  <c r="M83" i="6"/>
  <c r="O83" i="6" s="1"/>
  <c r="M84" i="5"/>
  <c r="O84" i="5" s="1"/>
  <c r="M84" i="6"/>
  <c r="O84" i="6" s="1"/>
  <c r="M85" i="5"/>
  <c r="O85" i="5" s="1"/>
  <c r="M85" i="6"/>
  <c r="O85" i="6" s="1"/>
  <c r="M86" i="5"/>
  <c r="O86" i="5" s="1"/>
  <c r="M86" i="6"/>
  <c r="M87" i="5"/>
  <c r="M87" i="6"/>
  <c r="M88" i="5"/>
  <c r="O88" i="5" s="1"/>
  <c r="M88" i="6"/>
  <c r="O88" i="6" s="1"/>
  <c r="M89" i="5"/>
  <c r="M89" i="6"/>
  <c r="O89" i="6" s="1"/>
  <c r="M90" i="5"/>
  <c r="O90" i="5" s="1"/>
  <c r="M90" i="6"/>
  <c r="O90" i="6" s="1"/>
  <c r="M91" i="5"/>
  <c r="O91" i="5" s="1"/>
  <c r="M91" i="6"/>
  <c r="O91" i="6" s="1"/>
  <c r="M92" i="5"/>
  <c r="O92" i="5" s="1"/>
  <c r="M92" i="6"/>
  <c r="O92" i="6" s="1"/>
  <c r="M93" i="5"/>
  <c r="O93" i="5" s="1"/>
  <c r="M93" i="6"/>
  <c r="O93" i="6" s="1"/>
  <c r="M94" i="5"/>
  <c r="O94" i="5" s="1"/>
  <c r="M94" i="6"/>
  <c r="M95" i="5"/>
  <c r="M95" i="6"/>
  <c r="M96" i="5"/>
  <c r="O96" i="5" s="1"/>
  <c r="M96" i="6"/>
  <c r="O96" i="6" s="1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O87" i="6" l="1"/>
  <c r="O79" i="6"/>
  <c r="O55" i="6"/>
  <c r="O39" i="6"/>
  <c r="O15" i="6"/>
  <c r="O71" i="6"/>
  <c r="O94" i="6"/>
  <c r="O86" i="6"/>
  <c r="O78" i="6"/>
  <c r="O70" i="6"/>
  <c r="O62" i="6"/>
  <c r="O54" i="6"/>
  <c r="O46" i="6"/>
  <c r="O38" i="6"/>
  <c r="O30" i="6"/>
  <c r="O22" i="6"/>
  <c r="O14" i="6"/>
  <c r="O95" i="6"/>
  <c r="O63" i="6"/>
  <c r="O31" i="6"/>
  <c r="O23" i="6"/>
  <c r="O57" i="6"/>
  <c r="O49" i="6"/>
  <c r="O41" i="6"/>
  <c r="O33" i="6"/>
  <c r="O25" i="6"/>
  <c r="O17" i="6"/>
  <c r="O9" i="6"/>
  <c r="O95" i="5"/>
  <c r="O87" i="5"/>
  <c r="O79" i="5"/>
  <c r="O71" i="5"/>
  <c r="O63" i="5"/>
  <c r="O55" i="5"/>
  <c r="O47" i="5"/>
  <c r="O39" i="5"/>
  <c r="O31" i="5"/>
  <c r="O15" i="5"/>
  <c r="O89" i="5"/>
  <c r="O81" i="5"/>
  <c r="O73" i="5"/>
  <c r="O65" i="5"/>
  <c r="O57" i="5"/>
  <c r="O49" i="5"/>
  <c r="O41" i="5"/>
  <c r="O33" i="5"/>
  <c r="O25" i="5"/>
  <c r="O17" i="5"/>
  <c r="O9" i="5"/>
  <c r="D52" i="3"/>
  <c r="O59" i="1"/>
  <c r="D36" i="3"/>
  <c r="O43" i="1"/>
  <c r="G9" i="6"/>
  <c r="F66" i="3"/>
  <c r="D76" i="3"/>
  <c r="E41" i="3"/>
  <c r="D44" i="3"/>
  <c r="D60" i="3"/>
  <c r="D28" i="3"/>
  <c r="D56" i="3"/>
  <c r="D40" i="3"/>
  <c r="D84" i="3"/>
  <c r="D68" i="3"/>
  <c r="D64" i="3"/>
  <c r="D48" i="3"/>
  <c r="D32" i="3"/>
  <c r="D88" i="3"/>
  <c r="D72" i="3"/>
  <c r="D24" i="3"/>
  <c r="D80" i="3"/>
  <c r="D87" i="3"/>
  <c r="E47" i="3"/>
  <c r="E74" i="3"/>
  <c r="F46" i="3"/>
  <c r="F4" i="3"/>
  <c r="E83" i="3"/>
  <c r="E77" i="3"/>
  <c r="E66" i="3"/>
  <c r="E25" i="3"/>
  <c r="E4" i="3"/>
  <c r="E45" i="3"/>
  <c r="E26" i="3"/>
  <c r="D62" i="3"/>
  <c r="D70" i="3"/>
  <c r="D58" i="3"/>
  <c r="D22" i="3"/>
  <c r="D2" i="3"/>
  <c r="D78" i="3"/>
  <c r="D66" i="3"/>
  <c r="D54" i="3"/>
  <c r="F30" i="3"/>
  <c r="F58" i="3"/>
  <c r="F23" i="3"/>
  <c r="F21" i="3"/>
  <c r="F88" i="3"/>
  <c r="F72" i="3"/>
  <c r="F63" i="3"/>
  <c r="F22" i="3"/>
  <c r="E2" i="3"/>
  <c r="D74" i="3"/>
  <c r="F85" i="3"/>
  <c r="E82" i="3"/>
  <c r="E81" i="3"/>
  <c r="F54" i="3"/>
  <c r="F43" i="3"/>
  <c r="E29" i="3"/>
  <c r="F14" i="3"/>
  <c r="E89" i="3"/>
  <c r="F76" i="3"/>
  <c r="F62" i="3"/>
  <c r="E50" i="3"/>
  <c r="E48" i="3"/>
  <c r="E40" i="3"/>
  <c r="E32" i="3"/>
  <c r="E30" i="3"/>
  <c r="E27" i="3"/>
  <c r="E24" i="3"/>
  <c r="F18" i="3"/>
  <c r="D77" i="3"/>
  <c r="E68" i="3"/>
  <c r="E52" i="3"/>
  <c r="F49" i="3"/>
  <c r="E8" i="3"/>
  <c r="F82" i="3"/>
  <c r="F69" i="3"/>
  <c r="F65" i="3"/>
  <c r="F53" i="3"/>
  <c r="G10" i="1"/>
  <c r="G10" i="6" s="1"/>
  <c r="E73" i="3"/>
  <c r="E62" i="3"/>
  <c r="F25" i="3"/>
  <c r="E17" i="3"/>
  <c r="D57" i="3"/>
  <c r="D49" i="3"/>
  <c r="D33" i="3"/>
  <c r="D29" i="3"/>
  <c r="D21" i="3"/>
  <c r="D13" i="3"/>
  <c r="D5" i="3"/>
  <c r="F79" i="3"/>
  <c r="E78" i="3"/>
  <c r="F74" i="3"/>
  <c r="F70" i="3"/>
  <c r="D65" i="3"/>
  <c r="E53" i="3"/>
  <c r="E46" i="3"/>
  <c r="F42" i="3"/>
  <c r="E39" i="3"/>
  <c r="E38" i="3"/>
  <c r="E35" i="3"/>
  <c r="F20" i="3"/>
  <c r="E15" i="3"/>
  <c r="E13" i="3"/>
  <c r="E11" i="3"/>
  <c r="F89" i="3"/>
  <c r="E60" i="3"/>
  <c r="E54" i="3"/>
  <c r="F50" i="3"/>
  <c r="F47" i="3"/>
  <c r="F12" i="3"/>
  <c r="F7" i="3"/>
  <c r="D89" i="3"/>
  <c r="D81" i="3"/>
  <c r="D73" i="3"/>
  <c r="D69" i="3"/>
  <c r="D61" i="3"/>
  <c r="D53" i="3"/>
  <c r="D45" i="3"/>
  <c r="D37" i="3"/>
  <c r="D17" i="3"/>
  <c r="D9" i="3"/>
  <c r="F78" i="3"/>
  <c r="F77" i="3"/>
  <c r="E69" i="3"/>
  <c r="F67" i="3"/>
  <c r="E57" i="3"/>
  <c r="D41" i="3"/>
  <c r="F38" i="3"/>
  <c r="E37" i="3"/>
  <c r="E33" i="3"/>
  <c r="F26" i="3"/>
  <c r="E23" i="3"/>
  <c r="E21" i="3"/>
  <c r="E9" i="3"/>
  <c r="E7" i="3"/>
  <c r="E3" i="3"/>
  <c r="F87" i="3"/>
  <c r="F86" i="3"/>
  <c r="E71" i="3"/>
  <c r="F59" i="3"/>
  <c r="E58" i="3"/>
  <c r="F55" i="3"/>
  <c r="E43" i="3"/>
  <c r="F41" i="3"/>
  <c r="F35" i="3"/>
  <c r="E34" i="3"/>
  <c r="F31" i="3"/>
  <c r="F27" i="3"/>
  <c r="E19" i="3"/>
  <c r="F13" i="3"/>
  <c r="F8" i="3"/>
  <c r="E86" i="3"/>
  <c r="F68" i="3"/>
  <c r="E63" i="3"/>
  <c r="F52" i="3"/>
  <c r="F2" i="3"/>
  <c r="F80" i="3"/>
  <c r="E75" i="3"/>
  <c r="F48" i="3"/>
  <c r="E87" i="3"/>
  <c r="F84" i="3"/>
  <c r="F83" i="3"/>
  <c r="E79" i="3"/>
  <c r="F64" i="3"/>
  <c r="E59" i="3"/>
  <c r="F56" i="3"/>
  <c r="F60" i="3"/>
  <c r="F36" i="3"/>
  <c r="F40" i="3"/>
  <c r="F32" i="3"/>
  <c r="F24" i="3"/>
  <c r="F44" i="3"/>
  <c r="F28" i="3"/>
  <c r="G60" i="3" l="1"/>
  <c r="I60" i="3" s="1"/>
  <c r="F5" i="3"/>
  <c r="F75" i="3"/>
  <c r="F51" i="3"/>
  <c r="F34" i="3"/>
  <c r="F16" i="3"/>
  <c r="E5" i="3"/>
  <c r="E42" i="3"/>
  <c r="F17" i="3"/>
  <c r="G17" i="3" s="1"/>
  <c r="I17" i="3" s="1"/>
  <c r="D86" i="3"/>
  <c r="H86" i="3" s="1"/>
  <c r="E70" i="3"/>
  <c r="G70" i="3" s="1"/>
  <c r="I70" i="3" s="1"/>
  <c r="H77" i="3"/>
  <c r="G62" i="3"/>
  <c r="I62" i="3" s="1"/>
  <c r="E31" i="3"/>
  <c r="E84" i="3"/>
  <c r="G84" i="3" s="1"/>
  <c r="I84" i="3" s="1"/>
  <c r="E16" i="3"/>
  <c r="E51" i="3"/>
  <c r="G66" i="3"/>
  <c r="I66" i="3" s="1"/>
  <c r="E65" i="3"/>
  <c r="G65" i="3" s="1"/>
  <c r="I65" i="3" s="1"/>
  <c r="E85" i="3"/>
  <c r="E55" i="3"/>
  <c r="D82" i="3"/>
  <c r="G82" i="3" s="1"/>
  <c r="I82" i="3" s="1"/>
  <c r="H66" i="3"/>
  <c r="H54" i="3"/>
  <c r="G21" i="3"/>
  <c r="I21" i="3" s="1"/>
  <c r="F10" i="3"/>
  <c r="F39" i="3"/>
  <c r="G41" i="3"/>
  <c r="I41" i="3" s="1"/>
  <c r="H62" i="3"/>
  <c r="H87" i="3"/>
  <c r="G52" i="3"/>
  <c r="I52" i="3" s="1"/>
  <c r="F37" i="3"/>
  <c r="G37" i="3" s="1"/>
  <c r="I37" i="3" s="1"/>
  <c r="G48" i="3"/>
  <c r="I48" i="3" s="1"/>
  <c r="G54" i="3"/>
  <c r="I54" i="3" s="1"/>
  <c r="F61" i="3"/>
  <c r="E88" i="3"/>
  <c r="E49" i="3"/>
  <c r="G49" i="3" s="1"/>
  <c r="I49" i="3" s="1"/>
  <c r="H2" i="3"/>
  <c r="H21" i="3"/>
  <c r="D25" i="3"/>
  <c r="D46" i="3"/>
  <c r="G46" i="3" s="1"/>
  <c r="I46" i="3" s="1"/>
  <c r="H74" i="3"/>
  <c r="D85" i="3"/>
  <c r="G11" i="1"/>
  <c r="G11" i="5" s="1"/>
  <c r="G10" i="5"/>
  <c r="H68" i="3"/>
  <c r="G68" i="3"/>
  <c r="I68" i="3" s="1"/>
  <c r="D7" i="3"/>
  <c r="G7" i="3" s="1"/>
  <c r="I7" i="3" s="1"/>
  <c r="D15" i="3"/>
  <c r="D23" i="3"/>
  <c r="D31" i="3"/>
  <c r="D39" i="3"/>
  <c r="D47" i="3"/>
  <c r="H47" i="3" s="1"/>
  <c r="D55" i="3"/>
  <c r="D63" i="3"/>
  <c r="H63" i="3" s="1"/>
  <c r="D71" i="3"/>
  <c r="D79" i="3"/>
  <c r="H79" i="3" s="1"/>
  <c r="F3" i="3"/>
  <c r="F19" i="3"/>
  <c r="F57" i="3"/>
  <c r="G57" i="3" s="1"/>
  <c r="I57" i="3" s="1"/>
  <c r="E72" i="3"/>
  <c r="D8" i="3"/>
  <c r="G8" i="3" s="1"/>
  <c r="I8" i="3" s="1"/>
  <c r="D16" i="3"/>
  <c r="E6" i="3"/>
  <c r="E10" i="3"/>
  <c r="F15" i="3"/>
  <c r="E20" i="3"/>
  <c r="F29" i="3"/>
  <c r="H29" i="3" s="1"/>
  <c r="E56" i="3"/>
  <c r="E76" i="3"/>
  <c r="G76" i="3" s="1"/>
  <c r="I76" i="3" s="1"/>
  <c r="F81" i="3"/>
  <c r="G81" i="3" s="1"/>
  <c r="I81" i="3" s="1"/>
  <c r="F6" i="3"/>
  <c r="E14" i="3"/>
  <c r="F45" i="3"/>
  <c r="G45" i="3" s="1"/>
  <c r="I45" i="3" s="1"/>
  <c r="F71" i="3"/>
  <c r="D10" i="3"/>
  <c r="D18" i="3"/>
  <c r="D30" i="3"/>
  <c r="D38" i="3"/>
  <c r="H38" i="3" s="1"/>
  <c r="H24" i="3"/>
  <c r="H40" i="3"/>
  <c r="H48" i="3"/>
  <c r="H52" i="3"/>
  <c r="D3" i="3"/>
  <c r="D11" i="3"/>
  <c r="D19" i="3"/>
  <c r="D27" i="3"/>
  <c r="D35" i="3"/>
  <c r="G35" i="3" s="1"/>
  <c r="I35" i="3" s="1"/>
  <c r="D43" i="3"/>
  <c r="H43" i="3" s="1"/>
  <c r="D51" i="3"/>
  <c r="D59" i="3"/>
  <c r="H59" i="3" s="1"/>
  <c r="D67" i="3"/>
  <c r="D75" i="3"/>
  <c r="H75" i="3" s="1"/>
  <c r="D83" i="3"/>
  <c r="G83" i="3" s="1"/>
  <c r="I83" i="3" s="1"/>
  <c r="F9" i="3"/>
  <c r="H9" i="3" s="1"/>
  <c r="E36" i="3"/>
  <c r="G36" i="3" s="1"/>
  <c r="I36" i="3" s="1"/>
  <c r="E64" i="3"/>
  <c r="H64" i="3" s="1"/>
  <c r="F73" i="3"/>
  <c r="G73" i="3" s="1"/>
  <c r="I73" i="3" s="1"/>
  <c r="D4" i="3"/>
  <c r="D12" i="3"/>
  <c r="D20" i="3"/>
  <c r="H20" i="3" s="1"/>
  <c r="F11" i="3"/>
  <c r="E18" i="3"/>
  <c r="E28" i="3"/>
  <c r="H28" i="3" s="1"/>
  <c r="F33" i="3"/>
  <c r="G33" i="3" s="1"/>
  <c r="I33" i="3" s="1"/>
  <c r="E80" i="3"/>
  <c r="H80" i="3" s="1"/>
  <c r="E12" i="3"/>
  <c r="E44" i="3"/>
  <c r="H44" i="3" s="1"/>
  <c r="E61" i="3"/>
  <c r="E67" i="3"/>
  <c r="D6" i="3"/>
  <c r="D14" i="3"/>
  <c r="D26" i="3"/>
  <c r="G26" i="3" s="1"/>
  <c r="I26" i="3" s="1"/>
  <c r="D34" i="3"/>
  <c r="D42" i="3"/>
  <c r="D50" i="3"/>
  <c r="G50" i="3" s="1"/>
  <c r="I50" i="3" s="1"/>
  <c r="E22" i="3"/>
  <c r="H32" i="3"/>
  <c r="H89" i="3"/>
  <c r="G13" i="3"/>
  <c r="I13" i="3" s="1"/>
  <c r="G32" i="3"/>
  <c r="I32" i="3" s="1"/>
  <c r="G89" i="3"/>
  <c r="I89" i="3" s="1"/>
  <c r="G74" i="3"/>
  <c r="I74" i="3" s="1"/>
  <c r="H53" i="3"/>
  <c r="G29" i="3"/>
  <c r="I29" i="3" s="1"/>
  <c r="G58" i="3"/>
  <c r="I58" i="3" s="1"/>
  <c r="H58" i="3"/>
  <c r="H78" i="3"/>
  <c r="G78" i="3"/>
  <c r="I78" i="3" s="1"/>
  <c r="G69" i="3"/>
  <c r="I69" i="3" s="1"/>
  <c r="H69" i="3"/>
  <c r="H13" i="3"/>
  <c r="H41" i="3"/>
  <c r="G53" i="3"/>
  <c r="I53" i="3" s="1"/>
  <c r="G77" i="3"/>
  <c r="I77" i="3" s="1"/>
  <c r="G87" i="3"/>
  <c r="I87" i="3" s="1"/>
  <c r="H60" i="3"/>
  <c r="G24" i="3"/>
  <c r="I24" i="3" s="1"/>
  <c r="G40" i="3"/>
  <c r="I40" i="3" s="1"/>
  <c r="G2" i="3"/>
  <c r="I2" i="3" s="1"/>
  <c r="G34" i="3" l="1"/>
  <c r="I34" i="3" s="1"/>
  <c r="H84" i="3"/>
  <c r="H5" i="3"/>
  <c r="G9" i="3"/>
  <c r="I9" i="3" s="1"/>
  <c r="G44" i="3"/>
  <c r="I44" i="3" s="1"/>
  <c r="H65" i="3"/>
  <c r="H73" i="3"/>
  <c r="H3" i="3"/>
  <c r="H17" i="3"/>
  <c r="G85" i="3"/>
  <c r="I85" i="3" s="1"/>
  <c r="H46" i="3"/>
  <c r="G79" i="3"/>
  <c r="I79" i="3" s="1"/>
  <c r="G86" i="3"/>
  <c r="I86" i="3" s="1"/>
  <c r="G12" i="1"/>
  <c r="G13" i="1" s="1"/>
  <c r="H71" i="3"/>
  <c r="H7" i="3"/>
  <c r="G31" i="3"/>
  <c r="I31" i="3" s="1"/>
  <c r="G5" i="3"/>
  <c r="I5" i="3" s="1"/>
  <c r="H61" i="3"/>
  <c r="H81" i="3"/>
  <c r="H57" i="3"/>
  <c r="G55" i="3"/>
  <c r="I55" i="3" s="1"/>
  <c r="G80" i="3"/>
  <c r="I80" i="3" s="1"/>
  <c r="H36" i="3"/>
  <c r="H42" i="3"/>
  <c r="G61" i="3"/>
  <c r="I61" i="3" s="1"/>
  <c r="H49" i="3"/>
  <c r="G38" i="3"/>
  <c r="I38" i="3" s="1"/>
  <c r="G63" i="3"/>
  <c r="I63" i="3" s="1"/>
  <c r="H8" i="3"/>
  <c r="G11" i="6"/>
  <c r="G28" i="3"/>
  <c r="I28" i="3" s="1"/>
  <c r="H82" i="3"/>
  <c r="H70" i="3"/>
  <c r="H19" i="3"/>
  <c r="G64" i="3"/>
  <c r="I64" i="3" s="1"/>
  <c r="H12" i="3"/>
  <c r="G3" i="3"/>
  <c r="I3" i="3" s="1"/>
  <c r="H35" i="3"/>
  <c r="G20" i="3"/>
  <c r="I20" i="3" s="1"/>
  <c r="G43" i="3"/>
  <c r="I43" i="3" s="1"/>
  <c r="H33" i="3"/>
  <c r="H37" i="3"/>
  <c r="H15" i="3"/>
  <c r="G19" i="3"/>
  <c r="I19" i="3" s="1"/>
  <c r="G71" i="3"/>
  <c r="G88" i="3"/>
  <c r="I88" i="3" s="1"/>
  <c r="H88" i="3"/>
  <c r="G12" i="3"/>
  <c r="I12" i="3" s="1"/>
  <c r="H55" i="3"/>
  <c r="H85" i="3"/>
  <c r="H83" i="3"/>
  <c r="H34" i="3"/>
  <c r="G59" i="3"/>
  <c r="I59" i="3" s="1"/>
  <c r="G15" i="3"/>
  <c r="I15" i="3" s="1"/>
  <c r="G42" i="3"/>
  <c r="I42" i="3" s="1"/>
  <c r="G47" i="3"/>
  <c r="I47" i="3" s="1"/>
  <c r="H31" i="3"/>
  <c r="H25" i="3"/>
  <c r="G25" i="3"/>
  <c r="H51" i="3"/>
  <c r="G51" i="3"/>
  <c r="I51" i="3" s="1"/>
  <c r="H22" i="3"/>
  <c r="G22" i="3"/>
  <c r="I22" i="3" s="1"/>
  <c r="G11" i="3"/>
  <c r="I11" i="3" s="1"/>
  <c r="H11" i="3"/>
  <c r="H30" i="3"/>
  <c r="G30" i="3"/>
  <c r="I30" i="3" s="1"/>
  <c r="G56" i="3"/>
  <c r="I56" i="3" s="1"/>
  <c r="H56" i="3"/>
  <c r="G23" i="3"/>
  <c r="I23" i="3" s="1"/>
  <c r="H23" i="3"/>
  <c r="H45" i="3"/>
  <c r="H76" i="3"/>
  <c r="H14" i="3"/>
  <c r="G14" i="3"/>
  <c r="I14" i="3" s="1"/>
  <c r="G67" i="3"/>
  <c r="I67" i="3" s="1"/>
  <c r="H67" i="3"/>
  <c r="G75" i="3"/>
  <c r="I75" i="3" s="1"/>
  <c r="G18" i="3"/>
  <c r="I18" i="3" s="1"/>
  <c r="H18" i="3"/>
  <c r="G72" i="3"/>
  <c r="I72" i="3" s="1"/>
  <c r="H72" i="3"/>
  <c r="H26" i="3"/>
  <c r="H6" i="3"/>
  <c r="G6" i="3"/>
  <c r="I6" i="3" s="1"/>
  <c r="G4" i="3"/>
  <c r="I4" i="3" s="1"/>
  <c r="H4" i="3"/>
  <c r="H27" i="3"/>
  <c r="G27" i="3"/>
  <c r="I27" i="3" s="1"/>
  <c r="H50" i="3"/>
  <c r="H10" i="3"/>
  <c r="G10" i="3"/>
  <c r="I10" i="3" s="1"/>
  <c r="G16" i="3"/>
  <c r="I16" i="3" s="1"/>
  <c r="H16" i="3"/>
  <c r="H39" i="3"/>
  <c r="G39" i="3"/>
  <c r="I39" i="3" s="1"/>
  <c r="G12" i="5"/>
  <c r="G12" i="6" l="1"/>
  <c r="J67" i="3"/>
  <c r="K67" i="3" s="1"/>
  <c r="I71" i="3"/>
  <c r="J89" i="3" s="1"/>
  <c r="K89" i="3" s="1"/>
  <c r="I25" i="3"/>
  <c r="J45" i="3" s="1"/>
  <c r="K45" i="3" s="1"/>
  <c r="J23" i="3"/>
  <c r="K23" i="3" s="1"/>
  <c r="G13" i="6"/>
  <c r="G14" i="1"/>
  <c r="G13" i="5"/>
  <c r="G14" i="5" l="1"/>
  <c r="G14" i="6"/>
</calcChain>
</file>

<file path=xl/sharedStrings.xml><?xml version="1.0" encoding="utf-8"?>
<sst xmlns="http://schemas.openxmlformats.org/spreadsheetml/2006/main" count="1062" uniqueCount="120">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</sst>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64961</c:v>
                </c:pt>
                <c:pt idx="1">
                  <c:v>56144</c:v>
                </c:pt>
                <c:pt idx="2">
                  <c:v>28485</c:v>
                </c:pt>
                <c:pt idx="3">
                  <c:v>9162</c:v>
                </c:pt>
                <c:pt idx="4">
                  <c:v>4773</c:v>
                </c:pt>
                <c:pt idx="5">
                  <c:v>3650</c:v>
                </c:pt>
                <c:pt idx="6">
                  <c:v>3369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6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56144</c:v>
                </c:pt>
                <c:pt idx="1">
                  <c:v>28485</c:v>
                </c:pt>
                <c:pt idx="2">
                  <c:v>9162</c:v>
                </c:pt>
                <c:pt idx="3">
                  <c:v>4773</c:v>
                </c:pt>
                <c:pt idx="4">
                  <c:v>3650</c:v>
                </c:pt>
                <c:pt idx="5">
                  <c:v>3369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64957</c:v>
                </c:pt>
                <c:pt idx="1">
                  <c:v>55374</c:v>
                </c:pt>
                <c:pt idx="2">
                  <c:v>28318</c:v>
                </c:pt>
                <c:pt idx="3">
                  <c:v>9061</c:v>
                </c:pt>
                <c:pt idx="4">
                  <c:v>4745</c:v>
                </c:pt>
                <c:pt idx="5">
                  <c:v>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48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55374</c:v>
                </c:pt>
                <c:pt idx="1">
                  <c:v>28318</c:v>
                </c:pt>
                <c:pt idx="2">
                  <c:v>9061</c:v>
                </c:pt>
                <c:pt idx="3">
                  <c:v>4745</c:v>
                </c:pt>
                <c:pt idx="4">
                  <c:v>3634</c:v>
                </c:pt>
                <c:pt idx="5">
                  <c:v>3348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64925</c:v>
                </c:pt>
                <c:pt idx="1">
                  <c:v>52098</c:v>
                </c:pt>
                <c:pt idx="2">
                  <c:v>27176</c:v>
                </c:pt>
                <c:pt idx="3">
                  <c:v>8853</c:v>
                </c:pt>
                <c:pt idx="4">
                  <c:v>4705</c:v>
                </c:pt>
                <c:pt idx="5">
                  <c:v>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6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52098</c:v>
                </c:pt>
                <c:pt idx="1">
                  <c:v>27176</c:v>
                </c:pt>
                <c:pt idx="2">
                  <c:v>8853</c:v>
                </c:pt>
                <c:pt idx="3">
                  <c:v>4705</c:v>
                </c:pt>
                <c:pt idx="4">
                  <c:v>3644</c:v>
                </c:pt>
                <c:pt idx="5">
                  <c:v>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512622" cy="47237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64961</v>
      </c>
      <c r="D2">
        <v>3361</v>
      </c>
      <c r="E2">
        <v>5520</v>
      </c>
      <c r="F2">
        <v>4580</v>
      </c>
      <c r="G2">
        <v>50946</v>
      </c>
      <c r="H2">
        <v>41413</v>
      </c>
      <c r="I2">
        <v>3668</v>
      </c>
      <c r="J2">
        <v>3749</v>
      </c>
      <c r="K2">
        <v>3912</v>
      </c>
      <c r="L2">
        <v>4695</v>
      </c>
      <c r="M2">
        <v>6971</v>
      </c>
      <c r="N2">
        <v>5860</v>
      </c>
      <c r="O2">
        <v>56144</v>
      </c>
      <c r="P2">
        <v>3408</v>
      </c>
      <c r="Q2">
        <v>7336</v>
      </c>
      <c r="R2">
        <v>4147</v>
      </c>
      <c r="S2">
        <v>37199</v>
      </c>
      <c r="T2">
        <v>23733</v>
      </c>
      <c r="U2">
        <v>3542</v>
      </c>
      <c r="V2">
        <v>4051</v>
      </c>
      <c r="W2">
        <v>4003</v>
      </c>
      <c r="X2">
        <v>3523</v>
      </c>
      <c r="Y2">
        <v>8838</v>
      </c>
      <c r="Z2">
        <v>3863</v>
      </c>
      <c r="AA2">
        <v>28485</v>
      </c>
      <c r="AB2">
        <v>3464</v>
      </c>
      <c r="AC2">
        <v>9749</v>
      </c>
      <c r="AD2">
        <v>3962</v>
      </c>
      <c r="AE2">
        <v>14320</v>
      </c>
      <c r="AF2">
        <v>13274</v>
      </c>
      <c r="AG2">
        <v>3437</v>
      </c>
      <c r="AH2">
        <v>5082</v>
      </c>
      <c r="AI2">
        <v>4018</v>
      </c>
      <c r="AJ2">
        <v>3426</v>
      </c>
      <c r="AK2">
        <v>14966</v>
      </c>
      <c r="AL2">
        <v>4240</v>
      </c>
      <c r="AM2">
        <v>9162</v>
      </c>
      <c r="AN2">
        <v>3600</v>
      </c>
      <c r="AO2">
        <v>15882</v>
      </c>
      <c r="AP2">
        <v>3796</v>
      </c>
      <c r="AQ2">
        <v>5910</v>
      </c>
      <c r="AR2">
        <v>8852</v>
      </c>
      <c r="AS2">
        <v>3366</v>
      </c>
      <c r="AT2">
        <v>9843</v>
      </c>
      <c r="AU2">
        <v>4434</v>
      </c>
      <c r="AV2">
        <v>3405</v>
      </c>
      <c r="AW2">
        <v>27272</v>
      </c>
      <c r="AX2">
        <v>4178</v>
      </c>
      <c r="AY2">
        <v>4773</v>
      </c>
      <c r="AZ2">
        <v>3687</v>
      </c>
      <c r="BA2">
        <v>32152</v>
      </c>
      <c r="BB2">
        <v>3622</v>
      </c>
      <c r="BC2">
        <v>4253</v>
      </c>
      <c r="BD2">
        <v>6202</v>
      </c>
      <c r="BE2">
        <v>3547</v>
      </c>
      <c r="BF2">
        <v>32282</v>
      </c>
      <c r="BG2">
        <v>5206</v>
      </c>
      <c r="BH2">
        <v>3511</v>
      </c>
      <c r="BI2">
        <v>51014</v>
      </c>
      <c r="BJ2">
        <v>4031</v>
      </c>
      <c r="BK2">
        <v>3650</v>
      </c>
      <c r="BL2">
        <v>3739</v>
      </c>
      <c r="BM2">
        <v>46607</v>
      </c>
      <c r="BN2">
        <v>3473</v>
      </c>
      <c r="BO2">
        <v>3792</v>
      </c>
      <c r="BP2">
        <v>4947</v>
      </c>
      <c r="BQ2">
        <v>3752</v>
      </c>
      <c r="BR2">
        <v>44542</v>
      </c>
      <c r="BS2">
        <v>6269</v>
      </c>
      <c r="BT2">
        <v>3586</v>
      </c>
      <c r="BU2">
        <v>33463</v>
      </c>
      <c r="BV2">
        <v>3744</v>
      </c>
      <c r="BW2">
        <v>3369</v>
      </c>
      <c r="BX2">
        <v>5048</v>
      </c>
      <c r="BY2">
        <v>57180</v>
      </c>
      <c r="BZ2">
        <v>3321</v>
      </c>
      <c r="CA2">
        <v>3584</v>
      </c>
      <c r="CB2">
        <v>4464</v>
      </c>
      <c r="CC2">
        <v>3993</v>
      </c>
      <c r="CD2">
        <v>44380</v>
      </c>
      <c r="CE2">
        <v>8847</v>
      </c>
      <c r="CF2">
        <v>3836</v>
      </c>
      <c r="CG2">
        <v>9777</v>
      </c>
      <c r="CH2">
        <v>3571</v>
      </c>
      <c r="CI2">
        <v>3402</v>
      </c>
      <c r="CJ2">
        <v>9083</v>
      </c>
      <c r="CK2">
        <v>28627</v>
      </c>
      <c r="CL2">
        <v>3391</v>
      </c>
      <c r="CM2">
        <v>3462</v>
      </c>
      <c r="CN2">
        <v>4075</v>
      </c>
      <c r="CO2">
        <v>4050</v>
      </c>
      <c r="CP2">
        <v>30567</v>
      </c>
      <c r="CQ2">
        <v>14347</v>
      </c>
      <c r="CR2">
        <v>4161</v>
      </c>
      <c r="CS2">
        <v>7058</v>
      </c>
      <c r="CT2">
        <v>3334</v>
      </c>
    </row>
    <row r="7" spans="1:98" x14ac:dyDescent="0.4">
      <c r="N7" s="9" t="s">
        <v>115</v>
      </c>
    </row>
    <row r="8" spans="1:98" x14ac:dyDescent="0.4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64961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64961</v>
      </c>
      <c r="K9" t="s">
        <v>82</v>
      </c>
      <c r="L9" s="8" t="str">
        <f>A10</f>
        <v>A2</v>
      </c>
      <c r="M9" s="8">
        <f>B10</f>
        <v>3361</v>
      </c>
      <c r="N9" s="8">
        <f>(M9-3369)/3479.1</f>
        <v>-2.2994452588313069E-3</v>
      </c>
      <c r="O9" s="8">
        <f>N9*40</f>
        <v>-9.1977810353252282E-2</v>
      </c>
    </row>
    <row r="10" spans="1:98" x14ac:dyDescent="0.4">
      <c r="A10" t="s">
        <v>83</v>
      </c>
      <c r="B10">
        <v>3361</v>
      </c>
      <c r="E10">
        <f>E9/2</f>
        <v>15</v>
      </c>
      <c r="G10">
        <f>G9/2</f>
        <v>15</v>
      </c>
      <c r="H10" t="str">
        <f>A21</f>
        <v>B1</v>
      </c>
      <c r="I10">
        <f>B21</f>
        <v>56144</v>
      </c>
      <c r="K10" t="s">
        <v>85</v>
      </c>
      <c r="L10" s="8" t="str">
        <f>A22</f>
        <v>B2</v>
      </c>
      <c r="M10" s="8">
        <f>B22</f>
        <v>3408</v>
      </c>
      <c r="N10" s="8">
        <f t="shared" ref="N10:N73" si="1">(M10-3369)/3479.1</f>
        <v>1.1209795636802621E-2</v>
      </c>
      <c r="O10" s="8">
        <f t="shared" ref="O10:O73" si="2">N10*40</f>
        <v>0.44839182547210482</v>
      </c>
    </row>
    <row r="11" spans="1:98" x14ac:dyDescent="0.4">
      <c r="A11" t="s">
        <v>84</v>
      </c>
      <c r="B11">
        <v>5520</v>
      </c>
      <c r="E11">
        <f>E10/2</f>
        <v>7.5</v>
      </c>
      <c r="G11">
        <f>G10/2</f>
        <v>7.5</v>
      </c>
      <c r="H11" t="str">
        <f>A33</f>
        <v>C1</v>
      </c>
      <c r="I11">
        <f>B33</f>
        <v>28485</v>
      </c>
      <c r="K11" t="s">
        <v>88</v>
      </c>
      <c r="L11" s="8" t="str">
        <f>A34</f>
        <v>C2</v>
      </c>
      <c r="M11" s="8">
        <f>B34</f>
        <v>3464</v>
      </c>
      <c r="N11" s="8">
        <f t="shared" si="1"/>
        <v>2.730591244862177E-2</v>
      </c>
      <c r="O11" s="8">
        <f t="shared" si="2"/>
        <v>1.0922364979448709</v>
      </c>
    </row>
    <row r="12" spans="1:98" x14ac:dyDescent="0.4">
      <c r="A12" t="s">
        <v>9</v>
      </c>
      <c r="B12">
        <v>4580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9162</v>
      </c>
      <c r="K12" t="s">
        <v>91</v>
      </c>
      <c r="L12" s="8" t="str">
        <f>A46</f>
        <v>D2</v>
      </c>
      <c r="M12" s="8">
        <f>B46</f>
        <v>3600</v>
      </c>
      <c r="N12" s="8">
        <f t="shared" si="1"/>
        <v>6.6396481848753991E-2</v>
      </c>
      <c r="O12" s="8">
        <f t="shared" si="2"/>
        <v>2.6558592739501599</v>
      </c>
    </row>
    <row r="13" spans="1:98" x14ac:dyDescent="0.4">
      <c r="A13" t="s">
        <v>17</v>
      </c>
      <c r="B13">
        <v>50946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4773</v>
      </c>
      <c r="K13" t="s">
        <v>94</v>
      </c>
      <c r="L13" s="8" t="str">
        <f>A58</f>
        <v>E2</v>
      </c>
      <c r="M13" s="8">
        <f>B58</f>
        <v>3687</v>
      </c>
      <c r="N13" s="8">
        <f t="shared" si="1"/>
        <v>9.1402949038544457E-2</v>
      </c>
      <c r="O13" s="8">
        <f t="shared" si="2"/>
        <v>3.6561179615417783</v>
      </c>
    </row>
    <row r="14" spans="1:98" x14ac:dyDescent="0.4">
      <c r="A14" t="s">
        <v>25</v>
      </c>
      <c r="B14">
        <v>41413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3650</v>
      </c>
      <c r="K14" t="s">
        <v>97</v>
      </c>
      <c r="L14" s="8" t="str">
        <f>A70</f>
        <v>F2</v>
      </c>
      <c r="M14" s="8">
        <f>B70</f>
        <v>3739</v>
      </c>
      <c r="N14" s="8">
        <f t="shared" si="1"/>
        <v>0.10634934322094795</v>
      </c>
      <c r="O14" s="8">
        <f t="shared" si="2"/>
        <v>4.2539737288379182</v>
      </c>
    </row>
    <row r="15" spans="1:98" x14ac:dyDescent="0.4">
      <c r="A15" t="s">
        <v>34</v>
      </c>
      <c r="B15">
        <v>3668</v>
      </c>
      <c r="G15">
        <f t="shared" ref="G15" si="3">E15*1.14</f>
        <v>0</v>
      </c>
      <c r="H15" t="str">
        <f>A81</f>
        <v>G1</v>
      </c>
      <c r="I15">
        <f>B81</f>
        <v>3369</v>
      </c>
      <c r="K15" t="s">
        <v>100</v>
      </c>
      <c r="L15" s="8" t="str">
        <f>A82</f>
        <v>G2</v>
      </c>
      <c r="M15" s="8">
        <f>B82</f>
        <v>5048</v>
      </c>
      <c r="N15" s="8">
        <f t="shared" si="1"/>
        <v>0.48259607369722057</v>
      </c>
      <c r="O15" s="8">
        <f t="shared" si="2"/>
        <v>19.303842947888825</v>
      </c>
    </row>
    <row r="16" spans="1:98" x14ac:dyDescent="0.4">
      <c r="A16" t="s">
        <v>41</v>
      </c>
      <c r="B16">
        <v>3749</v>
      </c>
      <c r="K16" t="s">
        <v>103</v>
      </c>
      <c r="L16" s="8" t="str">
        <f>A94</f>
        <v>H2</v>
      </c>
      <c r="M16" s="8">
        <f>B94</f>
        <v>9083</v>
      </c>
      <c r="N16" s="8">
        <f t="shared" si="1"/>
        <v>1.6423787761202611</v>
      </c>
      <c r="O16" s="8">
        <f t="shared" si="2"/>
        <v>65.695151044810444</v>
      </c>
    </row>
    <row r="17" spans="1:15" x14ac:dyDescent="0.4">
      <c r="A17" t="s">
        <v>49</v>
      </c>
      <c r="B17">
        <v>3912</v>
      </c>
      <c r="K17" t="s">
        <v>104</v>
      </c>
      <c r="L17" s="8" t="str">
        <f>A95</f>
        <v>H3</v>
      </c>
      <c r="M17" s="8">
        <f>B95</f>
        <v>28627</v>
      </c>
      <c r="N17" s="8">
        <f t="shared" si="1"/>
        <v>7.2599235434451437</v>
      </c>
      <c r="O17" s="8">
        <f t="shared" si="2"/>
        <v>290.39694173780572</v>
      </c>
    </row>
    <row r="18" spans="1:15" x14ac:dyDescent="0.4">
      <c r="A18" t="s">
        <v>57</v>
      </c>
      <c r="B18">
        <v>4695</v>
      </c>
      <c r="K18" t="s">
        <v>101</v>
      </c>
      <c r="L18" s="8" t="str">
        <f>A83</f>
        <v>G3</v>
      </c>
      <c r="M18" s="8">
        <f>B83</f>
        <v>57180</v>
      </c>
      <c r="N18" s="8">
        <f t="shared" si="1"/>
        <v>15.466931102871433</v>
      </c>
      <c r="O18" s="8">
        <f t="shared" si="2"/>
        <v>618.67724411485733</v>
      </c>
    </row>
    <row r="19" spans="1:15" x14ac:dyDescent="0.4">
      <c r="A19" t="s">
        <v>65</v>
      </c>
      <c r="B19">
        <v>6971</v>
      </c>
      <c r="K19" t="s">
        <v>98</v>
      </c>
      <c r="L19" s="8" t="str">
        <f>A71</f>
        <v>F3</v>
      </c>
      <c r="M19" s="8">
        <f>B71</f>
        <v>46607</v>
      </c>
      <c r="N19" s="8">
        <f t="shared" si="1"/>
        <v>12.427926762668507</v>
      </c>
      <c r="O19" s="8">
        <f t="shared" si="2"/>
        <v>497.11707050674028</v>
      </c>
    </row>
    <row r="20" spans="1:15" x14ac:dyDescent="0.4">
      <c r="A20" t="s">
        <v>73</v>
      </c>
      <c r="B20">
        <v>5860</v>
      </c>
      <c r="K20" t="s">
        <v>95</v>
      </c>
      <c r="L20" s="8" t="str">
        <f>A59</f>
        <v>E3</v>
      </c>
      <c r="M20" s="8">
        <f>B59</f>
        <v>32152</v>
      </c>
      <c r="N20" s="8">
        <f t="shared" si="1"/>
        <v>8.2731166106176879</v>
      </c>
      <c r="O20" s="8">
        <f t="shared" si="2"/>
        <v>330.92466442470754</v>
      </c>
    </row>
    <row r="21" spans="1:15" x14ac:dyDescent="0.4">
      <c r="A21" t="s">
        <v>85</v>
      </c>
      <c r="B21">
        <v>56144</v>
      </c>
      <c r="K21" t="s">
        <v>92</v>
      </c>
      <c r="L21" s="8" t="str">
        <f>A47</f>
        <v>D3</v>
      </c>
      <c r="M21" s="8">
        <f>B47</f>
        <v>15882</v>
      </c>
      <c r="N21" s="8">
        <f t="shared" si="1"/>
        <v>3.5966198154695181</v>
      </c>
      <c r="O21" s="8">
        <f t="shared" si="2"/>
        <v>143.86479261878071</v>
      </c>
    </row>
    <row r="22" spans="1:15" x14ac:dyDescent="0.4">
      <c r="A22" t="s">
        <v>86</v>
      </c>
      <c r="B22">
        <v>3408</v>
      </c>
      <c r="K22" t="s">
        <v>89</v>
      </c>
      <c r="L22" s="8" t="str">
        <f>A35</f>
        <v>C3</v>
      </c>
      <c r="M22" s="8">
        <f>B35</f>
        <v>9749</v>
      </c>
      <c r="N22" s="8">
        <f t="shared" si="1"/>
        <v>1.8338075939179674</v>
      </c>
      <c r="O22" s="8">
        <f t="shared" si="2"/>
        <v>73.352303756718698</v>
      </c>
    </row>
    <row r="23" spans="1:15" x14ac:dyDescent="0.4">
      <c r="A23" t="s">
        <v>87</v>
      </c>
      <c r="B23">
        <v>7336</v>
      </c>
      <c r="K23" t="s">
        <v>86</v>
      </c>
      <c r="L23" s="8" t="str">
        <f>A23</f>
        <v>B3</v>
      </c>
      <c r="M23" s="8">
        <f>B23</f>
        <v>7336</v>
      </c>
      <c r="N23" s="8">
        <f t="shared" si="1"/>
        <v>1.1402374177229744</v>
      </c>
      <c r="O23" s="8">
        <f t="shared" si="2"/>
        <v>45.609496708918975</v>
      </c>
    </row>
    <row r="24" spans="1:15" x14ac:dyDescent="0.4">
      <c r="A24" t="s">
        <v>10</v>
      </c>
      <c r="B24">
        <v>4147</v>
      </c>
      <c r="K24" t="s">
        <v>83</v>
      </c>
      <c r="L24" s="8" t="str">
        <f>A11</f>
        <v>A3</v>
      </c>
      <c r="M24" s="8">
        <f>B11</f>
        <v>5520</v>
      </c>
      <c r="N24" s="8">
        <f t="shared" si="1"/>
        <v>0.61826334396826765</v>
      </c>
      <c r="O24" s="8">
        <f t="shared" si="2"/>
        <v>24.730533758730708</v>
      </c>
    </row>
    <row r="25" spans="1:15" x14ac:dyDescent="0.4">
      <c r="A25" t="s">
        <v>18</v>
      </c>
      <c r="B25">
        <v>37199</v>
      </c>
      <c r="K25" t="s">
        <v>84</v>
      </c>
      <c r="L25" s="8" t="str">
        <f>A12</f>
        <v>A4</v>
      </c>
      <c r="M25" s="8">
        <f>B12</f>
        <v>4580</v>
      </c>
      <c r="N25" s="8">
        <f t="shared" si="1"/>
        <v>0.34807852605558909</v>
      </c>
      <c r="O25" s="8">
        <f t="shared" si="2"/>
        <v>13.923141042223563</v>
      </c>
    </row>
    <row r="26" spans="1:15" x14ac:dyDescent="0.4">
      <c r="A26" t="s">
        <v>26</v>
      </c>
      <c r="B26">
        <v>23733</v>
      </c>
      <c r="K26" t="s">
        <v>87</v>
      </c>
      <c r="L26" s="8" t="str">
        <f>A24</f>
        <v>B4</v>
      </c>
      <c r="M26" s="8">
        <f>B24</f>
        <v>4147</v>
      </c>
      <c r="N26" s="8">
        <f t="shared" si="1"/>
        <v>0.22362105142134461</v>
      </c>
      <c r="O26" s="8">
        <f t="shared" si="2"/>
        <v>8.9448420568537852</v>
      </c>
    </row>
    <row r="27" spans="1:15" x14ac:dyDescent="0.4">
      <c r="A27" t="s">
        <v>35</v>
      </c>
      <c r="B27">
        <v>3542</v>
      </c>
      <c r="K27" t="s">
        <v>90</v>
      </c>
      <c r="L27" s="8" t="str">
        <f>A36</f>
        <v>C4</v>
      </c>
      <c r="M27" s="8">
        <f>B36</f>
        <v>3962</v>
      </c>
      <c r="N27" s="8">
        <f t="shared" si="1"/>
        <v>0.17044637981087063</v>
      </c>
      <c r="O27" s="8">
        <f t="shared" si="2"/>
        <v>6.8178551924348252</v>
      </c>
    </row>
    <row r="28" spans="1:15" x14ac:dyDescent="0.4">
      <c r="A28" t="s">
        <v>42</v>
      </c>
      <c r="B28">
        <v>4051</v>
      </c>
      <c r="K28" t="s">
        <v>93</v>
      </c>
      <c r="L28" s="8" t="str">
        <f>A48</f>
        <v>D4</v>
      </c>
      <c r="M28" s="8">
        <f>B48</f>
        <v>3796</v>
      </c>
      <c r="N28" s="8">
        <f t="shared" si="1"/>
        <v>0.12273289069012101</v>
      </c>
      <c r="O28" s="8">
        <f t="shared" si="2"/>
        <v>4.9093156276048404</v>
      </c>
    </row>
    <row r="29" spans="1:15" x14ac:dyDescent="0.4">
      <c r="A29" t="s">
        <v>50</v>
      </c>
      <c r="B29">
        <v>4003</v>
      </c>
      <c r="K29" t="s">
        <v>96</v>
      </c>
      <c r="L29" s="8" t="str">
        <f>A60</f>
        <v>E4</v>
      </c>
      <c r="M29" s="8">
        <f>B60</f>
        <v>3622</v>
      </c>
      <c r="N29" s="8">
        <f t="shared" si="1"/>
        <v>7.2719956310540082E-2</v>
      </c>
      <c r="O29" s="8">
        <f t="shared" si="2"/>
        <v>2.9087982524216032</v>
      </c>
    </row>
    <row r="30" spans="1:15" x14ac:dyDescent="0.4">
      <c r="A30" t="s">
        <v>58</v>
      </c>
      <c r="B30">
        <v>3523</v>
      </c>
      <c r="K30" t="s">
        <v>99</v>
      </c>
      <c r="L30" s="8" t="str">
        <f>A72</f>
        <v>F4</v>
      </c>
      <c r="M30" s="8">
        <f>B72</f>
        <v>3473</v>
      </c>
      <c r="N30" s="8">
        <f t="shared" si="1"/>
        <v>2.989278836480699E-2</v>
      </c>
      <c r="O30" s="8">
        <f t="shared" si="2"/>
        <v>1.1957115345922795</v>
      </c>
    </row>
    <row r="31" spans="1:15" x14ac:dyDescent="0.4">
      <c r="A31" t="s">
        <v>66</v>
      </c>
      <c r="B31">
        <v>8838</v>
      </c>
      <c r="K31" t="s">
        <v>102</v>
      </c>
      <c r="L31" s="8" t="str">
        <f>A84</f>
        <v>G4</v>
      </c>
      <c r="M31" s="8">
        <f>B84</f>
        <v>3321</v>
      </c>
      <c r="N31" s="8">
        <f t="shared" si="1"/>
        <v>-1.3796671552987841E-2</v>
      </c>
      <c r="O31" s="8">
        <f t="shared" si="2"/>
        <v>-0.55186686211951363</v>
      </c>
    </row>
    <row r="32" spans="1:15" x14ac:dyDescent="0.4">
      <c r="A32" t="s">
        <v>74</v>
      </c>
      <c r="B32">
        <v>3863</v>
      </c>
      <c r="K32" t="s">
        <v>105</v>
      </c>
      <c r="L32" t="str">
        <f>A96</f>
        <v>H4</v>
      </c>
      <c r="M32">
        <f>B96</f>
        <v>3391</v>
      </c>
      <c r="N32" s="8">
        <f t="shared" si="1"/>
        <v>6.3234744617860945E-3</v>
      </c>
      <c r="O32" s="8">
        <f t="shared" si="2"/>
        <v>0.25293897847144375</v>
      </c>
    </row>
    <row r="33" spans="1:15" x14ac:dyDescent="0.4">
      <c r="A33" t="s">
        <v>88</v>
      </c>
      <c r="B33">
        <v>28485</v>
      </c>
      <c r="K33" t="s">
        <v>16</v>
      </c>
      <c r="L33" t="str">
        <f>A97</f>
        <v>H5</v>
      </c>
      <c r="M33">
        <f>B97</f>
        <v>3462</v>
      </c>
      <c r="N33" s="8">
        <f t="shared" si="1"/>
        <v>2.6731051133913945E-2</v>
      </c>
      <c r="O33" s="8">
        <f t="shared" si="2"/>
        <v>1.0692420453565579</v>
      </c>
    </row>
    <row r="34" spans="1:15" x14ac:dyDescent="0.4">
      <c r="A34" t="s">
        <v>89</v>
      </c>
      <c r="B34">
        <v>3464</v>
      </c>
      <c r="K34" t="s">
        <v>15</v>
      </c>
      <c r="L34" t="str">
        <f>A85</f>
        <v>G5</v>
      </c>
      <c r="M34">
        <f>B85</f>
        <v>3584</v>
      </c>
      <c r="N34" s="8">
        <f t="shared" si="1"/>
        <v>6.1797591331091375E-2</v>
      </c>
      <c r="O34" s="8">
        <f t="shared" si="2"/>
        <v>2.4719036532436549</v>
      </c>
    </row>
    <row r="35" spans="1:15" x14ac:dyDescent="0.4">
      <c r="A35" t="s">
        <v>90</v>
      </c>
      <c r="B35">
        <v>9749</v>
      </c>
      <c r="K35" t="s">
        <v>14</v>
      </c>
      <c r="L35" t="str">
        <f>A73</f>
        <v>F5</v>
      </c>
      <c r="M35">
        <f>B73</f>
        <v>3792</v>
      </c>
      <c r="N35" s="8">
        <f t="shared" si="1"/>
        <v>0.12158316806070536</v>
      </c>
      <c r="O35" s="8">
        <f t="shared" si="2"/>
        <v>4.8633267224282148</v>
      </c>
    </row>
    <row r="36" spans="1:15" x14ac:dyDescent="0.4">
      <c r="A36" t="s">
        <v>11</v>
      </c>
      <c r="B36">
        <v>3962</v>
      </c>
      <c r="K36" t="s">
        <v>13</v>
      </c>
      <c r="L36" t="str">
        <f>A61</f>
        <v>E5</v>
      </c>
      <c r="M36">
        <f>B61</f>
        <v>4253</v>
      </c>
      <c r="N36" s="8">
        <f t="shared" si="1"/>
        <v>0.2540887011008594</v>
      </c>
      <c r="O36" s="8">
        <f t="shared" si="2"/>
        <v>10.163548044034377</v>
      </c>
    </row>
    <row r="37" spans="1:15" x14ac:dyDescent="0.4">
      <c r="A37" t="s">
        <v>19</v>
      </c>
      <c r="B37">
        <v>14320</v>
      </c>
      <c r="K37" t="s">
        <v>12</v>
      </c>
      <c r="L37" t="str">
        <f>A49</f>
        <v>D5</v>
      </c>
      <c r="M37">
        <f>B49</f>
        <v>5910</v>
      </c>
      <c r="N37" s="8">
        <f t="shared" si="1"/>
        <v>0.73036130033629387</v>
      </c>
      <c r="O37" s="8">
        <f t="shared" si="2"/>
        <v>29.214452013451755</v>
      </c>
    </row>
    <row r="38" spans="1:15" x14ac:dyDescent="0.4">
      <c r="A38" t="s">
        <v>27</v>
      </c>
      <c r="B38">
        <v>13274</v>
      </c>
      <c r="K38" t="s">
        <v>11</v>
      </c>
      <c r="L38" t="str">
        <f>A37</f>
        <v>C5</v>
      </c>
      <c r="M38">
        <f>B37</f>
        <v>14320</v>
      </c>
      <c r="N38" s="8">
        <f t="shared" si="1"/>
        <v>3.1476531286827054</v>
      </c>
      <c r="O38" s="8">
        <f t="shared" si="2"/>
        <v>125.90612514730822</v>
      </c>
    </row>
    <row r="39" spans="1:15" x14ac:dyDescent="0.4">
      <c r="A39" t="s">
        <v>36</v>
      </c>
      <c r="B39">
        <v>3437</v>
      </c>
      <c r="K39" t="s">
        <v>10</v>
      </c>
      <c r="L39" t="str">
        <f>A25</f>
        <v>B5</v>
      </c>
      <c r="M39">
        <f>B25</f>
        <v>37199</v>
      </c>
      <c r="N39" s="8">
        <f t="shared" si="1"/>
        <v>9.7237791382828895</v>
      </c>
      <c r="O39" s="8">
        <f t="shared" si="2"/>
        <v>388.95116553131561</v>
      </c>
    </row>
    <row r="40" spans="1:15" x14ac:dyDescent="0.4">
      <c r="A40" t="s">
        <v>43</v>
      </c>
      <c r="B40">
        <v>5082</v>
      </c>
      <c r="K40" t="s">
        <v>9</v>
      </c>
      <c r="L40" t="str">
        <f>A13</f>
        <v>A5</v>
      </c>
      <c r="M40">
        <f>B13</f>
        <v>50946</v>
      </c>
      <c r="N40" s="8">
        <f t="shared" si="1"/>
        <v>13.675088384927136</v>
      </c>
      <c r="O40" s="8">
        <f t="shared" si="2"/>
        <v>547.00353539708544</v>
      </c>
    </row>
    <row r="41" spans="1:15" x14ac:dyDescent="0.4">
      <c r="A41" t="s">
        <v>51</v>
      </c>
      <c r="B41">
        <v>4018</v>
      </c>
      <c r="K41" t="s">
        <v>17</v>
      </c>
      <c r="L41" t="str">
        <f>A14</f>
        <v>A6</v>
      </c>
      <c r="M41">
        <f>B14</f>
        <v>41413</v>
      </c>
      <c r="N41" s="8">
        <f t="shared" si="1"/>
        <v>10.93501192837228</v>
      </c>
      <c r="O41" s="8">
        <f t="shared" si="2"/>
        <v>437.40047713489116</v>
      </c>
    </row>
    <row r="42" spans="1:15" x14ac:dyDescent="0.4">
      <c r="A42" t="s">
        <v>59</v>
      </c>
      <c r="B42">
        <v>3426</v>
      </c>
      <c r="K42" t="s">
        <v>18</v>
      </c>
      <c r="L42" t="str">
        <f>A26</f>
        <v>B6</v>
      </c>
      <c r="M42">
        <f>B26</f>
        <v>23733</v>
      </c>
      <c r="N42" s="8">
        <f t="shared" si="1"/>
        <v>5.8532379063550923</v>
      </c>
      <c r="O42" s="8">
        <f t="shared" si="2"/>
        <v>234.12951625420368</v>
      </c>
    </row>
    <row r="43" spans="1:15" x14ac:dyDescent="0.4">
      <c r="A43" t="s">
        <v>67</v>
      </c>
      <c r="B43">
        <v>14966</v>
      </c>
      <c r="K43" t="s">
        <v>19</v>
      </c>
      <c r="L43" t="str">
        <f>A38</f>
        <v>C6</v>
      </c>
      <c r="M43">
        <f>B38</f>
        <v>13274</v>
      </c>
      <c r="N43" s="8">
        <f t="shared" si="1"/>
        <v>2.8470006610905121</v>
      </c>
      <c r="O43" s="8">
        <f t="shared" si="2"/>
        <v>113.88002644362048</v>
      </c>
    </row>
    <row r="44" spans="1:15" x14ac:dyDescent="0.4">
      <c r="A44" t="s">
        <v>75</v>
      </c>
      <c r="B44">
        <v>4240</v>
      </c>
      <c r="K44" t="s">
        <v>20</v>
      </c>
      <c r="L44" t="str">
        <f>A50</f>
        <v>D6</v>
      </c>
      <c r="M44">
        <f>B50</f>
        <v>8852</v>
      </c>
      <c r="N44" s="8">
        <f t="shared" si="1"/>
        <v>1.5759822942715069</v>
      </c>
      <c r="O44" s="8">
        <f t="shared" si="2"/>
        <v>63.039291770860274</v>
      </c>
    </row>
    <row r="45" spans="1:15" x14ac:dyDescent="0.4">
      <c r="A45" t="s">
        <v>91</v>
      </c>
      <c r="B45">
        <v>9162</v>
      </c>
      <c r="K45" t="s">
        <v>21</v>
      </c>
      <c r="L45" t="str">
        <f>A62</f>
        <v>E6</v>
      </c>
      <c r="M45">
        <f>B62</f>
        <v>6202</v>
      </c>
      <c r="N45" s="8">
        <f t="shared" si="1"/>
        <v>0.81429105228363663</v>
      </c>
      <c r="O45" s="8">
        <f t="shared" si="2"/>
        <v>32.571642091345467</v>
      </c>
    </row>
    <row r="46" spans="1:15" x14ac:dyDescent="0.4">
      <c r="A46" t="s">
        <v>92</v>
      </c>
      <c r="B46">
        <v>3600</v>
      </c>
      <c r="K46" t="s">
        <v>22</v>
      </c>
      <c r="L46" t="str">
        <f>A74</f>
        <v>F6</v>
      </c>
      <c r="M46">
        <f>B74</f>
        <v>4947</v>
      </c>
      <c r="N46" s="8">
        <f t="shared" si="1"/>
        <v>0.45356557730447533</v>
      </c>
      <c r="O46" s="8">
        <f t="shared" si="2"/>
        <v>18.142623092179015</v>
      </c>
    </row>
    <row r="47" spans="1:15" x14ac:dyDescent="0.4">
      <c r="A47" t="s">
        <v>93</v>
      </c>
      <c r="B47">
        <v>15882</v>
      </c>
      <c r="K47" t="s">
        <v>23</v>
      </c>
      <c r="L47" t="str">
        <f>A86</f>
        <v>G6</v>
      </c>
      <c r="M47">
        <f>B86</f>
        <v>4464</v>
      </c>
      <c r="N47" s="8">
        <f t="shared" si="1"/>
        <v>0.31473656980253517</v>
      </c>
      <c r="O47" s="8">
        <f t="shared" si="2"/>
        <v>12.589462792101408</v>
      </c>
    </row>
    <row r="48" spans="1:15" x14ac:dyDescent="0.4">
      <c r="A48" t="s">
        <v>12</v>
      </c>
      <c r="B48">
        <v>3796</v>
      </c>
      <c r="K48" t="s">
        <v>24</v>
      </c>
      <c r="L48" t="str">
        <f>A98</f>
        <v>H6</v>
      </c>
      <c r="M48">
        <f>B98</f>
        <v>4075</v>
      </c>
      <c r="N48" s="8">
        <f t="shared" si="1"/>
        <v>0.20292604409186285</v>
      </c>
      <c r="O48" s="8">
        <f t="shared" si="2"/>
        <v>8.1170417636745142</v>
      </c>
    </row>
    <row r="49" spans="1:15" x14ac:dyDescent="0.4">
      <c r="A49" t="s">
        <v>20</v>
      </c>
      <c r="B49">
        <v>5910</v>
      </c>
      <c r="K49" t="s">
        <v>33</v>
      </c>
      <c r="L49" t="str">
        <f>A99</f>
        <v>H7</v>
      </c>
      <c r="M49">
        <f>B99</f>
        <v>4050</v>
      </c>
      <c r="N49" s="8">
        <f t="shared" si="1"/>
        <v>0.19574027765801502</v>
      </c>
      <c r="O49" s="8">
        <f t="shared" si="2"/>
        <v>7.8296111063206011</v>
      </c>
    </row>
    <row r="50" spans="1:15" x14ac:dyDescent="0.4">
      <c r="A50" t="s">
        <v>28</v>
      </c>
      <c r="B50">
        <v>8852</v>
      </c>
      <c r="K50" t="s">
        <v>31</v>
      </c>
      <c r="L50" t="str">
        <f>A87</f>
        <v>G7</v>
      </c>
      <c r="M50">
        <f>B87</f>
        <v>3993</v>
      </c>
      <c r="N50" s="8">
        <f t="shared" si="1"/>
        <v>0.17935673018884193</v>
      </c>
      <c r="O50" s="8">
        <f t="shared" si="2"/>
        <v>7.1742692075536771</v>
      </c>
    </row>
    <row r="51" spans="1:15" x14ac:dyDescent="0.4">
      <c r="A51" t="s">
        <v>37</v>
      </c>
      <c r="B51">
        <v>3366</v>
      </c>
      <c r="K51" t="s">
        <v>32</v>
      </c>
      <c r="L51" t="str">
        <f>A75</f>
        <v>F7</v>
      </c>
      <c r="M51">
        <f>B75</f>
        <v>3752</v>
      </c>
      <c r="N51" s="8">
        <f t="shared" si="1"/>
        <v>0.11008594176654882</v>
      </c>
      <c r="O51" s="8">
        <f t="shared" si="2"/>
        <v>4.4034376706619529</v>
      </c>
    </row>
    <row r="52" spans="1:15" x14ac:dyDescent="0.4">
      <c r="A52" t="s">
        <v>44</v>
      </c>
      <c r="B52">
        <v>9843</v>
      </c>
      <c r="K52" t="s">
        <v>29</v>
      </c>
      <c r="L52" t="str">
        <f>A63</f>
        <v>E7</v>
      </c>
      <c r="M52">
        <f>B63</f>
        <v>3547</v>
      </c>
      <c r="N52" s="8">
        <f t="shared" si="1"/>
        <v>5.1162657008996582E-2</v>
      </c>
      <c r="O52" s="8">
        <f t="shared" si="2"/>
        <v>2.0465062803598633</v>
      </c>
    </row>
    <row r="53" spans="1:15" x14ac:dyDescent="0.4">
      <c r="A53" t="s">
        <v>52</v>
      </c>
      <c r="B53">
        <v>4434</v>
      </c>
      <c r="K53" t="s">
        <v>28</v>
      </c>
      <c r="L53" t="str">
        <f>A51</f>
        <v>D7</v>
      </c>
      <c r="M53">
        <f>B51</f>
        <v>3366</v>
      </c>
      <c r="N53" s="8">
        <f t="shared" si="1"/>
        <v>-8.6229197206174008E-4</v>
      </c>
      <c r="O53" s="8">
        <f t="shared" si="2"/>
        <v>-3.4491678882469602E-2</v>
      </c>
    </row>
    <row r="54" spans="1:15" x14ac:dyDescent="0.4">
      <c r="A54" t="s">
        <v>60</v>
      </c>
      <c r="B54">
        <v>3405</v>
      </c>
      <c r="K54" t="s">
        <v>27</v>
      </c>
      <c r="L54" s="8" t="str">
        <f>A39</f>
        <v>C7</v>
      </c>
      <c r="M54" s="8">
        <f>B39</f>
        <v>3437</v>
      </c>
      <c r="N54" s="8">
        <f t="shared" si="1"/>
        <v>1.9545284700066109E-2</v>
      </c>
      <c r="O54" s="8">
        <f t="shared" si="2"/>
        <v>0.78181138800264438</v>
      </c>
    </row>
    <row r="55" spans="1:15" x14ac:dyDescent="0.4">
      <c r="A55" t="s">
        <v>68</v>
      </c>
      <c r="B55">
        <v>27272</v>
      </c>
      <c r="K55" t="s">
        <v>26</v>
      </c>
      <c r="L55" s="8" t="str">
        <f>A27</f>
        <v>B7</v>
      </c>
      <c r="M55" s="8">
        <f>B27</f>
        <v>3542</v>
      </c>
      <c r="N55" s="8">
        <f t="shared" si="1"/>
        <v>4.9725503722227012E-2</v>
      </c>
      <c r="O55" s="8">
        <f t="shared" si="2"/>
        <v>1.9890201488890804</v>
      </c>
    </row>
    <row r="56" spans="1:15" x14ac:dyDescent="0.4">
      <c r="A56" t="s">
        <v>76</v>
      </c>
      <c r="B56">
        <v>4178</v>
      </c>
      <c r="K56" t="s">
        <v>25</v>
      </c>
      <c r="L56" s="8" t="str">
        <f>A15</f>
        <v>A7</v>
      </c>
      <c r="M56" s="8">
        <f>B15</f>
        <v>3668</v>
      </c>
      <c r="N56" s="8">
        <f t="shared" si="1"/>
        <v>8.5941766548820103E-2</v>
      </c>
      <c r="O56" s="8">
        <f t="shared" si="2"/>
        <v>3.4376706619528044</v>
      </c>
    </row>
    <row r="57" spans="1:15" x14ac:dyDescent="0.4">
      <c r="A57" t="s">
        <v>94</v>
      </c>
      <c r="B57">
        <v>4773</v>
      </c>
      <c r="K57" t="s">
        <v>34</v>
      </c>
      <c r="L57" s="8" t="str">
        <f>A16</f>
        <v>A8</v>
      </c>
      <c r="M57" s="8">
        <f>B16</f>
        <v>3749</v>
      </c>
      <c r="N57" s="8">
        <f t="shared" si="1"/>
        <v>0.10922364979448708</v>
      </c>
      <c r="O57" s="8">
        <f t="shared" si="2"/>
        <v>4.3689459917794835</v>
      </c>
    </row>
    <row r="58" spans="1:15" x14ac:dyDescent="0.4">
      <c r="A58" t="s">
        <v>95</v>
      </c>
      <c r="B58">
        <v>3687</v>
      </c>
      <c r="K58" t="s">
        <v>35</v>
      </c>
      <c r="L58" s="8" t="str">
        <f>A28</f>
        <v>B8</v>
      </c>
      <c r="M58" s="8">
        <f>B28</f>
        <v>4051</v>
      </c>
      <c r="N58" s="8">
        <f t="shared" si="1"/>
        <v>0.19602770831536892</v>
      </c>
      <c r="O58" s="8">
        <f t="shared" si="2"/>
        <v>7.8411083326147573</v>
      </c>
    </row>
    <row r="59" spans="1:15" x14ac:dyDescent="0.4">
      <c r="A59" t="s">
        <v>96</v>
      </c>
      <c r="B59">
        <v>32152</v>
      </c>
      <c r="K59" t="s">
        <v>36</v>
      </c>
      <c r="L59" s="8" t="str">
        <f>A40</f>
        <v>C8</v>
      </c>
      <c r="M59" s="8">
        <f>B40</f>
        <v>5082</v>
      </c>
      <c r="N59" s="8">
        <f t="shared" si="1"/>
        <v>0.49236871604725363</v>
      </c>
      <c r="O59" s="8">
        <f t="shared" si="2"/>
        <v>19.694748641890143</v>
      </c>
    </row>
    <row r="60" spans="1:15" x14ac:dyDescent="0.4">
      <c r="A60" t="s">
        <v>13</v>
      </c>
      <c r="B60">
        <v>3622</v>
      </c>
      <c r="K60" t="s">
        <v>37</v>
      </c>
      <c r="L60" s="8" t="str">
        <f>A52</f>
        <v>D8</v>
      </c>
      <c r="M60" s="8">
        <f>B52</f>
        <v>9843</v>
      </c>
      <c r="N60" s="8">
        <f t="shared" si="1"/>
        <v>1.8608260757092352</v>
      </c>
      <c r="O60" s="8">
        <f t="shared" si="2"/>
        <v>74.433043028369411</v>
      </c>
    </row>
    <row r="61" spans="1:15" x14ac:dyDescent="0.4">
      <c r="A61" t="s">
        <v>21</v>
      </c>
      <c r="B61">
        <v>4253</v>
      </c>
      <c r="K61" t="s">
        <v>38</v>
      </c>
      <c r="L61" s="8" t="str">
        <f>A64</f>
        <v>E8</v>
      </c>
      <c r="M61" s="8">
        <f>B64</f>
        <v>32282</v>
      </c>
      <c r="N61" s="8">
        <f t="shared" si="1"/>
        <v>8.3104825960736974</v>
      </c>
      <c r="O61" s="8">
        <f t="shared" si="2"/>
        <v>332.4193038429479</v>
      </c>
    </row>
    <row r="62" spans="1:15" x14ac:dyDescent="0.4">
      <c r="A62" t="s">
        <v>29</v>
      </c>
      <c r="B62">
        <v>6202</v>
      </c>
      <c r="K62" t="s">
        <v>30</v>
      </c>
      <c r="L62" s="8" t="str">
        <f>A76</f>
        <v>F8</v>
      </c>
      <c r="M62" s="8">
        <f>B76</f>
        <v>44542</v>
      </c>
      <c r="N62" s="8">
        <f t="shared" si="1"/>
        <v>11.834382455232676</v>
      </c>
      <c r="O62" s="8">
        <f t="shared" si="2"/>
        <v>473.37529820930706</v>
      </c>
    </row>
    <row r="63" spans="1:15" x14ac:dyDescent="0.4">
      <c r="A63" t="s">
        <v>38</v>
      </c>
      <c r="B63">
        <v>3547</v>
      </c>
      <c r="K63" t="s">
        <v>39</v>
      </c>
      <c r="L63" s="8" t="str">
        <f>A88</f>
        <v>G8</v>
      </c>
      <c r="M63" s="8">
        <f>B88</f>
        <v>44380</v>
      </c>
      <c r="N63" s="8">
        <f t="shared" si="1"/>
        <v>11.787818688741341</v>
      </c>
      <c r="O63" s="8">
        <f t="shared" si="2"/>
        <v>471.51274754965362</v>
      </c>
    </row>
    <row r="64" spans="1:15" x14ac:dyDescent="0.4">
      <c r="A64" t="s">
        <v>45</v>
      </c>
      <c r="B64">
        <v>32282</v>
      </c>
      <c r="K64" t="s">
        <v>40</v>
      </c>
      <c r="L64" s="8" t="str">
        <f>A100</f>
        <v>H8</v>
      </c>
      <c r="M64" s="8">
        <f>B100</f>
        <v>30567</v>
      </c>
      <c r="N64" s="8">
        <f t="shared" si="1"/>
        <v>7.8175390187117362</v>
      </c>
      <c r="O64" s="8">
        <f t="shared" si="2"/>
        <v>312.70156074846943</v>
      </c>
    </row>
    <row r="65" spans="1:15" x14ac:dyDescent="0.4">
      <c r="A65" t="s">
        <v>53</v>
      </c>
      <c r="B65">
        <v>5206</v>
      </c>
      <c r="K65" t="s">
        <v>48</v>
      </c>
      <c r="L65" s="8" t="str">
        <f>A101</f>
        <v>H9</v>
      </c>
      <c r="M65" s="8">
        <f>B101</f>
        <v>14347</v>
      </c>
      <c r="N65" s="8">
        <f t="shared" si="1"/>
        <v>3.155413756431261</v>
      </c>
      <c r="O65" s="8">
        <f t="shared" si="2"/>
        <v>126.21655025725045</v>
      </c>
    </row>
    <row r="66" spans="1:15" x14ac:dyDescent="0.4">
      <c r="A66" t="s">
        <v>61</v>
      </c>
      <c r="B66">
        <v>3511</v>
      </c>
      <c r="K66" t="s">
        <v>47</v>
      </c>
      <c r="L66" s="8" t="str">
        <f>A89</f>
        <v>G9</v>
      </c>
      <c r="M66" s="8">
        <f>B89</f>
        <v>8847</v>
      </c>
      <c r="N66" s="8">
        <f t="shared" si="1"/>
        <v>1.5745451409847375</v>
      </c>
      <c r="O66" s="8">
        <f t="shared" si="2"/>
        <v>62.981805639389499</v>
      </c>
    </row>
    <row r="67" spans="1:15" x14ac:dyDescent="0.4">
      <c r="A67" t="s">
        <v>69</v>
      </c>
      <c r="B67">
        <v>51014</v>
      </c>
      <c r="K67" t="s">
        <v>46</v>
      </c>
      <c r="L67" s="8" t="str">
        <f>A77</f>
        <v>F9</v>
      </c>
      <c r="M67" s="8">
        <f>B77</f>
        <v>6269</v>
      </c>
      <c r="N67" s="8">
        <f t="shared" si="1"/>
        <v>0.83354890632634882</v>
      </c>
      <c r="O67" s="8">
        <f t="shared" si="2"/>
        <v>33.341956253053951</v>
      </c>
    </row>
    <row r="68" spans="1:15" x14ac:dyDescent="0.4">
      <c r="A68" t="s">
        <v>77</v>
      </c>
      <c r="B68">
        <v>4031</v>
      </c>
      <c r="K68" t="s">
        <v>45</v>
      </c>
      <c r="L68" s="8" t="str">
        <f>A65</f>
        <v>E9</v>
      </c>
      <c r="M68" s="8">
        <f>B65</f>
        <v>5206</v>
      </c>
      <c r="N68" s="8">
        <f t="shared" si="1"/>
        <v>0.52801011755913885</v>
      </c>
      <c r="O68" s="8">
        <f t="shared" si="2"/>
        <v>21.120404702365555</v>
      </c>
    </row>
    <row r="69" spans="1:15" x14ac:dyDescent="0.4">
      <c r="A69" t="s">
        <v>97</v>
      </c>
      <c r="B69">
        <v>3650</v>
      </c>
      <c r="K69" t="s">
        <v>44</v>
      </c>
      <c r="L69" s="8" t="str">
        <f>A53</f>
        <v>D9</v>
      </c>
      <c r="M69" s="8">
        <f>B53</f>
        <v>4434</v>
      </c>
      <c r="N69" s="8">
        <f t="shared" si="1"/>
        <v>0.30611365008191777</v>
      </c>
      <c r="O69" s="8">
        <f t="shared" si="2"/>
        <v>12.24454600327671</v>
      </c>
    </row>
    <row r="70" spans="1:15" x14ac:dyDescent="0.4">
      <c r="A70" t="s">
        <v>98</v>
      </c>
      <c r="B70">
        <v>3739</v>
      </c>
      <c r="K70" t="s">
        <v>43</v>
      </c>
      <c r="L70" s="8" t="str">
        <f>A41</f>
        <v>C9</v>
      </c>
      <c r="M70" s="8">
        <f>B41</f>
        <v>4018</v>
      </c>
      <c r="N70" s="8">
        <f t="shared" si="1"/>
        <v>0.18654249662268979</v>
      </c>
      <c r="O70" s="8">
        <f t="shared" si="2"/>
        <v>7.4616998649075921</v>
      </c>
    </row>
    <row r="71" spans="1:15" x14ac:dyDescent="0.4">
      <c r="A71" t="s">
        <v>99</v>
      </c>
      <c r="B71">
        <v>46607</v>
      </c>
      <c r="K71" t="s">
        <v>42</v>
      </c>
      <c r="L71" s="8" t="str">
        <f>A29</f>
        <v>B9</v>
      </c>
      <c r="M71" s="8">
        <f>B29</f>
        <v>4003</v>
      </c>
      <c r="N71" s="8">
        <f t="shared" si="1"/>
        <v>0.18223103676238109</v>
      </c>
      <c r="O71" s="8">
        <f t="shared" si="2"/>
        <v>7.2892414704952433</v>
      </c>
    </row>
    <row r="72" spans="1:15" x14ac:dyDescent="0.4">
      <c r="A72" t="s">
        <v>14</v>
      </c>
      <c r="B72">
        <v>3473</v>
      </c>
      <c r="K72" t="s">
        <v>41</v>
      </c>
      <c r="L72" s="8" t="str">
        <f>A17</f>
        <v>A9</v>
      </c>
      <c r="M72" s="8">
        <f>B17</f>
        <v>3912</v>
      </c>
      <c r="N72" s="8">
        <f t="shared" si="1"/>
        <v>0.15607484694317497</v>
      </c>
      <c r="O72" s="8">
        <f t="shared" si="2"/>
        <v>6.2429938777269989</v>
      </c>
    </row>
    <row r="73" spans="1:15" x14ac:dyDescent="0.4">
      <c r="A73" t="s">
        <v>22</v>
      </c>
      <c r="B73">
        <v>3792</v>
      </c>
      <c r="K73" t="s">
        <v>49</v>
      </c>
      <c r="L73" s="8" t="str">
        <f>A18</f>
        <v>A10</v>
      </c>
      <c r="M73" s="8">
        <f>B18</f>
        <v>4695</v>
      </c>
      <c r="N73" s="8">
        <f t="shared" si="1"/>
        <v>0.38113305165128913</v>
      </c>
      <c r="O73" s="8">
        <f t="shared" si="2"/>
        <v>15.245322066051566</v>
      </c>
    </row>
    <row r="74" spans="1:15" x14ac:dyDescent="0.4">
      <c r="A74" t="s">
        <v>32</v>
      </c>
      <c r="B74">
        <v>4947</v>
      </c>
      <c r="K74" t="s">
        <v>50</v>
      </c>
      <c r="L74" s="8" t="str">
        <f>A30</f>
        <v>B10</v>
      </c>
      <c r="M74" s="8">
        <f>B30</f>
        <v>3523</v>
      </c>
      <c r="N74" s="8">
        <f t="shared" ref="N74:N96" si="4">(M74-3369)/3479.1</f>
        <v>4.4264321232502658E-2</v>
      </c>
      <c r="O74" s="8">
        <f t="shared" ref="O74:O96" si="5">N74*40</f>
        <v>1.7705728493001063</v>
      </c>
    </row>
    <row r="75" spans="1:15" x14ac:dyDescent="0.4">
      <c r="A75" t="s">
        <v>30</v>
      </c>
      <c r="B75">
        <v>3752</v>
      </c>
      <c r="K75" t="s">
        <v>51</v>
      </c>
      <c r="L75" s="8" t="str">
        <f>A42</f>
        <v>C10</v>
      </c>
      <c r="M75" s="8">
        <f>B42</f>
        <v>3426</v>
      </c>
      <c r="N75" s="8">
        <f t="shared" si="4"/>
        <v>1.6383547469173063E-2</v>
      </c>
      <c r="O75" s="8">
        <f t="shared" si="5"/>
        <v>0.6553418987669225</v>
      </c>
    </row>
    <row r="76" spans="1:15" x14ac:dyDescent="0.4">
      <c r="A76" t="s">
        <v>46</v>
      </c>
      <c r="B76">
        <v>44542</v>
      </c>
      <c r="K76" t="s">
        <v>52</v>
      </c>
      <c r="L76" t="str">
        <f>A54</f>
        <v>D10</v>
      </c>
      <c r="M76">
        <f>B54</f>
        <v>3405</v>
      </c>
      <c r="N76" s="8">
        <f t="shared" si="4"/>
        <v>1.0347503664740881E-2</v>
      </c>
      <c r="O76" s="8">
        <f t="shared" si="5"/>
        <v>0.41390014658963525</v>
      </c>
    </row>
    <row r="77" spans="1:15" x14ac:dyDescent="0.4">
      <c r="A77" t="s">
        <v>54</v>
      </c>
      <c r="B77">
        <v>6269</v>
      </c>
      <c r="K77" t="s">
        <v>53</v>
      </c>
      <c r="L77" t="str">
        <f>A66</f>
        <v>E10</v>
      </c>
      <c r="M77">
        <f>B66</f>
        <v>3511</v>
      </c>
      <c r="N77" s="8">
        <f t="shared" si="4"/>
        <v>4.08151533442557E-2</v>
      </c>
      <c r="O77" s="8">
        <f t="shared" si="5"/>
        <v>1.632606133770228</v>
      </c>
    </row>
    <row r="78" spans="1:15" x14ac:dyDescent="0.4">
      <c r="A78" t="s">
        <v>62</v>
      </c>
      <c r="B78">
        <v>3586</v>
      </c>
      <c r="K78" t="s">
        <v>54</v>
      </c>
      <c r="L78" t="str">
        <f>A78</f>
        <v>F10</v>
      </c>
      <c r="M78">
        <f>B78</f>
        <v>3586</v>
      </c>
      <c r="N78" s="8">
        <f t="shared" si="4"/>
        <v>6.2372452645799201E-2</v>
      </c>
      <c r="O78" s="8">
        <f t="shared" si="5"/>
        <v>2.4948981058319681</v>
      </c>
    </row>
    <row r="79" spans="1:15" x14ac:dyDescent="0.4">
      <c r="A79" t="s">
        <v>70</v>
      </c>
      <c r="B79">
        <v>33463</v>
      </c>
      <c r="K79" t="s">
        <v>55</v>
      </c>
      <c r="L79" t="str">
        <f>A90</f>
        <v>G10</v>
      </c>
      <c r="M79">
        <f>B90</f>
        <v>3836</v>
      </c>
      <c r="N79" s="8">
        <f t="shared" si="4"/>
        <v>0.13423011698427756</v>
      </c>
      <c r="O79" s="8">
        <f t="shared" si="5"/>
        <v>5.3692046793711024</v>
      </c>
    </row>
    <row r="80" spans="1:15" x14ac:dyDescent="0.4">
      <c r="A80" t="s">
        <v>78</v>
      </c>
      <c r="B80">
        <v>3744</v>
      </c>
      <c r="K80" t="s">
        <v>56</v>
      </c>
      <c r="L80" t="str">
        <f>A102</f>
        <v>H10</v>
      </c>
      <c r="M80">
        <f>B102</f>
        <v>4161</v>
      </c>
      <c r="N80" s="8">
        <f t="shared" si="4"/>
        <v>0.22764508062429939</v>
      </c>
      <c r="O80" s="8">
        <f t="shared" si="5"/>
        <v>9.1058032249719751</v>
      </c>
    </row>
    <row r="81" spans="1:15" x14ac:dyDescent="0.4">
      <c r="A81" t="s">
        <v>100</v>
      </c>
      <c r="B81">
        <v>3369</v>
      </c>
      <c r="K81" t="s">
        <v>64</v>
      </c>
      <c r="L81" t="str">
        <f>A103</f>
        <v>H11</v>
      </c>
      <c r="M81">
        <f>B103</f>
        <v>7058</v>
      </c>
      <c r="N81" s="8">
        <f t="shared" si="4"/>
        <v>1.0603316949785864</v>
      </c>
      <c r="O81" s="8">
        <f t="shared" si="5"/>
        <v>42.413267799143455</v>
      </c>
    </row>
    <row r="82" spans="1:15" x14ac:dyDescent="0.4">
      <c r="A82" t="s">
        <v>101</v>
      </c>
      <c r="B82">
        <v>5048</v>
      </c>
      <c r="K82" t="s">
        <v>63</v>
      </c>
      <c r="L82" t="str">
        <f>A91</f>
        <v>G11</v>
      </c>
      <c r="M82">
        <f>B91</f>
        <v>9777</v>
      </c>
      <c r="N82" s="8">
        <f t="shared" si="4"/>
        <v>1.8418556523238769</v>
      </c>
      <c r="O82" s="8">
        <f t="shared" si="5"/>
        <v>73.674226092955081</v>
      </c>
    </row>
    <row r="83" spans="1:15" x14ac:dyDescent="0.4">
      <c r="A83" t="s">
        <v>102</v>
      </c>
      <c r="B83">
        <v>57180</v>
      </c>
      <c r="K83" t="s">
        <v>62</v>
      </c>
      <c r="L83" t="str">
        <f>A79</f>
        <v>F11</v>
      </c>
      <c r="M83">
        <f>B79</f>
        <v>33463</v>
      </c>
      <c r="N83" s="8">
        <f t="shared" si="4"/>
        <v>8.64993820240867</v>
      </c>
      <c r="O83" s="8">
        <f t="shared" si="5"/>
        <v>345.9975280963468</v>
      </c>
    </row>
    <row r="84" spans="1:15" x14ac:dyDescent="0.4">
      <c r="A84" t="s">
        <v>15</v>
      </c>
      <c r="B84">
        <v>3321</v>
      </c>
      <c r="K84" t="s">
        <v>61</v>
      </c>
      <c r="L84" t="str">
        <f>A67</f>
        <v>E11</v>
      </c>
      <c r="M84">
        <f>B67</f>
        <v>51014</v>
      </c>
      <c r="N84" s="8">
        <f t="shared" si="4"/>
        <v>13.694633669627203</v>
      </c>
      <c r="O84" s="8">
        <f t="shared" si="5"/>
        <v>547.78534678508811</v>
      </c>
    </row>
    <row r="85" spans="1:15" x14ac:dyDescent="0.4">
      <c r="A85" t="s">
        <v>23</v>
      </c>
      <c r="B85">
        <v>3584</v>
      </c>
      <c r="K85" t="s">
        <v>60</v>
      </c>
      <c r="L85" t="str">
        <f>A55</f>
        <v>D11</v>
      </c>
      <c r="M85">
        <f>B55</f>
        <v>27272</v>
      </c>
      <c r="N85" s="8">
        <f t="shared" si="4"/>
        <v>6.8704550027305915</v>
      </c>
      <c r="O85" s="8">
        <f t="shared" si="5"/>
        <v>274.81820010922365</v>
      </c>
    </row>
    <row r="86" spans="1:15" x14ac:dyDescent="0.4">
      <c r="A86" t="s">
        <v>31</v>
      </c>
      <c r="B86">
        <v>4464</v>
      </c>
      <c r="K86" t="s">
        <v>59</v>
      </c>
      <c r="L86" t="str">
        <f>A43</f>
        <v>C11</v>
      </c>
      <c r="M86">
        <f>B43</f>
        <v>14966</v>
      </c>
      <c r="N86" s="8">
        <f t="shared" si="4"/>
        <v>3.3333333333333335</v>
      </c>
      <c r="O86" s="8">
        <f t="shared" si="5"/>
        <v>133.33333333333334</v>
      </c>
    </row>
    <row r="87" spans="1:15" x14ac:dyDescent="0.4">
      <c r="A87" t="s">
        <v>39</v>
      </c>
      <c r="B87">
        <v>3993</v>
      </c>
      <c r="K87" t="s">
        <v>58</v>
      </c>
      <c r="L87" t="str">
        <f>A31</f>
        <v>B11</v>
      </c>
      <c r="M87">
        <f>B31</f>
        <v>8838</v>
      </c>
      <c r="N87" s="8">
        <f t="shared" si="4"/>
        <v>1.5719582650685522</v>
      </c>
      <c r="O87" s="8">
        <f t="shared" si="5"/>
        <v>62.878330602742089</v>
      </c>
    </row>
    <row r="88" spans="1:15" x14ac:dyDescent="0.4">
      <c r="A88" t="s">
        <v>47</v>
      </c>
      <c r="B88">
        <v>44380</v>
      </c>
      <c r="K88" t="s">
        <v>57</v>
      </c>
      <c r="L88" t="str">
        <f>A19</f>
        <v>A11</v>
      </c>
      <c r="M88">
        <f>B19</f>
        <v>6971</v>
      </c>
      <c r="N88" s="8">
        <f t="shared" si="4"/>
        <v>1.0353252277887959</v>
      </c>
      <c r="O88" s="8">
        <f t="shared" si="5"/>
        <v>41.413009111551837</v>
      </c>
    </row>
    <row r="89" spans="1:15" x14ac:dyDescent="0.4">
      <c r="A89" t="s">
        <v>55</v>
      </c>
      <c r="B89">
        <v>8847</v>
      </c>
      <c r="K89" t="s">
        <v>65</v>
      </c>
      <c r="L89" t="str">
        <f>A20</f>
        <v>A12</v>
      </c>
      <c r="M89">
        <f>B20</f>
        <v>5860</v>
      </c>
      <c r="N89" s="8">
        <f t="shared" si="4"/>
        <v>0.71598976746859821</v>
      </c>
      <c r="O89" s="8">
        <f t="shared" si="5"/>
        <v>28.63959069874393</v>
      </c>
    </row>
    <row r="90" spans="1:15" x14ac:dyDescent="0.4">
      <c r="A90" t="s">
        <v>63</v>
      </c>
      <c r="B90">
        <v>3836</v>
      </c>
      <c r="K90" t="s">
        <v>66</v>
      </c>
      <c r="L90" t="str">
        <f>A32</f>
        <v>B12</v>
      </c>
      <c r="M90">
        <f>B32</f>
        <v>3863</v>
      </c>
      <c r="N90" s="8">
        <f t="shared" si="4"/>
        <v>0.14199074473283321</v>
      </c>
      <c r="O90" s="8">
        <f t="shared" si="5"/>
        <v>5.6796297893133287</v>
      </c>
    </row>
    <row r="91" spans="1:15" x14ac:dyDescent="0.4">
      <c r="A91" t="s">
        <v>71</v>
      </c>
      <c r="B91">
        <v>9777</v>
      </c>
      <c r="K91" t="s">
        <v>67</v>
      </c>
      <c r="L91" t="str">
        <f>A44</f>
        <v>C12</v>
      </c>
      <c r="M91">
        <f>B44</f>
        <v>4240</v>
      </c>
      <c r="N91" s="8">
        <f t="shared" si="4"/>
        <v>0.25035210255525853</v>
      </c>
      <c r="O91" s="8">
        <f t="shared" si="5"/>
        <v>10.01408410221034</v>
      </c>
    </row>
    <row r="92" spans="1:15" x14ac:dyDescent="0.4">
      <c r="A92" t="s">
        <v>79</v>
      </c>
      <c r="B92">
        <v>3571</v>
      </c>
      <c r="K92" t="s">
        <v>68</v>
      </c>
      <c r="L92" t="str">
        <f>A56</f>
        <v>D12</v>
      </c>
      <c r="M92">
        <f>B56</f>
        <v>4178</v>
      </c>
      <c r="N92" s="8">
        <f t="shared" si="4"/>
        <v>0.23253140179931592</v>
      </c>
      <c r="O92" s="8">
        <f t="shared" si="5"/>
        <v>9.3012560719726363</v>
      </c>
    </row>
    <row r="93" spans="1:15" x14ac:dyDescent="0.4">
      <c r="A93" t="s">
        <v>103</v>
      </c>
      <c r="B93">
        <v>3402</v>
      </c>
      <c r="K93" t="s">
        <v>69</v>
      </c>
      <c r="L93" t="str">
        <f>A68</f>
        <v>E12</v>
      </c>
      <c r="M93">
        <f>B68</f>
        <v>4031</v>
      </c>
      <c r="N93" s="8">
        <f t="shared" si="4"/>
        <v>0.19027909516829067</v>
      </c>
      <c r="O93" s="8">
        <f t="shared" si="5"/>
        <v>7.6111638067316267</v>
      </c>
    </row>
    <row r="94" spans="1:15" x14ac:dyDescent="0.4">
      <c r="A94" t="s">
        <v>104</v>
      </c>
      <c r="B94">
        <v>9083</v>
      </c>
      <c r="K94" t="s">
        <v>70</v>
      </c>
      <c r="L94" t="str">
        <f>A80</f>
        <v>F12</v>
      </c>
      <c r="M94">
        <f>B80</f>
        <v>3744</v>
      </c>
      <c r="N94" s="8">
        <f t="shared" si="4"/>
        <v>0.10778649650771752</v>
      </c>
      <c r="O94" s="8">
        <f t="shared" si="5"/>
        <v>4.3114598603087009</v>
      </c>
    </row>
    <row r="95" spans="1:15" x14ac:dyDescent="0.4">
      <c r="A95" t="s">
        <v>105</v>
      </c>
      <c r="B95">
        <v>28627</v>
      </c>
      <c r="K95" t="s">
        <v>71</v>
      </c>
      <c r="L95" t="str">
        <f>A92</f>
        <v>G12</v>
      </c>
      <c r="M95">
        <f>B92</f>
        <v>3571</v>
      </c>
      <c r="N95" s="8">
        <f t="shared" si="4"/>
        <v>5.8060992785490505E-2</v>
      </c>
      <c r="O95" s="8">
        <f t="shared" si="5"/>
        <v>2.3224397114196202</v>
      </c>
    </row>
    <row r="96" spans="1:15" x14ac:dyDescent="0.4">
      <c r="A96" t="s">
        <v>16</v>
      </c>
      <c r="B96">
        <v>3391</v>
      </c>
      <c r="K96" t="s">
        <v>72</v>
      </c>
      <c r="L96" t="str">
        <f>A104</f>
        <v>H12</v>
      </c>
      <c r="M96">
        <f>B104</f>
        <v>3334</v>
      </c>
      <c r="N96" s="8">
        <f t="shared" si="4"/>
        <v>-1.0060073007386969E-2</v>
      </c>
      <c r="O96" s="8">
        <f t="shared" si="5"/>
        <v>-0.40240292029547875</v>
      </c>
    </row>
    <row r="97" spans="1:2" x14ac:dyDescent="0.4">
      <c r="A97" t="s">
        <v>24</v>
      </c>
      <c r="B97">
        <v>3462</v>
      </c>
    </row>
    <row r="98" spans="1:2" x14ac:dyDescent="0.4">
      <c r="A98" t="s">
        <v>33</v>
      </c>
      <c r="B98">
        <v>4075</v>
      </c>
    </row>
    <row r="99" spans="1:2" x14ac:dyDescent="0.4">
      <c r="A99" t="s">
        <v>40</v>
      </c>
      <c r="B99">
        <v>4050</v>
      </c>
    </row>
    <row r="100" spans="1:2" x14ac:dyDescent="0.4">
      <c r="A100" t="s">
        <v>48</v>
      </c>
      <c r="B100">
        <v>30567</v>
      </c>
    </row>
    <row r="101" spans="1:2" x14ac:dyDescent="0.4">
      <c r="A101" t="s">
        <v>56</v>
      </c>
      <c r="B101">
        <v>14347</v>
      </c>
    </row>
    <row r="102" spans="1:2" x14ac:dyDescent="0.4">
      <c r="A102" t="s">
        <v>64</v>
      </c>
      <c r="B102">
        <v>4161</v>
      </c>
    </row>
    <row r="103" spans="1:2" x14ac:dyDescent="0.4">
      <c r="A103" t="s">
        <v>72</v>
      </c>
      <c r="B103">
        <v>7058</v>
      </c>
    </row>
    <row r="104" spans="1:2" x14ac:dyDescent="0.4">
      <c r="A104" t="s">
        <v>80</v>
      </c>
      <c r="B104">
        <v>3334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64957</v>
      </c>
      <c r="D2">
        <v>3326</v>
      </c>
      <c r="E2">
        <v>5468</v>
      </c>
      <c r="F2">
        <v>4514</v>
      </c>
      <c r="G2">
        <v>49985</v>
      </c>
      <c r="H2">
        <v>40796</v>
      </c>
      <c r="I2">
        <v>3616</v>
      </c>
      <c r="J2">
        <v>3696</v>
      </c>
      <c r="K2">
        <v>3860</v>
      </c>
      <c r="L2">
        <v>3725</v>
      </c>
      <c r="M2">
        <v>6899</v>
      </c>
      <c r="N2">
        <v>5823</v>
      </c>
      <c r="O2">
        <v>55374</v>
      </c>
      <c r="P2">
        <v>3375</v>
      </c>
      <c r="Q2">
        <v>7274</v>
      </c>
      <c r="R2">
        <v>4120</v>
      </c>
      <c r="S2">
        <v>36757</v>
      </c>
      <c r="T2">
        <v>23372</v>
      </c>
      <c r="U2">
        <v>3488</v>
      </c>
      <c r="V2">
        <v>3993</v>
      </c>
      <c r="W2">
        <v>3955</v>
      </c>
      <c r="X2">
        <v>3487</v>
      </c>
      <c r="Y2">
        <v>8762</v>
      </c>
      <c r="Z2">
        <v>3831</v>
      </c>
      <c r="AA2">
        <v>28318</v>
      </c>
      <c r="AB2">
        <v>3419</v>
      </c>
      <c r="AC2">
        <v>9576</v>
      </c>
      <c r="AD2">
        <v>3931</v>
      </c>
      <c r="AE2">
        <v>14227</v>
      </c>
      <c r="AF2">
        <v>13074</v>
      </c>
      <c r="AG2">
        <v>3384</v>
      </c>
      <c r="AH2">
        <v>5054</v>
      </c>
      <c r="AI2">
        <v>3966</v>
      </c>
      <c r="AJ2">
        <v>3384</v>
      </c>
      <c r="AK2">
        <v>14952</v>
      </c>
      <c r="AL2">
        <v>4214</v>
      </c>
      <c r="AM2">
        <v>9061</v>
      </c>
      <c r="AN2">
        <v>3558</v>
      </c>
      <c r="AO2">
        <v>15658</v>
      </c>
      <c r="AP2">
        <v>3756</v>
      </c>
      <c r="AQ2">
        <v>5812</v>
      </c>
      <c r="AR2">
        <v>8711</v>
      </c>
      <c r="AS2">
        <v>3321</v>
      </c>
      <c r="AT2">
        <v>9761</v>
      </c>
      <c r="AU2">
        <v>4398</v>
      </c>
      <c r="AV2">
        <v>3386</v>
      </c>
      <c r="AW2">
        <v>27554</v>
      </c>
      <c r="AX2">
        <v>4177</v>
      </c>
      <c r="AY2">
        <v>4745</v>
      </c>
      <c r="AZ2">
        <v>3660</v>
      </c>
      <c r="BA2">
        <v>33878</v>
      </c>
      <c r="BB2">
        <v>3587</v>
      </c>
      <c r="BC2">
        <v>4199</v>
      </c>
      <c r="BD2">
        <v>6156</v>
      </c>
      <c r="BE2">
        <v>3523</v>
      </c>
      <c r="BF2">
        <v>32516</v>
      </c>
      <c r="BG2">
        <v>5192</v>
      </c>
      <c r="BH2">
        <v>3499</v>
      </c>
      <c r="BI2">
        <v>50287</v>
      </c>
      <c r="BJ2">
        <v>4008</v>
      </c>
      <c r="BK2">
        <v>3634</v>
      </c>
      <c r="BL2">
        <v>3720</v>
      </c>
      <c r="BM2">
        <v>45695</v>
      </c>
      <c r="BN2">
        <v>3448</v>
      </c>
      <c r="BO2">
        <v>3761</v>
      </c>
      <c r="BP2">
        <v>4906</v>
      </c>
      <c r="BQ2">
        <v>3737</v>
      </c>
      <c r="BR2">
        <v>44158</v>
      </c>
      <c r="BS2">
        <v>6231</v>
      </c>
      <c r="BT2">
        <v>3573</v>
      </c>
      <c r="BU2">
        <v>33313</v>
      </c>
      <c r="BV2">
        <v>3734</v>
      </c>
      <c r="BW2">
        <v>3348</v>
      </c>
      <c r="BX2">
        <v>4998</v>
      </c>
      <c r="BY2">
        <v>56503</v>
      </c>
      <c r="BZ2">
        <v>3303</v>
      </c>
      <c r="CA2">
        <v>3551</v>
      </c>
      <c r="CB2">
        <v>4443</v>
      </c>
      <c r="CC2">
        <v>3973</v>
      </c>
      <c r="CD2">
        <v>44113</v>
      </c>
      <c r="CE2">
        <v>8832</v>
      </c>
      <c r="CF2">
        <v>3829</v>
      </c>
      <c r="CG2">
        <v>9755</v>
      </c>
      <c r="CH2">
        <v>3574</v>
      </c>
      <c r="CI2">
        <v>3358</v>
      </c>
      <c r="CJ2">
        <v>8941</v>
      </c>
      <c r="CK2">
        <v>28290</v>
      </c>
      <c r="CL2">
        <v>3362</v>
      </c>
      <c r="CM2">
        <v>3434</v>
      </c>
      <c r="CN2">
        <v>4028</v>
      </c>
      <c r="CO2">
        <v>4023</v>
      </c>
      <c r="CP2">
        <v>29825</v>
      </c>
      <c r="CQ2">
        <v>14461</v>
      </c>
      <c r="CR2">
        <v>4152</v>
      </c>
      <c r="CS2">
        <v>7056</v>
      </c>
      <c r="CT2">
        <v>3321</v>
      </c>
    </row>
    <row r="7" spans="1:98" ht="17.350000000000001" x14ac:dyDescent="0.5">
      <c r="N7" s="4" t="s">
        <v>110</v>
      </c>
    </row>
    <row r="8" spans="1:98" x14ac:dyDescent="0.4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64957</v>
      </c>
      <c r="G9">
        <f>'Plate 1'!G9</f>
        <v>30</v>
      </c>
      <c r="H9" t="str">
        <f t="shared" ref="H9:I9" si="0">A9</f>
        <v>A1</v>
      </c>
      <c r="I9">
        <f t="shared" si="0"/>
        <v>64957</v>
      </c>
      <c r="K9" t="s">
        <v>82</v>
      </c>
      <c r="L9" t="str">
        <f>A10</f>
        <v>A2</v>
      </c>
      <c r="M9">
        <f>B10</f>
        <v>3326</v>
      </c>
      <c r="N9">
        <f>(M9-3348)/3435.3</f>
        <v>-6.4040986231187957E-3</v>
      </c>
      <c r="O9">
        <f>N9*40</f>
        <v>-0.25616394492475181</v>
      </c>
    </row>
    <row r="10" spans="1:98" x14ac:dyDescent="0.4">
      <c r="A10" t="s">
        <v>83</v>
      </c>
      <c r="B10">
        <v>3326</v>
      </c>
      <c r="G10">
        <f>'Plate 1'!G10</f>
        <v>15</v>
      </c>
      <c r="H10" t="str">
        <f>A21</f>
        <v>B1</v>
      </c>
      <c r="I10">
        <f>B21</f>
        <v>55374</v>
      </c>
      <c r="K10" t="s">
        <v>85</v>
      </c>
      <c r="L10" t="str">
        <f>A22</f>
        <v>B2</v>
      </c>
      <c r="M10">
        <f>B22</f>
        <v>3375</v>
      </c>
      <c r="N10">
        <f t="shared" ref="N10:N73" si="1">(M10-3348)/3435.3</f>
        <v>7.8595755829185213E-3</v>
      </c>
      <c r="O10">
        <f t="shared" ref="O10:O73" si="2">N10*40</f>
        <v>0.31438302331674084</v>
      </c>
    </row>
    <row r="11" spans="1:98" x14ac:dyDescent="0.4">
      <c r="A11" t="s">
        <v>84</v>
      </c>
      <c r="B11">
        <v>5468</v>
      </c>
      <c r="G11">
        <f>'Plate 1'!G11</f>
        <v>7.5</v>
      </c>
      <c r="H11" t="str">
        <f>A33</f>
        <v>C1</v>
      </c>
      <c r="I11">
        <f>B33</f>
        <v>28318</v>
      </c>
      <c r="K11" t="s">
        <v>88</v>
      </c>
      <c r="L11" t="str">
        <f>A34</f>
        <v>C2</v>
      </c>
      <c r="M11">
        <f>B34</f>
        <v>3419</v>
      </c>
      <c r="N11">
        <f t="shared" si="1"/>
        <v>2.0667772829156113E-2</v>
      </c>
      <c r="O11">
        <f t="shared" si="2"/>
        <v>0.82671091316624445</v>
      </c>
    </row>
    <row r="12" spans="1:98" x14ac:dyDescent="0.4">
      <c r="A12" t="s">
        <v>9</v>
      </c>
      <c r="B12">
        <v>4514</v>
      </c>
      <c r="G12">
        <f>'Plate 1'!G12</f>
        <v>1.875</v>
      </c>
      <c r="H12" t="str">
        <f>A45</f>
        <v>D1</v>
      </c>
      <c r="I12">
        <f>B45</f>
        <v>9061</v>
      </c>
      <c r="K12" t="s">
        <v>91</v>
      </c>
      <c r="L12" t="str">
        <f>A46</f>
        <v>D2</v>
      </c>
      <c r="M12">
        <f>B46</f>
        <v>3558</v>
      </c>
      <c r="N12">
        <f t="shared" si="1"/>
        <v>6.1130032311588506E-2</v>
      </c>
      <c r="O12">
        <f t="shared" si="2"/>
        <v>2.4452012924635405</v>
      </c>
    </row>
    <row r="13" spans="1:98" x14ac:dyDescent="0.4">
      <c r="A13" t="s">
        <v>17</v>
      </c>
      <c r="B13">
        <v>49985</v>
      </c>
      <c r="G13">
        <f>'Plate 1'!G13</f>
        <v>0.46875</v>
      </c>
      <c r="H13" t="str">
        <f>A57</f>
        <v>E1</v>
      </c>
      <c r="I13">
        <f>B57</f>
        <v>4745</v>
      </c>
      <c r="K13" t="s">
        <v>94</v>
      </c>
      <c r="L13" t="str">
        <f>A58</f>
        <v>E2</v>
      </c>
      <c r="M13">
        <f>B58</f>
        <v>3660</v>
      </c>
      <c r="N13">
        <f t="shared" si="1"/>
        <v>9.0821762291502919E-2</v>
      </c>
      <c r="O13">
        <f t="shared" si="2"/>
        <v>3.6328704916601167</v>
      </c>
    </row>
    <row r="14" spans="1:98" x14ac:dyDescent="0.4">
      <c r="A14" t="s">
        <v>25</v>
      </c>
      <c r="B14">
        <v>40796</v>
      </c>
      <c r="G14">
        <f>'Plate 1'!G14</f>
        <v>0.1171875</v>
      </c>
      <c r="H14" t="str">
        <f>A69</f>
        <v>F1</v>
      </c>
      <c r="I14">
        <f>B69</f>
        <v>3634</v>
      </c>
      <c r="K14" t="s">
        <v>97</v>
      </c>
      <c r="L14" t="str">
        <f>A70</f>
        <v>F2</v>
      </c>
      <c r="M14">
        <f>B70</f>
        <v>3720</v>
      </c>
      <c r="N14">
        <f t="shared" si="1"/>
        <v>0.10828748580909964</v>
      </c>
      <c r="O14">
        <f t="shared" si="2"/>
        <v>4.3314994323639855</v>
      </c>
    </row>
    <row r="15" spans="1:98" x14ac:dyDescent="0.4">
      <c r="A15" t="s">
        <v>34</v>
      </c>
      <c r="B15">
        <v>3616</v>
      </c>
      <c r="G15">
        <f>'Plate 1'!G15</f>
        <v>0</v>
      </c>
      <c r="H15" t="str">
        <f>A81</f>
        <v>G1</v>
      </c>
      <c r="I15">
        <f>B81</f>
        <v>3348</v>
      </c>
      <c r="K15" t="s">
        <v>100</v>
      </c>
      <c r="L15" t="str">
        <f>A82</f>
        <v>G2</v>
      </c>
      <c r="M15">
        <f>B82</f>
        <v>4998</v>
      </c>
      <c r="N15">
        <f t="shared" si="1"/>
        <v>0.48030739673390965</v>
      </c>
      <c r="O15">
        <f t="shared" si="2"/>
        <v>19.212295869356385</v>
      </c>
    </row>
    <row r="16" spans="1:98" x14ac:dyDescent="0.4">
      <c r="A16" t="s">
        <v>41</v>
      </c>
      <c r="B16">
        <v>3696</v>
      </c>
      <c r="K16" t="s">
        <v>103</v>
      </c>
      <c r="L16" t="str">
        <f>A94</f>
        <v>H2</v>
      </c>
      <c r="M16">
        <f>B94</f>
        <v>8941</v>
      </c>
      <c r="N16">
        <f t="shared" si="1"/>
        <v>1.6280965272319738</v>
      </c>
      <c r="O16">
        <f t="shared" si="2"/>
        <v>65.123861089278961</v>
      </c>
    </row>
    <row r="17" spans="1:15" x14ac:dyDescent="0.4">
      <c r="A17" t="s">
        <v>49</v>
      </c>
      <c r="B17">
        <v>3860</v>
      </c>
      <c r="K17" t="s">
        <v>104</v>
      </c>
      <c r="L17" t="str">
        <f>A95</f>
        <v>H3</v>
      </c>
      <c r="M17">
        <f>B95</f>
        <v>28290</v>
      </c>
      <c r="N17">
        <f t="shared" si="1"/>
        <v>7.2605012662649546</v>
      </c>
      <c r="O17">
        <f t="shared" si="2"/>
        <v>290.42005065059817</v>
      </c>
    </row>
    <row r="18" spans="1:15" x14ac:dyDescent="0.4">
      <c r="A18" t="s">
        <v>57</v>
      </c>
      <c r="B18">
        <v>3725</v>
      </c>
      <c r="K18" t="s">
        <v>101</v>
      </c>
      <c r="L18" t="str">
        <f>A83</f>
        <v>G3</v>
      </c>
      <c r="M18">
        <f>B83</f>
        <v>56503</v>
      </c>
      <c r="N18">
        <f t="shared" si="1"/>
        <v>15.47317555963089</v>
      </c>
      <c r="O18">
        <f t="shared" si="2"/>
        <v>618.92702238523566</v>
      </c>
    </row>
    <row r="19" spans="1:15" x14ac:dyDescent="0.4">
      <c r="A19" t="s">
        <v>65</v>
      </c>
      <c r="B19">
        <v>6899</v>
      </c>
      <c r="K19" t="s">
        <v>98</v>
      </c>
      <c r="L19" t="str">
        <f>A71</f>
        <v>F3</v>
      </c>
      <c r="M19">
        <f>B71</f>
        <v>45695</v>
      </c>
      <c r="N19">
        <f t="shared" si="1"/>
        <v>12.327016563327803</v>
      </c>
      <c r="O19">
        <f t="shared" si="2"/>
        <v>493.0806625331121</v>
      </c>
    </row>
    <row r="20" spans="1:15" x14ac:dyDescent="0.4">
      <c r="A20" t="s">
        <v>73</v>
      </c>
      <c r="B20">
        <v>5823</v>
      </c>
      <c r="K20" t="s">
        <v>95</v>
      </c>
      <c r="L20" t="str">
        <f>A59</f>
        <v>E3</v>
      </c>
      <c r="M20">
        <f>B59</f>
        <v>33878</v>
      </c>
      <c r="N20">
        <f t="shared" si="1"/>
        <v>8.8871423165371279</v>
      </c>
      <c r="O20">
        <f t="shared" si="2"/>
        <v>355.48569266148513</v>
      </c>
    </row>
    <row r="21" spans="1:15" x14ac:dyDescent="0.4">
      <c r="A21" t="s">
        <v>85</v>
      </c>
      <c r="B21">
        <v>55374</v>
      </c>
      <c r="K21" t="s">
        <v>92</v>
      </c>
      <c r="L21" t="str">
        <f>A47</f>
        <v>D3</v>
      </c>
      <c r="M21">
        <f>B47</f>
        <v>15658</v>
      </c>
      <c r="N21">
        <f t="shared" si="1"/>
        <v>3.5833842750269262</v>
      </c>
      <c r="O21">
        <f t="shared" si="2"/>
        <v>143.33537100107705</v>
      </c>
    </row>
    <row r="22" spans="1:15" x14ac:dyDescent="0.4">
      <c r="A22" t="s">
        <v>86</v>
      </c>
      <c r="B22">
        <v>3375</v>
      </c>
      <c r="K22" t="s">
        <v>89</v>
      </c>
      <c r="L22" t="str">
        <f>A35</f>
        <v>C3</v>
      </c>
      <c r="M22">
        <f>B35</f>
        <v>9576</v>
      </c>
      <c r="N22">
        <f t="shared" si="1"/>
        <v>1.812942101126539</v>
      </c>
      <c r="O22">
        <f t="shared" si="2"/>
        <v>72.517684045061557</v>
      </c>
    </row>
    <row r="23" spans="1:15" x14ac:dyDescent="0.4">
      <c r="A23" t="s">
        <v>87</v>
      </c>
      <c r="B23">
        <v>7274</v>
      </c>
      <c r="K23" t="s">
        <v>86</v>
      </c>
      <c r="L23" t="str">
        <f>A23</f>
        <v>B3</v>
      </c>
      <c r="M23">
        <f>B23</f>
        <v>7274</v>
      </c>
      <c r="N23">
        <f t="shared" si="1"/>
        <v>1.1428405088347451</v>
      </c>
      <c r="O23">
        <f t="shared" si="2"/>
        <v>45.7136203533898</v>
      </c>
    </row>
    <row r="24" spans="1:15" x14ac:dyDescent="0.4">
      <c r="A24" t="s">
        <v>10</v>
      </c>
      <c r="B24">
        <v>4120</v>
      </c>
      <c r="K24" t="s">
        <v>83</v>
      </c>
      <c r="L24" t="str">
        <f>A11</f>
        <v>A3</v>
      </c>
      <c r="M24">
        <f>B11</f>
        <v>5468</v>
      </c>
      <c r="N24">
        <f t="shared" si="1"/>
        <v>0.61712223095508389</v>
      </c>
      <c r="O24">
        <f t="shared" si="2"/>
        <v>24.684889238203354</v>
      </c>
    </row>
    <row r="25" spans="1:15" x14ac:dyDescent="0.4">
      <c r="A25" t="s">
        <v>18</v>
      </c>
      <c r="B25">
        <v>36757</v>
      </c>
      <c r="K25" t="s">
        <v>84</v>
      </c>
      <c r="L25" t="str">
        <f>A12</f>
        <v>A4</v>
      </c>
      <c r="M25">
        <f>B12</f>
        <v>4514</v>
      </c>
      <c r="N25">
        <f t="shared" si="1"/>
        <v>0.3394172270252962</v>
      </c>
      <c r="O25">
        <f t="shared" si="2"/>
        <v>13.576689081011848</v>
      </c>
    </row>
    <row r="26" spans="1:15" x14ac:dyDescent="0.4">
      <c r="A26" t="s">
        <v>26</v>
      </c>
      <c r="B26">
        <v>23372</v>
      </c>
      <c r="K26" t="s">
        <v>87</v>
      </c>
      <c r="L26" t="str">
        <f>A24</f>
        <v>B4</v>
      </c>
      <c r="M26">
        <f>B24</f>
        <v>4120</v>
      </c>
      <c r="N26">
        <f t="shared" si="1"/>
        <v>0.22472564259307773</v>
      </c>
      <c r="O26">
        <f t="shared" si="2"/>
        <v>8.9890257037231098</v>
      </c>
    </row>
    <row r="27" spans="1:15" x14ac:dyDescent="0.4">
      <c r="A27" t="s">
        <v>35</v>
      </c>
      <c r="B27">
        <v>3488</v>
      </c>
      <c r="K27" t="s">
        <v>90</v>
      </c>
      <c r="L27" t="str">
        <f>A36</f>
        <v>C4</v>
      </c>
      <c r="M27">
        <f>B36</f>
        <v>3931</v>
      </c>
      <c r="N27">
        <f t="shared" si="1"/>
        <v>0.1697086135126481</v>
      </c>
      <c r="O27">
        <f t="shared" si="2"/>
        <v>6.788344540505924</v>
      </c>
    </row>
    <row r="28" spans="1:15" x14ac:dyDescent="0.4">
      <c r="A28" t="s">
        <v>42</v>
      </c>
      <c r="B28">
        <v>3993</v>
      </c>
      <c r="K28" t="s">
        <v>93</v>
      </c>
      <c r="L28" t="str">
        <f>A48</f>
        <v>D4</v>
      </c>
      <c r="M28">
        <f>B48</f>
        <v>3756</v>
      </c>
      <c r="N28">
        <f t="shared" si="1"/>
        <v>0.11876691991965767</v>
      </c>
      <c r="O28">
        <f t="shared" si="2"/>
        <v>4.7506767967863066</v>
      </c>
    </row>
    <row r="29" spans="1:15" x14ac:dyDescent="0.4">
      <c r="A29" t="s">
        <v>50</v>
      </c>
      <c r="B29">
        <v>3955</v>
      </c>
      <c r="K29" t="s">
        <v>96</v>
      </c>
      <c r="L29" t="str">
        <f>A60</f>
        <v>E4</v>
      </c>
      <c r="M29">
        <f>B60</f>
        <v>3587</v>
      </c>
      <c r="N29">
        <f t="shared" si="1"/>
        <v>6.9571798678426916E-2</v>
      </c>
      <c r="O29">
        <f t="shared" si="2"/>
        <v>2.7828719471370764</v>
      </c>
    </row>
    <row r="30" spans="1:15" x14ac:dyDescent="0.4">
      <c r="A30" t="s">
        <v>58</v>
      </c>
      <c r="B30">
        <v>3487</v>
      </c>
      <c r="K30" t="s">
        <v>99</v>
      </c>
      <c r="L30" t="str">
        <f>A72</f>
        <v>F4</v>
      </c>
      <c r="M30">
        <f>B72</f>
        <v>3448</v>
      </c>
      <c r="N30">
        <f t="shared" si="1"/>
        <v>2.9109539195994526E-2</v>
      </c>
      <c r="O30">
        <f t="shared" si="2"/>
        <v>1.1643815678397811</v>
      </c>
    </row>
    <row r="31" spans="1:15" x14ac:dyDescent="0.4">
      <c r="A31" t="s">
        <v>66</v>
      </c>
      <c r="B31">
        <v>8762</v>
      </c>
      <c r="K31" t="s">
        <v>102</v>
      </c>
      <c r="L31" t="str">
        <f>A84</f>
        <v>G4</v>
      </c>
      <c r="M31">
        <f>B84</f>
        <v>3303</v>
      </c>
      <c r="N31">
        <f t="shared" si="1"/>
        <v>-1.3099292638197537E-2</v>
      </c>
      <c r="O31">
        <f t="shared" si="2"/>
        <v>-0.52397170552790151</v>
      </c>
    </row>
    <row r="32" spans="1:15" x14ac:dyDescent="0.4">
      <c r="A32" t="s">
        <v>74</v>
      </c>
      <c r="B32">
        <v>3831</v>
      </c>
      <c r="K32" t="s">
        <v>105</v>
      </c>
      <c r="L32" t="str">
        <f>A96</f>
        <v>H4</v>
      </c>
      <c r="M32">
        <f>B96</f>
        <v>3362</v>
      </c>
      <c r="N32">
        <f t="shared" si="1"/>
        <v>4.0753354874392333E-3</v>
      </c>
      <c r="O32">
        <f t="shared" si="2"/>
        <v>0.16301341949756934</v>
      </c>
    </row>
    <row r="33" spans="1:15" x14ac:dyDescent="0.4">
      <c r="A33" t="s">
        <v>88</v>
      </c>
      <c r="B33">
        <v>28318</v>
      </c>
      <c r="K33" t="s">
        <v>16</v>
      </c>
      <c r="L33" t="str">
        <f>A97</f>
        <v>H5</v>
      </c>
      <c r="M33">
        <f>B97</f>
        <v>3434</v>
      </c>
      <c r="N33">
        <f t="shared" si="1"/>
        <v>2.5034203708555292E-2</v>
      </c>
      <c r="O33">
        <f t="shared" si="2"/>
        <v>1.0013681483422117</v>
      </c>
    </row>
    <row r="34" spans="1:15" x14ac:dyDescent="0.4">
      <c r="A34" t="s">
        <v>89</v>
      </c>
      <c r="B34">
        <v>3419</v>
      </c>
      <c r="K34" t="s">
        <v>15</v>
      </c>
      <c r="L34" t="str">
        <f>A85</f>
        <v>G5</v>
      </c>
      <c r="M34">
        <f>B85</f>
        <v>3551</v>
      </c>
      <c r="N34">
        <f t="shared" si="1"/>
        <v>5.9092364567868885E-2</v>
      </c>
      <c r="O34">
        <f t="shared" si="2"/>
        <v>2.3636945827147553</v>
      </c>
    </row>
    <row r="35" spans="1:15" x14ac:dyDescent="0.4">
      <c r="A35" t="s">
        <v>90</v>
      </c>
      <c r="B35">
        <v>9576</v>
      </c>
      <c r="K35" t="s">
        <v>14</v>
      </c>
      <c r="L35" t="str">
        <f>A73</f>
        <v>F5</v>
      </c>
      <c r="M35">
        <f>B73</f>
        <v>3761</v>
      </c>
      <c r="N35">
        <f t="shared" si="1"/>
        <v>0.12022239687945739</v>
      </c>
      <c r="O35">
        <f t="shared" si="2"/>
        <v>4.8088958751782958</v>
      </c>
    </row>
    <row r="36" spans="1:15" x14ac:dyDescent="0.4">
      <c r="A36" t="s">
        <v>11</v>
      </c>
      <c r="B36">
        <v>3931</v>
      </c>
      <c r="K36" t="s">
        <v>13</v>
      </c>
      <c r="L36" t="str">
        <f>A61</f>
        <v>E5</v>
      </c>
      <c r="M36">
        <f>B61</f>
        <v>4199</v>
      </c>
      <c r="N36">
        <f t="shared" si="1"/>
        <v>0.24772217855791343</v>
      </c>
      <c r="O36">
        <f t="shared" si="2"/>
        <v>9.9088871423165372</v>
      </c>
    </row>
    <row r="37" spans="1:15" x14ac:dyDescent="0.4">
      <c r="A37" t="s">
        <v>19</v>
      </c>
      <c r="B37">
        <v>14227</v>
      </c>
      <c r="K37" t="s">
        <v>12</v>
      </c>
      <c r="L37" t="str">
        <f>A49</f>
        <v>D5</v>
      </c>
      <c r="M37">
        <f>B49</f>
        <v>5812</v>
      </c>
      <c r="N37">
        <f t="shared" si="1"/>
        <v>0.71725904578930511</v>
      </c>
      <c r="O37">
        <f t="shared" si="2"/>
        <v>28.690361831572204</v>
      </c>
    </row>
    <row r="38" spans="1:15" x14ac:dyDescent="0.4">
      <c r="A38" t="s">
        <v>27</v>
      </c>
      <c r="B38">
        <v>13074</v>
      </c>
      <c r="K38" t="s">
        <v>11</v>
      </c>
      <c r="L38" t="str">
        <f>A37</f>
        <v>C5</v>
      </c>
      <c r="M38">
        <f>B37</f>
        <v>14227</v>
      </c>
      <c r="N38">
        <f t="shared" si="1"/>
        <v>3.1668267691322445</v>
      </c>
      <c r="O38">
        <f t="shared" si="2"/>
        <v>126.67307076528978</v>
      </c>
    </row>
    <row r="39" spans="1:15" x14ac:dyDescent="0.4">
      <c r="A39" t="s">
        <v>36</v>
      </c>
      <c r="B39">
        <v>3384</v>
      </c>
      <c r="K39" t="s">
        <v>10</v>
      </c>
      <c r="L39" t="str">
        <f>A25</f>
        <v>B5</v>
      </c>
      <c r="M39">
        <f>B25</f>
        <v>36757</v>
      </c>
      <c r="N39">
        <f t="shared" si="1"/>
        <v>9.725205949989812</v>
      </c>
      <c r="O39">
        <f t="shared" si="2"/>
        <v>389.0082379995925</v>
      </c>
    </row>
    <row r="40" spans="1:15" x14ac:dyDescent="0.4">
      <c r="A40" t="s">
        <v>43</v>
      </c>
      <c r="B40">
        <v>5054</v>
      </c>
      <c r="K40" t="s">
        <v>9</v>
      </c>
      <c r="L40" t="str">
        <f>A13</f>
        <v>A5</v>
      </c>
      <c r="M40">
        <f>B13</f>
        <v>49985</v>
      </c>
      <c r="N40">
        <f t="shared" si="1"/>
        <v>13.575815794835966</v>
      </c>
      <c r="O40">
        <f t="shared" si="2"/>
        <v>543.03263179343867</v>
      </c>
    </row>
    <row r="41" spans="1:15" x14ac:dyDescent="0.4">
      <c r="A41" t="s">
        <v>51</v>
      </c>
      <c r="B41">
        <v>3966</v>
      </c>
      <c r="K41" t="s">
        <v>17</v>
      </c>
      <c r="L41" t="str">
        <f>A14</f>
        <v>A6</v>
      </c>
      <c r="M41">
        <f>B14</f>
        <v>40796</v>
      </c>
      <c r="N41">
        <f t="shared" si="1"/>
        <v>10.90094023811603</v>
      </c>
      <c r="O41">
        <f t="shared" si="2"/>
        <v>436.0376095246412</v>
      </c>
    </row>
    <row r="42" spans="1:15" x14ac:dyDescent="0.4">
      <c r="A42" t="s">
        <v>59</v>
      </c>
      <c r="B42">
        <v>3384</v>
      </c>
      <c r="K42" t="s">
        <v>18</v>
      </c>
      <c r="L42" t="str">
        <f>A26</f>
        <v>B6</v>
      </c>
      <c r="M42">
        <f>B26</f>
        <v>23372</v>
      </c>
      <c r="N42">
        <f t="shared" si="1"/>
        <v>5.8288941286059437</v>
      </c>
      <c r="O42">
        <f t="shared" si="2"/>
        <v>233.15576514423776</v>
      </c>
    </row>
    <row r="43" spans="1:15" x14ac:dyDescent="0.4">
      <c r="A43" t="s">
        <v>67</v>
      </c>
      <c r="B43">
        <v>14952</v>
      </c>
      <c r="K43" t="s">
        <v>19</v>
      </c>
      <c r="L43" t="str">
        <f>A38</f>
        <v>C6</v>
      </c>
      <c r="M43">
        <f>B38</f>
        <v>13074</v>
      </c>
      <c r="N43">
        <f t="shared" si="1"/>
        <v>2.8311937822024276</v>
      </c>
      <c r="O43">
        <f t="shared" si="2"/>
        <v>113.24775128809711</v>
      </c>
    </row>
    <row r="44" spans="1:15" x14ac:dyDescent="0.4">
      <c r="A44" t="s">
        <v>75</v>
      </c>
      <c r="B44">
        <v>4214</v>
      </c>
      <c r="K44" t="s">
        <v>20</v>
      </c>
      <c r="L44" t="str">
        <f>A50</f>
        <v>D6</v>
      </c>
      <c r="M44">
        <f>B50</f>
        <v>8711</v>
      </c>
      <c r="N44">
        <f t="shared" si="1"/>
        <v>1.5611445870811864</v>
      </c>
      <c r="O44">
        <f t="shared" si="2"/>
        <v>62.445783483247453</v>
      </c>
    </row>
    <row r="45" spans="1:15" x14ac:dyDescent="0.4">
      <c r="A45" t="s">
        <v>91</v>
      </c>
      <c r="B45">
        <v>9061</v>
      </c>
      <c r="K45" t="s">
        <v>21</v>
      </c>
      <c r="L45" t="str">
        <f>A62</f>
        <v>E6</v>
      </c>
      <c r="M45">
        <f>B62</f>
        <v>6156</v>
      </c>
      <c r="N45">
        <f t="shared" si="1"/>
        <v>0.81739586062352632</v>
      </c>
      <c r="O45">
        <f t="shared" si="2"/>
        <v>32.695834424941054</v>
      </c>
    </row>
    <row r="46" spans="1:15" x14ac:dyDescent="0.4">
      <c r="A46" t="s">
        <v>92</v>
      </c>
      <c r="B46">
        <v>3558</v>
      </c>
      <c r="K46" t="s">
        <v>22</v>
      </c>
      <c r="L46" t="str">
        <f>A74</f>
        <v>F6</v>
      </c>
      <c r="M46">
        <f>B74</f>
        <v>4906</v>
      </c>
      <c r="N46">
        <f t="shared" si="1"/>
        <v>0.45352662067359473</v>
      </c>
      <c r="O46">
        <f t="shared" si="2"/>
        <v>18.14106482694379</v>
      </c>
    </row>
    <row r="47" spans="1:15" x14ac:dyDescent="0.4">
      <c r="A47" t="s">
        <v>93</v>
      </c>
      <c r="B47">
        <v>15658</v>
      </c>
      <c r="K47" t="s">
        <v>23</v>
      </c>
      <c r="L47" t="str">
        <f>A86</f>
        <v>G6</v>
      </c>
      <c r="M47">
        <f>B86</f>
        <v>4443</v>
      </c>
      <c r="N47">
        <f t="shared" si="1"/>
        <v>0.31874945419614004</v>
      </c>
      <c r="O47">
        <f t="shared" si="2"/>
        <v>12.749978167845601</v>
      </c>
    </row>
    <row r="48" spans="1:15" x14ac:dyDescent="0.4">
      <c r="A48" t="s">
        <v>12</v>
      </c>
      <c r="B48">
        <v>3756</v>
      </c>
      <c r="K48" t="s">
        <v>24</v>
      </c>
      <c r="L48" t="str">
        <f>A98</f>
        <v>H6</v>
      </c>
      <c r="M48">
        <f>B98</f>
        <v>4028</v>
      </c>
      <c r="N48">
        <f t="shared" si="1"/>
        <v>0.19794486653276278</v>
      </c>
      <c r="O48">
        <f t="shared" si="2"/>
        <v>7.917794661310511</v>
      </c>
    </row>
    <row r="49" spans="1:15" x14ac:dyDescent="0.4">
      <c r="A49" t="s">
        <v>20</v>
      </c>
      <c r="B49">
        <v>5812</v>
      </c>
      <c r="K49" t="s">
        <v>33</v>
      </c>
      <c r="L49" t="str">
        <f>A99</f>
        <v>H7</v>
      </c>
      <c r="M49">
        <f>B99</f>
        <v>4023</v>
      </c>
      <c r="N49">
        <f t="shared" si="1"/>
        <v>0.19648938957296305</v>
      </c>
      <c r="O49">
        <f t="shared" si="2"/>
        <v>7.8595755829185219</v>
      </c>
    </row>
    <row r="50" spans="1:15" x14ac:dyDescent="0.4">
      <c r="A50" t="s">
        <v>28</v>
      </c>
      <c r="B50">
        <v>8711</v>
      </c>
      <c r="K50" t="s">
        <v>31</v>
      </c>
      <c r="L50" t="str">
        <f>A87</f>
        <v>G7</v>
      </c>
      <c r="M50">
        <f>B87</f>
        <v>3973</v>
      </c>
      <c r="N50">
        <f t="shared" si="1"/>
        <v>0.18193461997496579</v>
      </c>
      <c r="O50">
        <f t="shared" si="2"/>
        <v>7.2773847989986322</v>
      </c>
    </row>
    <row r="51" spans="1:15" x14ac:dyDescent="0.4">
      <c r="A51" t="s">
        <v>37</v>
      </c>
      <c r="B51">
        <v>3321</v>
      </c>
      <c r="K51" t="s">
        <v>32</v>
      </c>
      <c r="L51" t="str">
        <f>A75</f>
        <v>F7</v>
      </c>
      <c r="M51">
        <f>B75</f>
        <v>3737</v>
      </c>
      <c r="N51">
        <f t="shared" si="1"/>
        <v>0.1132361074724187</v>
      </c>
      <c r="O51">
        <f t="shared" si="2"/>
        <v>4.529444298896748</v>
      </c>
    </row>
    <row r="52" spans="1:15" x14ac:dyDescent="0.4">
      <c r="A52" t="s">
        <v>44</v>
      </c>
      <c r="B52">
        <v>9761</v>
      </c>
      <c r="K52" t="s">
        <v>29</v>
      </c>
      <c r="L52" t="str">
        <f>A63</f>
        <v>E7</v>
      </c>
      <c r="M52">
        <f>B63</f>
        <v>3523</v>
      </c>
      <c r="N52">
        <f t="shared" si="1"/>
        <v>5.0941693592990417E-2</v>
      </c>
      <c r="O52">
        <f t="shared" si="2"/>
        <v>2.0376677437196165</v>
      </c>
    </row>
    <row r="53" spans="1:15" x14ac:dyDescent="0.4">
      <c r="A53" t="s">
        <v>52</v>
      </c>
      <c r="B53">
        <v>4398</v>
      </c>
      <c r="K53" t="s">
        <v>28</v>
      </c>
      <c r="L53" t="str">
        <f>A51</f>
        <v>D7</v>
      </c>
      <c r="M53">
        <f>B51</f>
        <v>3321</v>
      </c>
      <c r="N53">
        <f t="shared" si="1"/>
        <v>-7.8595755829185213E-3</v>
      </c>
      <c r="O53">
        <f t="shared" si="2"/>
        <v>-0.31438302331674084</v>
      </c>
    </row>
    <row r="54" spans="1:15" x14ac:dyDescent="0.4">
      <c r="A54" t="s">
        <v>60</v>
      </c>
      <c r="B54">
        <v>3386</v>
      </c>
      <c r="K54" t="s">
        <v>27</v>
      </c>
      <c r="L54" t="str">
        <f>A39</f>
        <v>C7</v>
      </c>
      <c r="M54">
        <f>B39</f>
        <v>3384</v>
      </c>
      <c r="N54">
        <f t="shared" si="1"/>
        <v>1.0479434110558029E-2</v>
      </c>
      <c r="O54">
        <f t="shared" si="2"/>
        <v>0.41917736442232117</v>
      </c>
    </row>
    <row r="55" spans="1:15" x14ac:dyDescent="0.4">
      <c r="A55" t="s">
        <v>68</v>
      </c>
      <c r="B55">
        <v>27554</v>
      </c>
      <c r="K55" t="s">
        <v>26</v>
      </c>
      <c r="L55" t="str">
        <f>A27</f>
        <v>B7</v>
      </c>
      <c r="M55">
        <f>B27</f>
        <v>3488</v>
      </c>
      <c r="N55">
        <f t="shared" si="1"/>
        <v>4.0753354874392335E-2</v>
      </c>
      <c r="O55">
        <f t="shared" si="2"/>
        <v>1.6301341949756933</v>
      </c>
    </row>
    <row r="56" spans="1:15" x14ac:dyDescent="0.4">
      <c r="A56" t="s">
        <v>76</v>
      </c>
      <c r="B56">
        <v>4177</v>
      </c>
      <c r="K56" t="s">
        <v>25</v>
      </c>
      <c r="L56" t="str">
        <f>A15</f>
        <v>A7</v>
      </c>
      <c r="M56">
        <f>B15</f>
        <v>3616</v>
      </c>
      <c r="N56">
        <f t="shared" si="1"/>
        <v>7.8013565045265326E-2</v>
      </c>
      <c r="O56">
        <f t="shared" si="2"/>
        <v>3.1205426018106133</v>
      </c>
    </row>
    <row r="57" spans="1:15" x14ac:dyDescent="0.4">
      <c r="A57" t="s">
        <v>94</v>
      </c>
      <c r="B57">
        <v>4745</v>
      </c>
      <c r="K57" t="s">
        <v>34</v>
      </c>
      <c r="L57" t="str">
        <f>A16</f>
        <v>A8</v>
      </c>
      <c r="M57">
        <f>B16</f>
        <v>3696</v>
      </c>
      <c r="N57">
        <f t="shared" si="1"/>
        <v>0.10130119640206095</v>
      </c>
      <c r="O57">
        <f t="shared" si="2"/>
        <v>4.0520478560824378</v>
      </c>
    </row>
    <row r="58" spans="1:15" x14ac:dyDescent="0.4">
      <c r="A58" t="s">
        <v>95</v>
      </c>
      <c r="B58">
        <v>3660</v>
      </c>
      <c r="K58" t="s">
        <v>35</v>
      </c>
      <c r="L58" t="str">
        <f>A28</f>
        <v>B8</v>
      </c>
      <c r="M58">
        <f>B28</f>
        <v>3993</v>
      </c>
      <c r="N58">
        <f t="shared" si="1"/>
        <v>0.18775652781416469</v>
      </c>
      <c r="O58">
        <f t="shared" si="2"/>
        <v>7.510261112566587</v>
      </c>
    </row>
    <row r="59" spans="1:15" x14ac:dyDescent="0.4">
      <c r="A59" t="s">
        <v>96</v>
      </c>
      <c r="B59">
        <v>33878</v>
      </c>
      <c r="K59" t="s">
        <v>36</v>
      </c>
      <c r="L59" t="str">
        <f>A40</f>
        <v>C8</v>
      </c>
      <c r="M59">
        <f>B40</f>
        <v>5054</v>
      </c>
      <c r="N59">
        <f t="shared" si="1"/>
        <v>0.49660873868366662</v>
      </c>
      <c r="O59">
        <f t="shared" si="2"/>
        <v>19.864349547346663</v>
      </c>
    </row>
    <row r="60" spans="1:15" x14ac:dyDescent="0.4">
      <c r="A60" t="s">
        <v>13</v>
      </c>
      <c r="B60">
        <v>3587</v>
      </c>
      <c r="K60" t="s">
        <v>37</v>
      </c>
      <c r="L60" t="str">
        <f>A52</f>
        <v>D8</v>
      </c>
      <c r="M60">
        <f>B52</f>
        <v>9761</v>
      </c>
      <c r="N60">
        <f t="shared" si="1"/>
        <v>1.866794748639129</v>
      </c>
      <c r="O60">
        <f t="shared" si="2"/>
        <v>74.671789945565166</v>
      </c>
    </row>
    <row r="61" spans="1:15" x14ac:dyDescent="0.4">
      <c r="A61" t="s">
        <v>21</v>
      </c>
      <c r="B61">
        <v>4199</v>
      </c>
      <c r="K61" t="s">
        <v>38</v>
      </c>
      <c r="L61" t="str">
        <f>A64</f>
        <v>E8</v>
      </c>
      <c r="M61">
        <f>B64</f>
        <v>32516</v>
      </c>
      <c r="N61">
        <f t="shared" si="1"/>
        <v>8.490670392687683</v>
      </c>
      <c r="O61">
        <f t="shared" si="2"/>
        <v>339.62681570750732</v>
      </c>
    </row>
    <row r="62" spans="1:15" x14ac:dyDescent="0.4">
      <c r="A62" t="s">
        <v>29</v>
      </c>
      <c r="B62">
        <v>6156</v>
      </c>
      <c r="K62" t="s">
        <v>30</v>
      </c>
      <c r="L62" t="str">
        <f>A76</f>
        <v>F8</v>
      </c>
      <c r="M62">
        <f>B76</f>
        <v>44158</v>
      </c>
      <c r="N62">
        <f t="shared" si="1"/>
        <v>11.879602945885367</v>
      </c>
      <c r="O62">
        <f t="shared" si="2"/>
        <v>475.18411783541467</v>
      </c>
    </row>
    <row r="63" spans="1:15" x14ac:dyDescent="0.4">
      <c r="A63" t="s">
        <v>38</v>
      </c>
      <c r="B63">
        <v>3523</v>
      </c>
      <c r="K63" t="s">
        <v>39</v>
      </c>
      <c r="L63" t="str">
        <f>A88</f>
        <v>G8</v>
      </c>
      <c r="M63">
        <f>B88</f>
        <v>44113</v>
      </c>
      <c r="N63">
        <f t="shared" si="1"/>
        <v>11.866503653247168</v>
      </c>
      <c r="O63">
        <f t="shared" si="2"/>
        <v>474.6601461298867</v>
      </c>
    </row>
    <row r="64" spans="1:15" x14ac:dyDescent="0.4">
      <c r="A64" t="s">
        <v>45</v>
      </c>
      <c r="B64">
        <v>32516</v>
      </c>
      <c r="K64" t="s">
        <v>40</v>
      </c>
      <c r="L64" t="str">
        <f>A100</f>
        <v>H8</v>
      </c>
      <c r="M64">
        <f>B100</f>
        <v>29825</v>
      </c>
      <c r="N64">
        <f t="shared" si="1"/>
        <v>7.7073326929234707</v>
      </c>
      <c r="O64">
        <f t="shared" si="2"/>
        <v>308.29330771693884</v>
      </c>
    </row>
    <row r="65" spans="1:15" x14ac:dyDescent="0.4">
      <c r="A65" t="s">
        <v>53</v>
      </c>
      <c r="B65">
        <v>5192</v>
      </c>
      <c r="K65" t="s">
        <v>48</v>
      </c>
      <c r="L65" t="str">
        <f>A101</f>
        <v>H9</v>
      </c>
      <c r="M65">
        <f>B101</f>
        <v>14461</v>
      </c>
      <c r="N65">
        <f t="shared" si="1"/>
        <v>3.2349430908508716</v>
      </c>
      <c r="O65">
        <f t="shared" si="2"/>
        <v>129.39772363403486</v>
      </c>
    </row>
    <row r="66" spans="1:15" x14ac:dyDescent="0.4">
      <c r="A66" t="s">
        <v>61</v>
      </c>
      <c r="B66">
        <v>3499</v>
      </c>
      <c r="K66" t="s">
        <v>47</v>
      </c>
      <c r="L66" t="str">
        <f>A89</f>
        <v>G9</v>
      </c>
      <c r="M66">
        <f>B89</f>
        <v>8832</v>
      </c>
      <c r="N66">
        <f t="shared" si="1"/>
        <v>1.5963671295083397</v>
      </c>
      <c r="O66">
        <f t="shared" si="2"/>
        <v>63.85468518033359</v>
      </c>
    </row>
    <row r="67" spans="1:15" x14ac:dyDescent="0.4">
      <c r="A67" t="s">
        <v>69</v>
      </c>
      <c r="B67">
        <v>50287</v>
      </c>
      <c r="K67" t="s">
        <v>46</v>
      </c>
      <c r="L67" t="str">
        <f>A77</f>
        <v>F9</v>
      </c>
      <c r="M67">
        <f>B77</f>
        <v>6231</v>
      </c>
      <c r="N67">
        <f t="shared" si="1"/>
        <v>0.83922801502052213</v>
      </c>
      <c r="O67">
        <f t="shared" si="2"/>
        <v>33.569120600820888</v>
      </c>
    </row>
    <row r="68" spans="1:15" x14ac:dyDescent="0.4">
      <c r="A68" t="s">
        <v>77</v>
      </c>
      <c r="B68">
        <v>4008</v>
      </c>
      <c r="K68" t="s">
        <v>45</v>
      </c>
      <c r="L68" t="str">
        <f>A65</f>
        <v>E9</v>
      </c>
      <c r="M68">
        <f>B65</f>
        <v>5192</v>
      </c>
      <c r="N68">
        <f t="shared" si="1"/>
        <v>0.53677990277413901</v>
      </c>
      <c r="O68">
        <f t="shared" si="2"/>
        <v>21.471196110965561</v>
      </c>
    </row>
    <row r="69" spans="1:15" x14ac:dyDescent="0.4">
      <c r="A69" t="s">
        <v>97</v>
      </c>
      <c r="B69">
        <v>3634</v>
      </c>
      <c r="K69" t="s">
        <v>44</v>
      </c>
      <c r="L69" t="str">
        <f>A53</f>
        <v>D9</v>
      </c>
      <c r="M69">
        <f>B53</f>
        <v>4398</v>
      </c>
      <c r="N69">
        <f t="shared" si="1"/>
        <v>0.3056501615579425</v>
      </c>
      <c r="O69">
        <f t="shared" si="2"/>
        <v>12.2260064623177</v>
      </c>
    </row>
    <row r="70" spans="1:15" x14ac:dyDescent="0.4">
      <c r="A70" t="s">
        <v>98</v>
      </c>
      <c r="B70">
        <v>3720</v>
      </c>
      <c r="K70" t="s">
        <v>43</v>
      </c>
      <c r="L70" t="str">
        <f>A41</f>
        <v>C9</v>
      </c>
      <c r="M70">
        <f>B41</f>
        <v>3966</v>
      </c>
      <c r="N70">
        <f t="shared" si="1"/>
        <v>0.17989695223124616</v>
      </c>
      <c r="O70">
        <f t="shared" si="2"/>
        <v>7.1958780892498462</v>
      </c>
    </row>
    <row r="71" spans="1:15" x14ac:dyDescent="0.4">
      <c r="A71" t="s">
        <v>99</v>
      </c>
      <c r="B71">
        <v>45695</v>
      </c>
      <c r="K71" t="s">
        <v>42</v>
      </c>
      <c r="L71" t="str">
        <f>A29</f>
        <v>B9</v>
      </c>
      <c r="M71">
        <f>B29</f>
        <v>3955</v>
      </c>
      <c r="N71">
        <f t="shared" si="1"/>
        <v>0.17669490291968676</v>
      </c>
      <c r="O71">
        <f t="shared" si="2"/>
        <v>7.0677961167874699</v>
      </c>
    </row>
    <row r="72" spans="1:15" x14ac:dyDescent="0.4">
      <c r="A72" t="s">
        <v>14</v>
      </c>
      <c r="B72">
        <v>3448</v>
      </c>
      <c r="K72" t="s">
        <v>41</v>
      </c>
      <c r="L72" t="str">
        <f>A17</f>
        <v>A9</v>
      </c>
      <c r="M72">
        <f>B17</f>
        <v>3860</v>
      </c>
      <c r="N72">
        <f t="shared" si="1"/>
        <v>0.14904084068349197</v>
      </c>
      <c r="O72">
        <f t="shared" si="2"/>
        <v>5.9616336273396788</v>
      </c>
    </row>
    <row r="73" spans="1:15" x14ac:dyDescent="0.4">
      <c r="A73" t="s">
        <v>22</v>
      </c>
      <c r="B73">
        <v>3761</v>
      </c>
      <c r="K73" t="s">
        <v>49</v>
      </c>
      <c r="L73" t="str">
        <f>A18</f>
        <v>A10</v>
      </c>
      <c r="M73">
        <f>B18</f>
        <v>3725</v>
      </c>
      <c r="N73">
        <f t="shared" si="1"/>
        <v>0.10974296276889936</v>
      </c>
      <c r="O73">
        <f t="shared" si="2"/>
        <v>4.3897185107559746</v>
      </c>
    </row>
    <row r="74" spans="1:15" x14ac:dyDescent="0.4">
      <c r="A74" t="s">
        <v>32</v>
      </c>
      <c r="B74">
        <v>4906</v>
      </c>
      <c r="K74" t="s">
        <v>50</v>
      </c>
      <c r="L74" t="str">
        <f>A30</f>
        <v>B10</v>
      </c>
      <c r="M74">
        <f>B30</f>
        <v>3487</v>
      </c>
      <c r="N74">
        <f t="shared" ref="N74:N96" si="3">(M74-3348)/3435.3</f>
        <v>4.0462259482432393E-2</v>
      </c>
      <c r="O74">
        <f t="shared" ref="O74:O96" si="4">N74*40</f>
        <v>1.6184903792972958</v>
      </c>
    </row>
    <row r="75" spans="1:15" x14ac:dyDescent="0.4">
      <c r="A75" t="s">
        <v>30</v>
      </c>
      <c r="B75">
        <v>3737</v>
      </c>
      <c r="K75" t="s">
        <v>51</v>
      </c>
      <c r="L75" t="str">
        <f>A42</f>
        <v>C10</v>
      </c>
      <c r="M75">
        <f>B42</f>
        <v>3384</v>
      </c>
      <c r="N75">
        <f t="shared" si="3"/>
        <v>1.0479434110558029E-2</v>
      </c>
      <c r="O75">
        <f t="shared" si="4"/>
        <v>0.41917736442232117</v>
      </c>
    </row>
    <row r="76" spans="1:15" x14ac:dyDescent="0.4">
      <c r="A76" t="s">
        <v>46</v>
      </c>
      <c r="B76">
        <v>44158</v>
      </c>
      <c r="K76" t="s">
        <v>52</v>
      </c>
      <c r="L76" t="str">
        <f>A54</f>
        <v>D10</v>
      </c>
      <c r="M76">
        <f>B54</f>
        <v>3386</v>
      </c>
      <c r="N76">
        <f t="shared" si="3"/>
        <v>1.106162489447792E-2</v>
      </c>
      <c r="O76">
        <f t="shared" si="4"/>
        <v>0.4424649957791168</v>
      </c>
    </row>
    <row r="77" spans="1:15" x14ac:dyDescent="0.4">
      <c r="A77" t="s">
        <v>54</v>
      </c>
      <c r="B77">
        <v>6231</v>
      </c>
      <c r="K77" t="s">
        <v>53</v>
      </c>
      <c r="L77" t="str">
        <f>A66</f>
        <v>E10</v>
      </c>
      <c r="M77">
        <f>B66</f>
        <v>3499</v>
      </c>
      <c r="N77">
        <f t="shared" si="3"/>
        <v>4.3955404185951737E-2</v>
      </c>
      <c r="O77">
        <f t="shared" si="4"/>
        <v>1.7582161674380694</v>
      </c>
    </row>
    <row r="78" spans="1:15" x14ac:dyDescent="0.4">
      <c r="A78" t="s">
        <v>62</v>
      </c>
      <c r="B78">
        <v>3573</v>
      </c>
      <c r="K78" t="s">
        <v>54</v>
      </c>
      <c r="L78" t="str">
        <f>A78</f>
        <v>F10</v>
      </c>
      <c r="M78">
        <f>B78</f>
        <v>3573</v>
      </c>
      <c r="N78">
        <f t="shared" si="3"/>
        <v>6.5496463190987689E-2</v>
      </c>
      <c r="O78">
        <f t="shared" si="4"/>
        <v>2.6198585276395074</v>
      </c>
    </row>
    <row r="79" spans="1:15" x14ac:dyDescent="0.4">
      <c r="A79" t="s">
        <v>70</v>
      </c>
      <c r="B79">
        <v>33313</v>
      </c>
      <c r="K79" t="s">
        <v>55</v>
      </c>
      <c r="L79" t="str">
        <f>A90</f>
        <v>G10</v>
      </c>
      <c r="M79">
        <f>B90</f>
        <v>3829</v>
      </c>
      <c r="N79">
        <f t="shared" si="3"/>
        <v>0.14001688353273367</v>
      </c>
      <c r="O79">
        <f t="shared" si="4"/>
        <v>5.6006753413093469</v>
      </c>
    </row>
    <row r="80" spans="1:15" x14ac:dyDescent="0.4">
      <c r="A80" t="s">
        <v>78</v>
      </c>
      <c r="B80">
        <v>3734</v>
      </c>
      <c r="K80" t="s">
        <v>56</v>
      </c>
      <c r="L80" t="str">
        <f>A102</f>
        <v>H10</v>
      </c>
      <c r="M80">
        <f>B102</f>
        <v>4152</v>
      </c>
      <c r="N80">
        <f t="shared" si="3"/>
        <v>0.23404069513579598</v>
      </c>
      <c r="O80">
        <f t="shared" si="4"/>
        <v>9.3616278054318389</v>
      </c>
    </row>
    <row r="81" spans="1:15" x14ac:dyDescent="0.4">
      <c r="A81" t="s">
        <v>100</v>
      </c>
      <c r="B81">
        <v>3348</v>
      </c>
      <c r="K81" t="s">
        <v>64</v>
      </c>
      <c r="L81" t="str">
        <f>A103</f>
        <v>H11</v>
      </c>
      <c r="M81">
        <f>B103</f>
        <v>7056</v>
      </c>
      <c r="N81">
        <f t="shared" si="3"/>
        <v>1.079381713387477</v>
      </c>
      <c r="O81">
        <f t="shared" si="4"/>
        <v>43.175268535499079</v>
      </c>
    </row>
    <row r="82" spans="1:15" x14ac:dyDescent="0.4">
      <c r="A82" t="s">
        <v>101</v>
      </c>
      <c r="B82">
        <v>4998</v>
      </c>
      <c r="K82" t="s">
        <v>63</v>
      </c>
      <c r="L82" t="str">
        <f>A91</f>
        <v>G11</v>
      </c>
      <c r="M82">
        <f>B91</f>
        <v>9755</v>
      </c>
      <c r="N82">
        <f t="shared" si="3"/>
        <v>1.8650481762873692</v>
      </c>
      <c r="O82">
        <f t="shared" si="4"/>
        <v>74.601927051494769</v>
      </c>
    </row>
    <row r="83" spans="1:15" x14ac:dyDescent="0.4">
      <c r="A83" t="s">
        <v>102</v>
      </c>
      <c r="B83">
        <v>56503</v>
      </c>
      <c r="K83" t="s">
        <v>62</v>
      </c>
      <c r="L83" t="str">
        <f>A79</f>
        <v>F11</v>
      </c>
      <c r="M83">
        <f>B79</f>
        <v>33313</v>
      </c>
      <c r="N83">
        <f t="shared" si="3"/>
        <v>8.7226734200797598</v>
      </c>
      <c r="O83">
        <f t="shared" si="4"/>
        <v>348.90693680319038</v>
      </c>
    </row>
    <row r="84" spans="1:15" x14ac:dyDescent="0.4">
      <c r="A84" t="s">
        <v>15</v>
      </c>
      <c r="B84">
        <v>3303</v>
      </c>
      <c r="K84" t="s">
        <v>61</v>
      </c>
      <c r="L84" t="str">
        <f>A67</f>
        <v>E11</v>
      </c>
      <c r="M84">
        <f>B67</f>
        <v>50287</v>
      </c>
      <c r="N84">
        <f t="shared" si="3"/>
        <v>13.66372660320787</v>
      </c>
      <c r="O84">
        <f t="shared" si="4"/>
        <v>546.54906412831474</v>
      </c>
    </row>
    <row r="85" spans="1:15" x14ac:dyDescent="0.4">
      <c r="A85" t="s">
        <v>23</v>
      </c>
      <c r="B85">
        <v>3551</v>
      </c>
      <c r="K85" t="s">
        <v>60</v>
      </c>
      <c r="L85" t="str">
        <f>A55</f>
        <v>D11</v>
      </c>
      <c r="M85">
        <f>B55</f>
        <v>27554</v>
      </c>
      <c r="N85">
        <f t="shared" si="3"/>
        <v>7.0462550577824352</v>
      </c>
      <c r="O85">
        <f t="shared" si="4"/>
        <v>281.85020231129738</v>
      </c>
    </row>
    <row r="86" spans="1:15" x14ac:dyDescent="0.4">
      <c r="A86" t="s">
        <v>31</v>
      </c>
      <c r="B86">
        <v>4443</v>
      </c>
      <c r="K86" t="s">
        <v>59</v>
      </c>
      <c r="L86" t="str">
        <f>A43</f>
        <v>C11</v>
      </c>
      <c r="M86">
        <f>B43</f>
        <v>14952</v>
      </c>
      <c r="N86">
        <f t="shared" si="3"/>
        <v>3.3778709283032047</v>
      </c>
      <c r="O86">
        <f t="shared" si="4"/>
        <v>135.11483713212817</v>
      </c>
    </row>
    <row r="87" spans="1:15" x14ac:dyDescent="0.4">
      <c r="A87" t="s">
        <v>39</v>
      </c>
      <c r="B87">
        <v>3973</v>
      </c>
      <c r="K87" t="s">
        <v>58</v>
      </c>
      <c r="L87" t="str">
        <f>A31</f>
        <v>B11</v>
      </c>
      <c r="M87">
        <f>B31</f>
        <v>8762</v>
      </c>
      <c r="N87">
        <f t="shared" si="3"/>
        <v>1.5759904520711436</v>
      </c>
      <c r="O87">
        <f t="shared" si="4"/>
        <v>63.039618082845749</v>
      </c>
    </row>
    <row r="88" spans="1:15" x14ac:dyDescent="0.4">
      <c r="A88" t="s">
        <v>47</v>
      </c>
      <c r="B88">
        <v>44113</v>
      </c>
      <c r="K88" t="s">
        <v>57</v>
      </c>
      <c r="L88" t="str">
        <f>A19</f>
        <v>A11</v>
      </c>
      <c r="M88">
        <f>B19</f>
        <v>6899</v>
      </c>
      <c r="N88">
        <f t="shared" si="3"/>
        <v>1.0336797368497657</v>
      </c>
      <c r="O88">
        <f t="shared" si="4"/>
        <v>41.347189473990625</v>
      </c>
    </row>
    <row r="89" spans="1:15" x14ac:dyDescent="0.4">
      <c r="A89" t="s">
        <v>55</v>
      </c>
      <c r="B89">
        <v>8832</v>
      </c>
      <c r="K89" t="s">
        <v>65</v>
      </c>
      <c r="L89" t="str">
        <f>A20</f>
        <v>A12</v>
      </c>
      <c r="M89">
        <f>B20</f>
        <v>5823</v>
      </c>
      <c r="N89">
        <f t="shared" si="3"/>
        <v>0.72046109510086453</v>
      </c>
      <c r="O89">
        <f t="shared" si="4"/>
        <v>28.81844380403458</v>
      </c>
    </row>
    <row r="90" spans="1:15" x14ac:dyDescent="0.4">
      <c r="A90" t="s">
        <v>63</v>
      </c>
      <c r="B90">
        <v>3829</v>
      </c>
      <c r="K90" t="s">
        <v>66</v>
      </c>
      <c r="L90" t="str">
        <f>A32</f>
        <v>B12</v>
      </c>
      <c r="M90">
        <f>B32</f>
        <v>3831</v>
      </c>
      <c r="N90">
        <f t="shared" si="3"/>
        <v>0.14059907431665356</v>
      </c>
      <c r="O90">
        <f t="shared" si="4"/>
        <v>5.623962972666142</v>
      </c>
    </row>
    <row r="91" spans="1:15" x14ac:dyDescent="0.4">
      <c r="A91" t="s">
        <v>71</v>
      </c>
      <c r="B91">
        <v>9755</v>
      </c>
      <c r="K91" t="s">
        <v>67</v>
      </c>
      <c r="L91" t="str">
        <f>A44</f>
        <v>C12</v>
      </c>
      <c r="M91">
        <f>B44</f>
        <v>4214</v>
      </c>
      <c r="N91">
        <f t="shared" si="3"/>
        <v>0.25208860943731259</v>
      </c>
      <c r="O91">
        <f t="shared" si="4"/>
        <v>10.083544377492505</v>
      </c>
    </row>
    <row r="92" spans="1:15" x14ac:dyDescent="0.4">
      <c r="A92" t="s">
        <v>79</v>
      </c>
      <c r="B92">
        <v>3574</v>
      </c>
      <c r="K92" t="s">
        <v>68</v>
      </c>
      <c r="L92" t="str">
        <f>A56</f>
        <v>D12</v>
      </c>
      <c r="M92">
        <f>B56</f>
        <v>4177</v>
      </c>
      <c r="N92">
        <f t="shared" si="3"/>
        <v>0.24131807993479462</v>
      </c>
      <c r="O92">
        <f t="shared" si="4"/>
        <v>9.6527231973917846</v>
      </c>
    </row>
    <row r="93" spans="1:15" x14ac:dyDescent="0.4">
      <c r="A93" t="s">
        <v>103</v>
      </c>
      <c r="B93">
        <v>3358</v>
      </c>
      <c r="K93" t="s">
        <v>69</v>
      </c>
      <c r="L93" t="str">
        <f>A68</f>
        <v>E12</v>
      </c>
      <c r="M93">
        <f>B68</f>
        <v>4008</v>
      </c>
      <c r="N93">
        <f t="shared" si="3"/>
        <v>0.19212295869356388</v>
      </c>
      <c r="O93">
        <f t="shared" si="4"/>
        <v>7.6849183477425553</v>
      </c>
    </row>
    <row r="94" spans="1:15" x14ac:dyDescent="0.4">
      <c r="A94" t="s">
        <v>104</v>
      </c>
      <c r="B94">
        <v>8941</v>
      </c>
      <c r="K94" t="s">
        <v>70</v>
      </c>
      <c r="L94" t="str">
        <f>A80</f>
        <v>F12</v>
      </c>
      <c r="M94">
        <f>B80</f>
        <v>3734</v>
      </c>
      <c r="N94">
        <f t="shared" si="3"/>
        <v>0.11236282129653886</v>
      </c>
      <c r="O94">
        <f t="shared" si="4"/>
        <v>4.4945128518615549</v>
      </c>
    </row>
    <row r="95" spans="1:15" x14ac:dyDescent="0.4">
      <c r="A95" t="s">
        <v>105</v>
      </c>
      <c r="B95">
        <v>28290</v>
      </c>
      <c r="K95" t="s">
        <v>71</v>
      </c>
      <c r="L95" t="str">
        <f>A92</f>
        <v>G12</v>
      </c>
      <c r="M95">
        <f>B92</f>
        <v>3574</v>
      </c>
      <c r="N95">
        <f t="shared" si="3"/>
        <v>6.5787558582947631E-2</v>
      </c>
      <c r="O95">
        <f t="shared" si="4"/>
        <v>2.631502343317905</v>
      </c>
    </row>
    <row r="96" spans="1:15" x14ac:dyDescent="0.4">
      <c r="A96" t="s">
        <v>16</v>
      </c>
      <c r="B96">
        <v>3362</v>
      </c>
      <c r="K96" t="s">
        <v>72</v>
      </c>
      <c r="L96" t="str">
        <f>A104</f>
        <v>H12</v>
      </c>
      <c r="M96">
        <f>B104</f>
        <v>3321</v>
      </c>
      <c r="N96">
        <f t="shared" si="3"/>
        <v>-7.8595755829185213E-3</v>
      </c>
      <c r="O96">
        <f t="shared" si="4"/>
        <v>-0.31438302331674084</v>
      </c>
    </row>
    <row r="97" spans="1:2" x14ac:dyDescent="0.4">
      <c r="A97" t="s">
        <v>24</v>
      </c>
      <c r="B97">
        <v>3434</v>
      </c>
    </row>
    <row r="98" spans="1:2" x14ac:dyDescent="0.4">
      <c r="A98" t="s">
        <v>33</v>
      </c>
      <c r="B98">
        <v>4028</v>
      </c>
    </row>
    <row r="99" spans="1:2" x14ac:dyDescent="0.4">
      <c r="A99" t="s">
        <v>40</v>
      </c>
      <c r="B99">
        <v>4023</v>
      </c>
    </row>
    <row r="100" spans="1:2" x14ac:dyDescent="0.4">
      <c r="A100" t="s">
        <v>48</v>
      </c>
      <c r="B100">
        <v>29825</v>
      </c>
    </row>
    <row r="101" spans="1:2" x14ac:dyDescent="0.4">
      <c r="A101" t="s">
        <v>56</v>
      </c>
      <c r="B101">
        <v>14461</v>
      </c>
    </row>
    <row r="102" spans="1:2" x14ac:dyDescent="0.4">
      <c r="A102" t="s">
        <v>64</v>
      </c>
      <c r="B102">
        <v>4152</v>
      </c>
    </row>
    <row r="103" spans="1:2" x14ac:dyDescent="0.4">
      <c r="A103" t="s">
        <v>72</v>
      </c>
      <c r="B103">
        <v>7056</v>
      </c>
    </row>
    <row r="104" spans="1:2" x14ac:dyDescent="0.4">
      <c r="A104" t="s">
        <v>80</v>
      </c>
      <c r="B104">
        <v>3321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N9" sqref="N9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64925</v>
      </c>
      <c r="D2">
        <v>3335</v>
      </c>
      <c r="E2">
        <v>5375</v>
      </c>
      <c r="F2">
        <v>4466</v>
      </c>
      <c r="G2">
        <v>47712</v>
      </c>
      <c r="H2">
        <v>38979</v>
      </c>
      <c r="I2">
        <v>3602</v>
      </c>
      <c r="J2">
        <v>3676</v>
      </c>
      <c r="K2">
        <v>3827</v>
      </c>
      <c r="L2">
        <v>3693</v>
      </c>
      <c r="M2">
        <v>6702</v>
      </c>
      <c r="N2">
        <v>5656</v>
      </c>
      <c r="O2">
        <v>52098</v>
      </c>
      <c r="P2">
        <v>3383</v>
      </c>
      <c r="Q2">
        <v>7151</v>
      </c>
      <c r="R2">
        <v>4097</v>
      </c>
      <c r="S2">
        <v>35677</v>
      </c>
      <c r="T2">
        <v>22976</v>
      </c>
      <c r="U2">
        <v>3498</v>
      </c>
      <c r="V2">
        <v>3981</v>
      </c>
      <c r="W2">
        <v>3943</v>
      </c>
      <c r="X2">
        <v>3474</v>
      </c>
      <c r="Y2">
        <v>8514</v>
      </c>
      <c r="Z2">
        <v>3792</v>
      </c>
      <c r="AA2">
        <v>27176</v>
      </c>
      <c r="AB2">
        <v>3418</v>
      </c>
      <c r="AC2">
        <v>9440</v>
      </c>
      <c r="AD2">
        <v>3912</v>
      </c>
      <c r="AE2">
        <v>13940</v>
      </c>
      <c r="AF2">
        <v>12769</v>
      </c>
      <c r="AG2">
        <v>3397</v>
      </c>
      <c r="AH2">
        <v>4964</v>
      </c>
      <c r="AI2">
        <v>3953</v>
      </c>
      <c r="AJ2">
        <v>3376</v>
      </c>
      <c r="AK2">
        <v>14450</v>
      </c>
      <c r="AL2">
        <v>4155</v>
      </c>
      <c r="AM2">
        <v>8853</v>
      </c>
      <c r="AN2">
        <v>3556</v>
      </c>
      <c r="AO2">
        <v>15262</v>
      </c>
      <c r="AP2">
        <v>3744</v>
      </c>
      <c r="AQ2">
        <v>5755</v>
      </c>
      <c r="AR2">
        <v>8562</v>
      </c>
      <c r="AS2">
        <v>3342</v>
      </c>
      <c r="AT2">
        <v>9598</v>
      </c>
      <c r="AU2">
        <v>4375</v>
      </c>
      <c r="AV2">
        <v>3379</v>
      </c>
      <c r="AW2">
        <v>26225</v>
      </c>
      <c r="AX2">
        <v>4129</v>
      </c>
      <c r="AY2">
        <v>4705</v>
      </c>
      <c r="AZ2">
        <v>3650</v>
      </c>
      <c r="BA2">
        <v>32004</v>
      </c>
      <c r="BB2">
        <v>3588</v>
      </c>
      <c r="BC2">
        <v>4216</v>
      </c>
      <c r="BD2">
        <v>6059</v>
      </c>
      <c r="BE2">
        <v>3585</v>
      </c>
      <c r="BF2">
        <v>30808</v>
      </c>
      <c r="BG2">
        <v>5123</v>
      </c>
      <c r="BH2">
        <v>3481</v>
      </c>
      <c r="BI2">
        <v>48878</v>
      </c>
      <c r="BJ2">
        <v>3969</v>
      </c>
      <c r="BK2">
        <v>3644</v>
      </c>
      <c r="BL2">
        <v>3724</v>
      </c>
      <c r="BM2">
        <v>44414</v>
      </c>
      <c r="BN2">
        <v>3450</v>
      </c>
      <c r="BO2">
        <v>3776</v>
      </c>
      <c r="BP2">
        <v>4861</v>
      </c>
      <c r="BQ2">
        <v>3735</v>
      </c>
      <c r="BR2">
        <v>42468</v>
      </c>
      <c r="BS2">
        <v>6133</v>
      </c>
      <c r="BT2">
        <v>3570</v>
      </c>
      <c r="BU2">
        <v>32174</v>
      </c>
      <c r="BV2">
        <v>3716</v>
      </c>
      <c r="BW2">
        <v>3361</v>
      </c>
      <c r="BX2">
        <v>4978</v>
      </c>
      <c r="BY2">
        <v>54740</v>
      </c>
      <c r="BZ2">
        <v>3309</v>
      </c>
      <c r="CA2">
        <v>3560</v>
      </c>
      <c r="CB2">
        <v>4409</v>
      </c>
      <c r="CC2">
        <v>3972</v>
      </c>
      <c r="CD2">
        <v>42558</v>
      </c>
      <c r="CE2">
        <v>8597</v>
      </c>
      <c r="CF2">
        <v>3811</v>
      </c>
      <c r="CG2">
        <v>9516</v>
      </c>
      <c r="CH2">
        <v>3546</v>
      </c>
      <c r="CI2">
        <v>3359</v>
      </c>
      <c r="CJ2">
        <v>8858</v>
      </c>
      <c r="CK2">
        <v>27593</v>
      </c>
      <c r="CL2">
        <v>3375</v>
      </c>
      <c r="CM2">
        <v>3443</v>
      </c>
      <c r="CN2">
        <v>4024</v>
      </c>
      <c r="CO2">
        <v>3998</v>
      </c>
      <c r="CP2">
        <v>29081</v>
      </c>
      <c r="CQ2">
        <v>14110</v>
      </c>
      <c r="CR2">
        <v>4130</v>
      </c>
      <c r="CS2">
        <v>6909</v>
      </c>
      <c r="CT2">
        <v>3317</v>
      </c>
    </row>
    <row r="7" spans="1:98" x14ac:dyDescent="0.4">
      <c r="N7" s="1" t="s">
        <v>109</v>
      </c>
    </row>
    <row r="8" spans="1:98" x14ac:dyDescent="0.4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64925</v>
      </c>
      <c r="G9">
        <f>'Plate 1'!G9</f>
        <v>30</v>
      </c>
      <c r="H9" t="str">
        <f t="shared" ref="H9:I9" si="0">A9</f>
        <v>A1</v>
      </c>
      <c r="I9">
        <f t="shared" si="0"/>
        <v>64925</v>
      </c>
      <c r="K9" t="s">
        <v>82</v>
      </c>
      <c r="L9" t="str">
        <f>A10</f>
        <v>A2</v>
      </c>
      <c r="M9">
        <f>B10</f>
        <v>3335</v>
      </c>
      <c r="N9">
        <f>(M9-3361)/3230.3</f>
        <v>-8.0487880382626997E-3</v>
      </c>
      <c r="O9">
        <f>N9*40</f>
        <v>-0.32195152153050799</v>
      </c>
    </row>
    <row r="10" spans="1:98" x14ac:dyDescent="0.4">
      <c r="A10" t="s">
        <v>83</v>
      </c>
      <c r="B10">
        <v>3335</v>
      </c>
      <c r="G10">
        <f>'Plate 1'!G10</f>
        <v>15</v>
      </c>
      <c r="H10" t="str">
        <f>A21</f>
        <v>B1</v>
      </c>
      <c r="I10">
        <f>B21</f>
        <v>52098</v>
      </c>
      <c r="K10" t="s">
        <v>85</v>
      </c>
      <c r="L10" t="str">
        <f>A22</f>
        <v>B2</v>
      </c>
      <c r="M10">
        <f>B22</f>
        <v>3383</v>
      </c>
      <c r="N10">
        <f t="shared" ref="N10:N73" si="1">(M10-3361)/3230.3</f>
        <v>6.8105129554530538E-3</v>
      </c>
      <c r="O10">
        <f t="shared" ref="O10:O73" si="2">N10*40</f>
        <v>0.27242051821812213</v>
      </c>
    </row>
    <row r="11" spans="1:98" x14ac:dyDescent="0.4">
      <c r="A11" t="s">
        <v>84</v>
      </c>
      <c r="B11">
        <v>5375</v>
      </c>
      <c r="G11">
        <f>'Plate 1'!G11</f>
        <v>7.5</v>
      </c>
      <c r="H11" t="str">
        <f>A33</f>
        <v>C1</v>
      </c>
      <c r="I11">
        <f>B33</f>
        <v>27176</v>
      </c>
      <c r="K11" t="s">
        <v>88</v>
      </c>
      <c r="L11" t="str">
        <f>A34</f>
        <v>C2</v>
      </c>
      <c r="M11">
        <f>B34</f>
        <v>3418</v>
      </c>
      <c r="N11">
        <f t="shared" si="1"/>
        <v>1.7645419930037456E-2</v>
      </c>
      <c r="O11">
        <f t="shared" si="2"/>
        <v>0.70581679720149826</v>
      </c>
    </row>
    <row r="12" spans="1:98" x14ac:dyDescent="0.4">
      <c r="A12" t="s">
        <v>9</v>
      </c>
      <c r="B12">
        <v>4466</v>
      </c>
      <c r="G12">
        <f>'Plate 1'!G12</f>
        <v>1.875</v>
      </c>
      <c r="H12" t="str">
        <f>A45</f>
        <v>D1</v>
      </c>
      <c r="I12">
        <f>B45</f>
        <v>8853</v>
      </c>
      <c r="K12" t="s">
        <v>91</v>
      </c>
      <c r="L12" t="str">
        <f>A46</f>
        <v>D2</v>
      </c>
      <c r="M12">
        <f>B46</f>
        <v>3556</v>
      </c>
      <c r="N12">
        <f t="shared" si="1"/>
        <v>6.0365910286970248E-2</v>
      </c>
      <c r="O12">
        <f t="shared" si="2"/>
        <v>2.4146364114788099</v>
      </c>
    </row>
    <row r="13" spans="1:98" x14ac:dyDescent="0.4">
      <c r="A13" t="s">
        <v>17</v>
      </c>
      <c r="B13">
        <v>47712</v>
      </c>
      <c r="G13">
        <f>'Plate 1'!G13</f>
        <v>0.46875</v>
      </c>
      <c r="H13" t="str">
        <f>A57</f>
        <v>E1</v>
      </c>
      <c r="I13">
        <f>B57</f>
        <v>4705</v>
      </c>
      <c r="K13" t="s">
        <v>94</v>
      </c>
      <c r="L13" t="str">
        <f>A58</f>
        <v>E2</v>
      </c>
      <c r="M13">
        <f>B58</f>
        <v>3650</v>
      </c>
      <c r="N13">
        <f t="shared" si="1"/>
        <v>8.9465374732996927E-2</v>
      </c>
      <c r="O13">
        <f t="shared" si="2"/>
        <v>3.5786149893198771</v>
      </c>
    </row>
    <row r="14" spans="1:98" x14ac:dyDescent="0.4">
      <c r="A14" t="s">
        <v>25</v>
      </c>
      <c r="B14">
        <v>38979</v>
      </c>
      <c r="G14">
        <f>'Plate 1'!G14</f>
        <v>0.1171875</v>
      </c>
      <c r="H14" t="str">
        <f>A69</f>
        <v>F1</v>
      </c>
      <c r="I14">
        <f>B69</f>
        <v>3644</v>
      </c>
      <c r="K14" t="s">
        <v>97</v>
      </c>
      <c r="L14" t="str">
        <f>A70</f>
        <v>F2</v>
      </c>
      <c r="M14">
        <f>B70</f>
        <v>3724</v>
      </c>
      <c r="N14">
        <f t="shared" si="1"/>
        <v>0.11237346376497538</v>
      </c>
      <c r="O14">
        <f t="shared" si="2"/>
        <v>4.4949385505990156</v>
      </c>
    </row>
    <row r="15" spans="1:98" x14ac:dyDescent="0.4">
      <c r="A15" t="s">
        <v>34</v>
      </c>
      <c r="B15">
        <v>3602</v>
      </c>
      <c r="G15">
        <f>'Plate 1'!G15</f>
        <v>0</v>
      </c>
      <c r="H15" t="str">
        <f>A81</f>
        <v>G1</v>
      </c>
      <c r="I15">
        <f>B81</f>
        <v>3361</v>
      </c>
      <c r="K15" t="s">
        <v>100</v>
      </c>
      <c r="L15" t="str">
        <f>A82</f>
        <v>G2</v>
      </c>
      <c r="M15">
        <f>B82</f>
        <v>4978</v>
      </c>
      <c r="N15">
        <f t="shared" si="1"/>
        <v>0.50057270222579942</v>
      </c>
      <c r="O15">
        <f t="shared" si="2"/>
        <v>20.022908089031976</v>
      </c>
    </row>
    <row r="16" spans="1:98" x14ac:dyDescent="0.4">
      <c r="A16" t="s">
        <v>41</v>
      </c>
      <c r="B16">
        <v>3676</v>
      </c>
      <c r="K16" t="s">
        <v>103</v>
      </c>
      <c r="L16" t="str">
        <f>A94</f>
        <v>H2</v>
      </c>
      <c r="M16">
        <f>B94</f>
        <v>8858</v>
      </c>
      <c r="N16">
        <f t="shared" si="1"/>
        <v>1.7016995325511561</v>
      </c>
      <c r="O16">
        <f t="shared" si="2"/>
        <v>68.067981302046249</v>
      </c>
    </row>
    <row r="17" spans="1:15" x14ac:dyDescent="0.4">
      <c r="A17" t="s">
        <v>49</v>
      </c>
      <c r="B17">
        <v>3827</v>
      </c>
      <c r="K17" t="s">
        <v>104</v>
      </c>
      <c r="L17" t="str">
        <f>A95</f>
        <v>H3</v>
      </c>
      <c r="M17">
        <f>B95</f>
        <v>27593</v>
      </c>
      <c r="N17">
        <f t="shared" si="1"/>
        <v>7.5014704516608361</v>
      </c>
      <c r="O17">
        <f t="shared" si="2"/>
        <v>300.05881806643345</v>
      </c>
    </row>
    <row r="18" spans="1:15" x14ac:dyDescent="0.4">
      <c r="A18" t="s">
        <v>57</v>
      </c>
      <c r="B18">
        <v>3693</v>
      </c>
      <c r="K18" t="s">
        <v>101</v>
      </c>
      <c r="L18" t="str">
        <f>A83</f>
        <v>G3</v>
      </c>
      <c r="M18">
        <f>B83</f>
        <v>54740</v>
      </c>
      <c r="N18">
        <f t="shared" si="1"/>
        <v>15.905333869919202</v>
      </c>
      <c r="O18">
        <f t="shared" si="2"/>
        <v>636.21335479676804</v>
      </c>
    </row>
    <row r="19" spans="1:15" x14ac:dyDescent="0.4">
      <c r="A19" t="s">
        <v>65</v>
      </c>
      <c r="B19">
        <v>6702</v>
      </c>
      <c r="K19" t="s">
        <v>98</v>
      </c>
      <c r="L19" t="str">
        <f>A71</f>
        <v>F3</v>
      </c>
      <c r="M19">
        <f>B71</f>
        <v>44414</v>
      </c>
      <c r="N19">
        <f t="shared" si="1"/>
        <v>12.7087267436461</v>
      </c>
      <c r="O19">
        <f t="shared" si="2"/>
        <v>508.34906974584396</v>
      </c>
    </row>
    <row r="20" spans="1:15" x14ac:dyDescent="0.4">
      <c r="A20" t="s">
        <v>73</v>
      </c>
      <c r="B20">
        <v>5656</v>
      </c>
      <c r="K20" t="s">
        <v>95</v>
      </c>
      <c r="L20" t="str">
        <f>A59</f>
        <v>E3</v>
      </c>
      <c r="M20">
        <f>B59</f>
        <v>32004</v>
      </c>
      <c r="N20">
        <f t="shared" si="1"/>
        <v>8.8669782992291726</v>
      </c>
      <c r="O20">
        <f t="shared" si="2"/>
        <v>354.67913196916692</v>
      </c>
    </row>
    <row r="21" spans="1:15" x14ac:dyDescent="0.4">
      <c r="A21" t="s">
        <v>85</v>
      </c>
      <c r="B21">
        <v>52098</v>
      </c>
      <c r="K21" t="s">
        <v>92</v>
      </c>
      <c r="L21" t="str">
        <f>A47</f>
        <v>D3</v>
      </c>
      <c r="M21">
        <f>B47</f>
        <v>15262</v>
      </c>
      <c r="N21">
        <f t="shared" si="1"/>
        <v>3.6841779401293997</v>
      </c>
      <c r="O21">
        <f t="shared" si="2"/>
        <v>147.36711760517599</v>
      </c>
    </row>
    <row r="22" spans="1:15" x14ac:dyDescent="0.4">
      <c r="A22" t="s">
        <v>86</v>
      </c>
      <c r="B22">
        <v>3383</v>
      </c>
      <c r="K22" t="s">
        <v>89</v>
      </c>
      <c r="L22" t="str">
        <f>A35</f>
        <v>C3</v>
      </c>
      <c r="M22">
        <f>B35</f>
        <v>9440</v>
      </c>
      <c r="N22">
        <f t="shared" si="1"/>
        <v>1.8818685570999596</v>
      </c>
      <c r="O22">
        <f t="shared" si="2"/>
        <v>75.274742283998378</v>
      </c>
    </row>
    <row r="23" spans="1:15" x14ac:dyDescent="0.4">
      <c r="A23" t="s">
        <v>87</v>
      </c>
      <c r="B23">
        <v>7151</v>
      </c>
      <c r="K23" t="s">
        <v>86</v>
      </c>
      <c r="L23" t="str">
        <f>A23</f>
        <v>B3</v>
      </c>
      <c r="M23">
        <f>B23</f>
        <v>7151</v>
      </c>
      <c r="N23">
        <f t="shared" si="1"/>
        <v>1.1732656409621396</v>
      </c>
      <c r="O23">
        <f t="shared" si="2"/>
        <v>46.93062563848558</v>
      </c>
    </row>
    <row r="24" spans="1:15" x14ac:dyDescent="0.4">
      <c r="A24" t="s">
        <v>10</v>
      </c>
      <c r="B24">
        <v>4097</v>
      </c>
      <c r="K24" t="s">
        <v>83</v>
      </c>
      <c r="L24" t="str">
        <f>A11</f>
        <v>A3</v>
      </c>
      <c r="M24">
        <f>B11</f>
        <v>5375</v>
      </c>
      <c r="N24">
        <f t="shared" si="1"/>
        <v>0.6234715041946568</v>
      </c>
      <c r="O24">
        <f t="shared" si="2"/>
        <v>24.938860167786274</v>
      </c>
    </row>
    <row r="25" spans="1:15" x14ac:dyDescent="0.4">
      <c r="A25" t="s">
        <v>18</v>
      </c>
      <c r="B25">
        <v>35677</v>
      </c>
      <c r="K25" t="s">
        <v>84</v>
      </c>
      <c r="L25" t="str">
        <f>A12</f>
        <v>A4</v>
      </c>
      <c r="M25">
        <f>B12</f>
        <v>4466</v>
      </c>
      <c r="N25">
        <f t="shared" si="1"/>
        <v>0.34207349162616474</v>
      </c>
      <c r="O25">
        <f t="shared" si="2"/>
        <v>13.68293966504659</v>
      </c>
    </row>
    <row r="26" spans="1:15" x14ac:dyDescent="0.4">
      <c r="A26" t="s">
        <v>26</v>
      </c>
      <c r="B26">
        <v>22976</v>
      </c>
      <c r="K26" t="s">
        <v>87</v>
      </c>
      <c r="L26" t="str">
        <f>A24</f>
        <v>B4</v>
      </c>
      <c r="M26">
        <f>B24</f>
        <v>4097</v>
      </c>
      <c r="N26">
        <f t="shared" si="1"/>
        <v>0.22784261523697488</v>
      </c>
      <c r="O26">
        <f t="shared" si="2"/>
        <v>9.1137046094789955</v>
      </c>
    </row>
    <row r="27" spans="1:15" x14ac:dyDescent="0.4">
      <c r="A27" t="s">
        <v>35</v>
      </c>
      <c r="B27">
        <v>3498</v>
      </c>
      <c r="K27" t="s">
        <v>90</v>
      </c>
      <c r="L27" t="str">
        <f>A36</f>
        <v>C4</v>
      </c>
      <c r="M27">
        <f>B36</f>
        <v>3912</v>
      </c>
      <c r="N27">
        <f t="shared" si="1"/>
        <v>0.17057239265702875</v>
      </c>
      <c r="O27">
        <f t="shared" si="2"/>
        <v>6.8228957062811499</v>
      </c>
    </row>
    <row r="28" spans="1:15" x14ac:dyDescent="0.4">
      <c r="A28" t="s">
        <v>42</v>
      </c>
      <c r="B28">
        <v>3981</v>
      </c>
      <c r="K28" t="s">
        <v>93</v>
      </c>
      <c r="L28" t="str">
        <f>A48</f>
        <v>D4</v>
      </c>
      <c r="M28">
        <f>B48</f>
        <v>3744</v>
      </c>
      <c r="N28">
        <f t="shared" si="1"/>
        <v>0.11856483917902361</v>
      </c>
      <c r="O28">
        <f t="shared" si="2"/>
        <v>4.7425935671609443</v>
      </c>
    </row>
    <row r="29" spans="1:15" x14ac:dyDescent="0.4">
      <c r="A29" t="s">
        <v>50</v>
      </c>
      <c r="B29">
        <v>3943</v>
      </c>
      <c r="K29" t="s">
        <v>96</v>
      </c>
      <c r="L29" t="str">
        <f>A60</f>
        <v>E4</v>
      </c>
      <c r="M29">
        <f>B60</f>
        <v>3588</v>
      </c>
      <c r="N29">
        <f t="shared" si="1"/>
        <v>7.0272110949447422E-2</v>
      </c>
      <c r="O29">
        <f t="shared" si="2"/>
        <v>2.8108844379778968</v>
      </c>
    </row>
    <row r="30" spans="1:15" x14ac:dyDescent="0.4">
      <c r="A30" t="s">
        <v>58</v>
      </c>
      <c r="B30">
        <v>3474</v>
      </c>
      <c r="K30" t="s">
        <v>99</v>
      </c>
      <c r="L30" t="str">
        <f>A72</f>
        <v>F4</v>
      </c>
      <c r="M30">
        <f>B72</f>
        <v>3450</v>
      </c>
      <c r="N30">
        <f t="shared" si="1"/>
        <v>2.7551620592514627E-2</v>
      </c>
      <c r="O30">
        <f t="shared" si="2"/>
        <v>1.102064823700585</v>
      </c>
    </row>
    <row r="31" spans="1:15" x14ac:dyDescent="0.4">
      <c r="A31" t="s">
        <v>66</v>
      </c>
      <c r="B31">
        <v>8514</v>
      </c>
      <c r="K31" t="s">
        <v>102</v>
      </c>
      <c r="L31" t="str">
        <f>A84</f>
        <v>G4</v>
      </c>
      <c r="M31">
        <f>B84</f>
        <v>3309</v>
      </c>
      <c r="N31">
        <f t="shared" si="1"/>
        <v>-1.6097576076525399E-2</v>
      </c>
      <c r="O31">
        <f t="shared" si="2"/>
        <v>-0.64390304306101598</v>
      </c>
    </row>
    <row r="32" spans="1:15" x14ac:dyDescent="0.4">
      <c r="A32" t="s">
        <v>74</v>
      </c>
      <c r="B32">
        <v>3792</v>
      </c>
      <c r="K32" t="s">
        <v>105</v>
      </c>
      <c r="L32" t="str">
        <f>A96</f>
        <v>H4</v>
      </c>
      <c r="M32">
        <f>B96</f>
        <v>3375</v>
      </c>
      <c r="N32">
        <f t="shared" si="1"/>
        <v>4.3339627898337611E-3</v>
      </c>
      <c r="O32">
        <f t="shared" si="2"/>
        <v>0.17335851159335045</v>
      </c>
    </row>
    <row r="33" spans="1:15" x14ac:dyDescent="0.4">
      <c r="A33" t="s">
        <v>88</v>
      </c>
      <c r="B33">
        <v>27176</v>
      </c>
      <c r="K33" t="s">
        <v>16</v>
      </c>
      <c r="L33" t="str">
        <f>A97</f>
        <v>H5</v>
      </c>
      <c r="M33">
        <f>B97</f>
        <v>3443</v>
      </c>
      <c r="N33">
        <f t="shared" si="1"/>
        <v>2.5384639197597744E-2</v>
      </c>
      <c r="O33">
        <f t="shared" si="2"/>
        <v>1.0153855679039099</v>
      </c>
    </row>
    <row r="34" spans="1:15" x14ac:dyDescent="0.4">
      <c r="A34" t="s">
        <v>89</v>
      </c>
      <c r="B34">
        <v>3418</v>
      </c>
      <c r="K34" t="s">
        <v>15</v>
      </c>
      <c r="L34" t="str">
        <f>A85</f>
        <v>G5</v>
      </c>
      <c r="M34">
        <f>B85</f>
        <v>3560</v>
      </c>
      <c r="N34">
        <f t="shared" si="1"/>
        <v>6.1604185369779893E-2</v>
      </c>
      <c r="O34">
        <f t="shared" si="2"/>
        <v>2.4641674147911958</v>
      </c>
    </row>
    <row r="35" spans="1:15" x14ac:dyDescent="0.4">
      <c r="A35" t="s">
        <v>90</v>
      </c>
      <c r="B35">
        <v>9440</v>
      </c>
      <c r="K35" t="s">
        <v>14</v>
      </c>
      <c r="L35" t="str">
        <f>A73</f>
        <v>F5</v>
      </c>
      <c r="M35">
        <f>B73</f>
        <v>3776</v>
      </c>
      <c r="N35">
        <f t="shared" si="1"/>
        <v>0.12847103984150079</v>
      </c>
      <c r="O35">
        <f t="shared" si="2"/>
        <v>5.1388415936600316</v>
      </c>
    </row>
    <row r="36" spans="1:15" x14ac:dyDescent="0.4">
      <c r="A36" t="s">
        <v>11</v>
      </c>
      <c r="B36">
        <v>3912</v>
      </c>
      <c r="K36" t="s">
        <v>13</v>
      </c>
      <c r="L36" t="str">
        <f>A61</f>
        <v>E5</v>
      </c>
      <c r="M36">
        <f>B61</f>
        <v>4216</v>
      </c>
      <c r="N36">
        <f t="shared" si="1"/>
        <v>0.26468129895056186</v>
      </c>
      <c r="O36">
        <f t="shared" si="2"/>
        <v>10.587251958022474</v>
      </c>
    </row>
    <row r="37" spans="1:15" x14ac:dyDescent="0.4">
      <c r="A37" t="s">
        <v>19</v>
      </c>
      <c r="B37">
        <v>13940</v>
      </c>
      <c r="K37" t="s">
        <v>12</v>
      </c>
      <c r="L37" t="str">
        <f>A49</f>
        <v>D5</v>
      </c>
      <c r="M37">
        <f>B49</f>
        <v>5755</v>
      </c>
      <c r="N37">
        <f t="shared" si="1"/>
        <v>0.74110763706157323</v>
      </c>
      <c r="O37">
        <f t="shared" si="2"/>
        <v>29.644305482462929</v>
      </c>
    </row>
    <row r="38" spans="1:15" x14ac:dyDescent="0.4">
      <c r="A38" t="s">
        <v>27</v>
      </c>
      <c r="B38">
        <v>12769</v>
      </c>
      <c r="K38" t="s">
        <v>11</v>
      </c>
      <c r="L38" t="str">
        <f>A37</f>
        <v>C5</v>
      </c>
      <c r="M38">
        <f>B37</f>
        <v>13940</v>
      </c>
      <c r="N38">
        <f t="shared" si="1"/>
        <v>3.2749280252608117</v>
      </c>
      <c r="O38">
        <f t="shared" si="2"/>
        <v>130.99712101043247</v>
      </c>
    </row>
    <row r="39" spans="1:15" x14ac:dyDescent="0.4">
      <c r="A39" t="s">
        <v>36</v>
      </c>
      <c r="B39">
        <v>3397</v>
      </c>
      <c r="K39" t="s">
        <v>10</v>
      </c>
      <c r="L39" t="str">
        <f>A25</f>
        <v>B5</v>
      </c>
      <c r="M39">
        <f>B25</f>
        <v>35677</v>
      </c>
      <c r="N39">
        <f t="shared" si="1"/>
        <v>10.004024394019131</v>
      </c>
      <c r="O39">
        <f t="shared" si="2"/>
        <v>400.16097576076527</v>
      </c>
    </row>
    <row r="40" spans="1:15" x14ac:dyDescent="0.4">
      <c r="A40" t="s">
        <v>43</v>
      </c>
      <c r="B40">
        <v>4964</v>
      </c>
      <c r="K40" t="s">
        <v>9</v>
      </c>
      <c r="L40" t="str">
        <f>A13</f>
        <v>A5</v>
      </c>
      <c r="M40">
        <f>B13</f>
        <v>47712</v>
      </c>
      <c r="N40">
        <f t="shared" si="1"/>
        <v>13.729684549422654</v>
      </c>
      <c r="O40">
        <f t="shared" si="2"/>
        <v>549.18738197690618</v>
      </c>
    </row>
    <row r="41" spans="1:15" x14ac:dyDescent="0.4">
      <c r="A41" t="s">
        <v>51</v>
      </c>
      <c r="B41">
        <v>3953</v>
      </c>
      <c r="K41" t="s">
        <v>17</v>
      </c>
      <c r="L41" t="str">
        <f>A14</f>
        <v>A6</v>
      </c>
      <c r="M41">
        <f>B14</f>
        <v>38979</v>
      </c>
      <c r="N41">
        <f t="shared" si="1"/>
        <v>11.026220474878494</v>
      </c>
      <c r="O41">
        <f t="shared" si="2"/>
        <v>441.04881899513975</v>
      </c>
    </row>
    <row r="42" spans="1:15" x14ac:dyDescent="0.4">
      <c r="A42" t="s">
        <v>59</v>
      </c>
      <c r="B42">
        <v>3376</v>
      </c>
      <c r="K42" t="s">
        <v>18</v>
      </c>
      <c r="L42" t="str">
        <f>A26</f>
        <v>B6</v>
      </c>
      <c r="M42">
        <f>B26</f>
        <v>22976</v>
      </c>
      <c r="N42">
        <f t="shared" si="1"/>
        <v>6.0721914373278016</v>
      </c>
      <c r="O42">
        <f t="shared" si="2"/>
        <v>242.88765749311207</v>
      </c>
    </row>
    <row r="43" spans="1:15" x14ac:dyDescent="0.4">
      <c r="A43" t="s">
        <v>67</v>
      </c>
      <c r="B43">
        <v>14450</v>
      </c>
      <c r="K43" t="s">
        <v>19</v>
      </c>
      <c r="L43" t="str">
        <f>A38</f>
        <v>C6</v>
      </c>
      <c r="M43">
        <f>B38</f>
        <v>12769</v>
      </c>
      <c r="N43">
        <f t="shared" si="1"/>
        <v>2.9124229947682876</v>
      </c>
      <c r="O43">
        <f t="shared" si="2"/>
        <v>116.49691979073151</v>
      </c>
    </row>
    <row r="44" spans="1:15" x14ac:dyDescent="0.4">
      <c r="A44" t="s">
        <v>75</v>
      </c>
      <c r="B44">
        <v>4155</v>
      </c>
      <c r="K44" t="s">
        <v>20</v>
      </c>
      <c r="L44" t="str">
        <f>A50</f>
        <v>D6</v>
      </c>
      <c r="M44">
        <f>B50</f>
        <v>8562</v>
      </c>
      <c r="N44">
        <f t="shared" si="1"/>
        <v>1.6100671764232424</v>
      </c>
      <c r="O44">
        <f t="shared" si="2"/>
        <v>64.402687056929693</v>
      </c>
    </row>
    <row r="45" spans="1:15" x14ac:dyDescent="0.4">
      <c r="A45" t="s">
        <v>91</v>
      </c>
      <c r="B45">
        <v>8853</v>
      </c>
      <c r="K45" t="s">
        <v>21</v>
      </c>
      <c r="L45" t="str">
        <f>A62</f>
        <v>E6</v>
      </c>
      <c r="M45">
        <f>B62</f>
        <v>6059</v>
      </c>
      <c r="N45">
        <f t="shared" si="1"/>
        <v>0.83521654335510631</v>
      </c>
      <c r="O45">
        <f t="shared" si="2"/>
        <v>33.408661734204252</v>
      </c>
    </row>
    <row r="46" spans="1:15" x14ac:dyDescent="0.4">
      <c r="A46" t="s">
        <v>92</v>
      </c>
      <c r="B46">
        <v>3556</v>
      </c>
      <c r="K46" t="s">
        <v>22</v>
      </c>
      <c r="L46" t="str">
        <f>A74</f>
        <v>F6</v>
      </c>
      <c r="M46">
        <f>B74</f>
        <v>4861</v>
      </c>
      <c r="N46">
        <f t="shared" si="1"/>
        <v>0.46435315605361727</v>
      </c>
      <c r="O46">
        <f t="shared" si="2"/>
        <v>18.57412624214469</v>
      </c>
    </row>
    <row r="47" spans="1:15" x14ac:dyDescent="0.4">
      <c r="A47" t="s">
        <v>93</v>
      </c>
      <c r="B47">
        <v>15262</v>
      </c>
      <c r="K47" t="s">
        <v>23</v>
      </c>
      <c r="L47" t="str">
        <f>A86</f>
        <v>G6</v>
      </c>
      <c r="M47">
        <f>B86</f>
        <v>4409</v>
      </c>
      <c r="N47">
        <f t="shared" si="1"/>
        <v>0.32442807169612725</v>
      </c>
      <c r="O47">
        <f t="shared" si="2"/>
        <v>12.97712286784509</v>
      </c>
    </row>
    <row r="48" spans="1:15" x14ac:dyDescent="0.4">
      <c r="A48" t="s">
        <v>12</v>
      </c>
      <c r="B48">
        <v>3744</v>
      </c>
      <c r="K48" t="s">
        <v>24</v>
      </c>
      <c r="L48" t="str">
        <f>A98</f>
        <v>H6</v>
      </c>
      <c r="M48">
        <f>B98</f>
        <v>4024</v>
      </c>
      <c r="N48">
        <f t="shared" si="1"/>
        <v>0.20524409497569884</v>
      </c>
      <c r="O48">
        <f t="shared" si="2"/>
        <v>8.2097637990279537</v>
      </c>
    </row>
    <row r="49" spans="1:15" x14ac:dyDescent="0.4">
      <c r="A49" t="s">
        <v>20</v>
      </c>
      <c r="B49">
        <v>5755</v>
      </c>
      <c r="K49" t="s">
        <v>33</v>
      </c>
      <c r="L49" t="str">
        <f>A99</f>
        <v>H7</v>
      </c>
      <c r="M49">
        <f>B99</f>
        <v>3998</v>
      </c>
      <c r="N49">
        <f t="shared" si="1"/>
        <v>0.19719530693743614</v>
      </c>
      <c r="O49">
        <f t="shared" si="2"/>
        <v>7.8878122774974457</v>
      </c>
    </row>
    <row r="50" spans="1:15" x14ac:dyDescent="0.4">
      <c r="A50" t="s">
        <v>28</v>
      </c>
      <c r="B50">
        <v>8562</v>
      </c>
      <c r="K50" t="s">
        <v>31</v>
      </c>
      <c r="L50" t="str">
        <f>A87</f>
        <v>G7</v>
      </c>
      <c r="M50">
        <f>B87</f>
        <v>3972</v>
      </c>
      <c r="N50">
        <f t="shared" si="1"/>
        <v>0.18914651889917344</v>
      </c>
      <c r="O50">
        <f t="shared" si="2"/>
        <v>7.5658607559669377</v>
      </c>
    </row>
    <row r="51" spans="1:15" x14ac:dyDescent="0.4">
      <c r="A51" t="s">
        <v>37</v>
      </c>
      <c r="B51">
        <v>3342</v>
      </c>
      <c r="K51" t="s">
        <v>32</v>
      </c>
      <c r="L51" t="str">
        <f>A75</f>
        <v>F7</v>
      </c>
      <c r="M51">
        <f>B75</f>
        <v>3735</v>
      </c>
      <c r="N51">
        <f t="shared" si="1"/>
        <v>0.11577872024270192</v>
      </c>
      <c r="O51">
        <f t="shared" si="2"/>
        <v>4.6311488097080762</v>
      </c>
    </row>
    <row r="52" spans="1:15" x14ac:dyDescent="0.4">
      <c r="A52" t="s">
        <v>44</v>
      </c>
      <c r="B52">
        <v>9598</v>
      </c>
      <c r="K52" t="s">
        <v>29</v>
      </c>
      <c r="L52" t="str">
        <f>A63</f>
        <v>E7</v>
      </c>
      <c r="M52">
        <f>B63</f>
        <v>3585</v>
      </c>
      <c r="N52">
        <f t="shared" si="1"/>
        <v>6.9343404637340178E-2</v>
      </c>
      <c r="O52">
        <f t="shared" si="2"/>
        <v>2.7737361854936071</v>
      </c>
    </row>
    <row r="53" spans="1:15" x14ac:dyDescent="0.4">
      <c r="A53" t="s">
        <v>52</v>
      </c>
      <c r="B53">
        <v>4375</v>
      </c>
      <c r="K53" t="s">
        <v>28</v>
      </c>
      <c r="L53" t="str">
        <f>A51</f>
        <v>D7</v>
      </c>
      <c r="M53">
        <f>B51</f>
        <v>3342</v>
      </c>
      <c r="N53">
        <f t="shared" si="1"/>
        <v>-5.8818066433458192E-3</v>
      </c>
      <c r="O53">
        <f t="shared" si="2"/>
        <v>-0.23527226573383275</v>
      </c>
    </row>
    <row r="54" spans="1:15" x14ac:dyDescent="0.4">
      <c r="A54" t="s">
        <v>60</v>
      </c>
      <c r="B54">
        <v>3379</v>
      </c>
      <c r="K54" t="s">
        <v>27</v>
      </c>
      <c r="L54" t="str">
        <f>A39</f>
        <v>C7</v>
      </c>
      <c r="M54">
        <f>B39</f>
        <v>3397</v>
      </c>
      <c r="N54">
        <f t="shared" si="1"/>
        <v>1.1144475745286814E-2</v>
      </c>
      <c r="O54">
        <f t="shared" si="2"/>
        <v>0.44577902981147255</v>
      </c>
    </row>
    <row r="55" spans="1:15" x14ac:dyDescent="0.4">
      <c r="A55" t="s">
        <v>68</v>
      </c>
      <c r="B55">
        <v>26225</v>
      </c>
      <c r="K55" t="s">
        <v>26</v>
      </c>
      <c r="L55" t="str">
        <f>A27</f>
        <v>B7</v>
      </c>
      <c r="M55">
        <f>B27</f>
        <v>3498</v>
      </c>
      <c r="N55">
        <f t="shared" si="1"/>
        <v>4.2410921586230381E-2</v>
      </c>
      <c r="O55">
        <f t="shared" si="2"/>
        <v>1.6964368634492153</v>
      </c>
    </row>
    <row r="56" spans="1:15" x14ac:dyDescent="0.4">
      <c r="A56" t="s">
        <v>76</v>
      </c>
      <c r="B56">
        <v>4129</v>
      </c>
      <c r="K56" t="s">
        <v>25</v>
      </c>
      <c r="L56" t="str">
        <f>A15</f>
        <v>A7</v>
      </c>
      <c r="M56">
        <f>B15</f>
        <v>3602</v>
      </c>
      <c r="N56">
        <f t="shared" si="1"/>
        <v>7.4606073739281173E-2</v>
      </c>
      <c r="O56">
        <f t="shared" si="2"/>
        <v>2.984242949571247</v>
      </c>
    </row>
    <row r="57" spans="1:15" x14ac:dyDescent="0.4">
      <c r="A57" t="s">
        <v>94</v>
      </c>
      <c r="B57">
        <v>4705</v>
      </c>
      <c r="K57" t="s">
        <v>34</v>
      </c>
      <c r="L57" t="str">
        <f>A16</f>
        <v>A8</v>
      </c>
      <c r="M57">
        <f>B16</f>
        <v>3676</v>
      </c>
      <c r="N57">
        <f t="shared" si="1"/>
        <v>9.7514162771259627E-2</v>
      </c>
      <c r="O57">
        <f t="shared" si="2"/>
        <v>3.9005665108503851</v>
      </c>
    </row>
    <row r="58" spans="1:15" x14ac:dyDescent="0.4">
      <c r="A58" t="s">
        <v>95</v>
      </c>
      <c r="B58">
        <v>3650</v>
      </c>
      <c r="K58" t="s">
        <v>35</v>
      </c>
      <c r="L58" t="str">
        <f>A28</f>
        <v>B8</v>
      </c>
      <c r="M58">
        <f>B28</f>
        <v>3981</v>
      </c>
      <c r="N58">
        <f t="shared" si="1"/>
        <v>0.19193263783549513</v>
      </c>
      <c r="O58">
        <f t="shared" si="2"/>
        <v>7.6773055134198049</v>
      </c>
    </row>
    <row r="59" spans="1:15" x14ac:dyDescent="0.4">
      <c r="A59" t="s">
        <v>96</v>
      </c>
      <c r="B59">
        <v>32004</v>
      </c>
      <c r="K59" t="s">
        <v>36</v>
      </c>
      <c r="L59" t="str">
        <f>A40</f>
        <v>C8</v>
      </c>
      <c r="M59">
        <f>B40</f>
        <v>4964</v>
      </c>
      <c r="N59">
        <f t="shared" si="1"/>
        <v>0.49623873943596569</v>
      </c>
      <c r="O59">
        <f t="shared" si="2"/>
        <v>19.849549577438626</v>
      </c>
    </row>
    <row r="60" spans="1:15" x14ac:dyDescent="0.4">
      <c r="A60" t="s">
        <v>13</v>
      </c>
      <c r="B60">
        <v>3588</v>
      </c>
      <c r="K60" t="s">
        <v>37</v>
      </c>
      <c r="L60" t="str">
        <f>A52</f>
        <v>D8</v>
      </c>
      <c r="M60">
        <f>B52</f>
        <v>9598</v>
      </c>
      <c r="N60">
        <f t="shared" si="1"/>
        <v>1.9307804228709406</v>
      </c>
      <c r="O60">
        <f t="shared" si="2"/>
        <v>77.231216914837631</v>
      </c>
    </row>
    <row r="61" spans="1:15" x14ac:dyDescent="0.4">
      <c r="A61" t="s">
        <v>21</v>
      </c>
      <c r="B61">
        <v>4216</v>
      </c>
      <c r="K61" t="s">
        <v>38</v>
      </c>
      <c r="L61" t="str">
        <f>A64</f>
        <v>E8</v>
      </c>
      <c r="M61">
        <f>B64</f>
        <v>30808</v>
      </c>
      <c r="N61">
        <f t="shared" si="1"/>
        <v>8.4967340494690884</v>
      </c>
      <c r="O61">
        <f t="shared" si="2"/>
        <v>339.86936197876355</v>
      </c>
    </row>
    <row r="62" spans="1:15" x14ac:dyDescent="0.4">
      <c r="A62" t="s">
        <v>29</v>
      </c>
      <c r="B62">
        <v>6059</v>
      </c>
      <c r="K62" t="s">
        <v>30</v>
      </c>
      <c r="L62" t="str">
        <f>A76</f>
        <v>F8</v>
      </c>
      <c r="M62">
        <f>B76</f>
        <v>42468</v>
      </c>
      <c r="N62">
        <f t="shared" si="1"/>
        <v>12.106305915859208</v>
      </c>
      <c r="O62">
        <f t="shared" si="2"/>
        <v>484.25223663436833</v>
      </c>
    </row>
    <row r="63" spans="1:15" x14ac:dyDescent="0.4">
      <c r="A63" t="s">
        <v>38</v>
      </c>
      <c r="B63">
        <v>3585</v>
      </c>
      <c r="K63" t="s">
        <v>39</v>
      </c>
      <c r="L63" t="str">
        <f>A88</f>
        <v>G8</v>
      </c>
      <c r="M63">
        <f>B88</f>
        <v>42558</v>
      </c>
      <c r="N63">
        <f t="shared" si="1"/>
        <v>12.134167105222424</v>
      </c>
      <c r="O63">
        <f t="shared" si="2"/>
        <v>485.36668420889697</v>
      </c>
    </row>
    <row r="64" spans="1:15" x14ac:dyDescent="0.4">
      <c r="A64" t="s">
        <v>45</v>
      </c>
      <c r="B64">
        <v>30808</v>
      </c>
      <c r="K64" t="s">
        <v>40</v>
      </c>
      <c r="L64" t="str">
        <f>A100</f>
        <v>H8</v>
      </c>
      <c r="M64">
        <f>B100</f>
        <v>29081</v>
      </c>
      <c r="N64">
        <f t="shared" si="1"/>
        <v>7.9621087824660242</v>
      </c>
      <c r="O64">
        <f t="shared" si="2"/>
        <v>318.48435129864095</v>
      </c>
    </row>
    <row r="65" spans="1:15" x14ac:dyDescent="0.4">
      <c r="A65" t="s">
        <v>53</v>
      </c>
      <c r="B65">
        <v>5123</v>
      </c>
      <c r="K65" t="s">
        <v>48</v>
      </c>
      <c r="L65" t="str">
        <f>A101</f>
        <v>H9</v>
      </c>
      <c r="M65">
        <f>B101</f>
        <v>14110</v>
      </c>
      <c r="N65">
        <f t="shared" si="1"/>
        <v>3.3275547162802215</v>
      </c>
      <c r="O65">
        <f t="shared" si="2"/>
        <v>133.10218865120885</v>
      </c>
    </row>
    <row r="66" spans="1:15" x14ac:dyDescent="0.4">
      <c r="A66" t="s">
        <v>61</v>
      </c>
      <c r="B66">
        <v>3481</v>
      </c>
      <c r="K66" t="s">
        <v>47</v>
      </c>
      <c r="L66" t="str">
        <f>A89</f>
        <v>G9</v>
      </c>
      <c r="M66">
        <f>B89</f>
        <v>8597</v>
      </c>
      <c r="N66">
        <f t="shared" si="1"/>
        <v>1.6209020833978267</v>
      </c>
      <c r="O66">
        <f t="shared" si="2"/>
        <v>64.836083335913074</v>
      </c>
    </row>
    <row r="67" spans="1:15" x14ac:dyDescent="0.4">
      <c r="A67" t="s">
        <v>69</v>
      </c>
      <c r="B67">
        <v>48878</v>
      </c>
      <c r="K67" t="s">
        <v>46</v>
      </c>
      <c r="L67" t="str">
        <f>A77</f>
        <v>F9</v>
      </c>
      <c r="M67">
        <f>B77</f>
        <v>6133</v>
      </c>
      <c r="N67">
        <f t="shared" si="1"/>
        <v>0.8581246323870847</v>
      </c>
      <c r="O67">
        <f t="shared" si="2"/>
        <v>34.324985295483387</v>
      </c>
    </row>
    <row r="68" spans="1:15" x14ac:dyDescent="0.4">
      <c r="A68" t="s">
        <v>77</v>
      </c>
      <c r="B68">
        <v>3969</v>
      </c>
      <c r="K68" t="s">
        <v>45</v>
      </c>
      <c r="L68" t="str">
        <f>A65</f>
        <v>E9</v>
      </c>
      <c r="M68">
        <f>B65</f>
        <v>5123</v>
      </c>
      <c r="N68">
        <f t="shared" si="1"/>
        <v>0.54546017397764912</v>
      </c>
      <c r="O68">
        <f t="shared" si="2"/>
        <v>21.818406959105964</v>
      </c>
    </row>
    <row r="69" spans="1:15" x14ac:dyDescent="0.4">
      <c r="A69" t="s">
        <v>97</v>
      </c>
      <c r="B69">
        <v>3644</v>
      </c>
      <c r="K69" t="s">
        <v>44</v>
      </c>
      <c r="L69" t="str">
        <f>A53</f>
        <v>D9</v>
      </c>
      <c r="M69">
        <f>B53</f>
        <v>4375</v>
      </c>
      <c r="N69">
        <f t="shared" si="1"/>
        <v>0.31390273349224529</v>
      </c>
      <c r="O69">
        <f t="shared" si="2"/>
        <v>12.556109339689812</v>
      </c>
    </row>
    <row r="70" spans="1:15" x14ac:dyDescent="0.4">
      <c r="A70" t="s">
        <v>98</v>
      </c>
      <c r="B70">
        <v>3724</v>
      </c>
      <c r="K70" t="s">
        <v>43</v>
      </c>
      <c r="L70" t="str">
        <f>A41</f>
        <v>C9</v>
      </c>
      <c r="M70">
        <f>B41</f>
        <v>3953</v>
      </c>
      <c r="N70">
        <f t="shared" si="1"/>
        <v>0.18326471225582763</v>
      </c>
      <c r="O70">
        <f t="shared" si="2"/>
        <v>7.3305884902331053</v>
      </c>
    </row>
    <row r="71" spans="1:15" x14ac:dyDescent="0.4">
      <c r="A71" t="s">
        <v>99</v>
      </c>
      <c r="B71">
        <v>44414</v>
      </c>
      <c r="K71" t="s">
        <v>42</v>
      </c>
      <c r="L71" t="str">
        <f>A29</f>
        <v>B9</v>
      </c>
      <c r="M71">
        <f>B29</f>
        <v>3943</v>
      </c>
      <c r="N71">
        <f t="shared" si="1"/>
        <v>0.18016902454880351</v>
      </c>
      <c r="O71">
        <f t="shared" si="2"/>
        <v>7.2067609819521401</v>
      </c>
    </row>
    <row r="72" spans="1:15" x14ac:dyDescent="0.4">
      <c r="A72" t="s">
        <v>14</v>
      </c>
      <c r="B72">
        <v>3450</v>
      </c>
      <c r="K72" t="s">
        <v>41</v>
      </c>
      <c r="L72" t="str">
        <f>A17</f>
        <v>A9</v>
      </c>
      <c r="M72">
        <f>B17</f>
        <v>3827</v>
      </c>
      <c r="N72">
        <f t="shared" si="1"/>
        <v>0.14425904714732377</v>
      </c>
      <c r="O72">
        <f t="shared" si="2"/>
        <v>5.7703618858929504</v>
      </c>
    </row>
    <row r="73" spans="1:15" x14ac:dyDescent="0.4">
      <c r="A73" t="s">
        <v>22</v>
      </c>
      <c r="B73">
        <v>3776</v>
      </c>
      <c r="K73" t="s">
        <v>49</v>
      </c>
      <c r="L73" t="str">
        <f>A18</f>
        <v>A10</v>
      </c>
      <c r="M73">
        <f>B18</f>
        <v>3693</v>
      </c>
      <c r="N73">
        <f t="shared" si="1"/>
        <v>0.10277683187320062</v>
      </c>
      <c r="O73">
        <f t="shared" si="2"/>
        <v>4.1110732749280245</v>
      </c>
    </row>
    <row r="74" spans="1:15" x14ac:dyDescent="0.4">
      <c r="A74" t="s">
        <v>32</v>
      </c>
      <c r="B74">
        <v>4861</v>
      </c>
      <c r="K74" t="s">
        <v>50</v>
      </c>
      <c r="L74" t="str">
        <f>A30</f>
        <v>B10</v>
      </c>
      <c r="M74">
        <f>B30</f>
        <v>3474</v>
      </c>
      <c r="N74">
        <f t="shared" ref="N74:N96" si="3">(M74-3361)/3230.3</f>
        <v>3.4981271089372504E-2</v>
      </c>
      <c r="O74">
        <f t="shared" ref="O74:O96" si="4">N74*40</f>
        <v>1.3992508435749</v>
      </c>
    </row>
    <row r="75" spans="1:15" x14ac:dyDescent="0.4">
      <c r="A75" t="s">
        <v>30</v>
      </c>
      <c r="B75">
        <v>3735</v>
      </c>
      <c r="K75" t="s">
        <v>51</v>
      </c>
      <c r="L75" t="str">
        <f>A42</f>
        <v>C10</v>
      </c>
      <c r="M75">
        <f>B42</f>
        <v>3376</v>
      </c>
      <c r="N75">
        <f t="shared" si="3"/>
        <v>4.6435315605361733E-3</v>
      </c>
      <c r="O75">
        <f t="shared" si="4"/>
        <v>0.18574126242144692</v>
      </c>
    </row>
    <row r="76" spans="1:15" x14ac:dyDescent="0.4">
      <c r="A76" t="s">
        <v>46</v>
      </c>
      <c r="B76">
        <v>42468</v>
      </c>
      <c r="K76" t="s">
        <v>52</v>
      </c>
      <c r="L76" t="str">
        <f>A54</f>
        <v>D10</v>
      </c>
      <c r="M76">
        <f>B54</f>
        <v>3379</v>
      </c>
      <c r="N76">
        <f t="shared" si="3"/>
        <v>5.572237872643407E-3</v>
      </c>
      <c r="O76">
        <f t="shared" si="4"/>
        <v>0.22288951490573627</v>
      </c>
    </row>
    <row r="77" spans="1:15" x14ac:dyDescent="0.4">
      <c r="A77" t="s">
        <v>54</v>
      </c>
      <c r="B77">
        <v>6133</v>
      </c>
      <c r="K77" t="s">
        <v>53</v>
      </c>
      <c r="L77" t="str">
        <f>A66</f>
        <v>E10</v>
      </c>
      <c r="M77">
        <f>B66</f>
        <v>3481</v>
      </c>
      <c r="N77">
        <f t="shared" si="3"/>
        <v>3.7148252484289386E-2</v>
      </c>
      <c r="O77">
        <f t="shared" si="4"/>
        <v>1.4859300993715754</v>
      </c>
    </row>
    <row r="78" spans="1:15" x14ac:dyDescent="0.4">
      <c r="A78" t="s">
        <v>62</v>
      </c>
      <c r="B78">
        <v>3570</v>
      </c>
      <c r="K78" t="s">
        <v>54</v>
      </c>
      <c r="L78" t="str">
        <f>A78</f>
        <v>F10</v>
      </c>
      <c r="M78">
        <f>B78</f>
        <v>3570</v>
      </c>
      <c r="N78">
        <f t="shared" si="3"/>
        <v>6.4699873076804013E-2</v>
      </c>
      <c r="O78">
        <f t="shared" si="4"/>
        <v>2.5879949230721606</v>
      </c>
    </row>
    <row r="79" spans="1:15" x14ac:dyDescent="0.4">
      <c r="A79" t="s">
        <v>70</v>
      </c>
      <c r="B79">
        <v>32174</v>
      </c>
      <c r="K79" t="s">
        <v>55</v>
      </c>
      <c r="L79" t="str">
        <f>A90</f>
        <v>G10</v>
      </c>
      <c r="M79">
        <f>B90</f>
        <v>3811</v>
      </c>
      <c r="N79">
        <f t="shared" si="3"/>
        <v>0.13930594681608519</v>
      </c>
      <c r="O79">
        <f t="shared" si="4"/>
        <v>5.5722378726434076</v>
      </c>
    </row>
    <row r="80" spans="1:15" x14ac:dyDescent="0.4">
      <c r="A80" t="s">
        <v>78</v>
      </c>
      <c r="B80">
        <v>3716</v>
      </c>
      <c r="K80" t="s">
        <v>56</v>
      </c>
      <c r="L80" t="str">
        <f>A102</f>
        <v>H10</v>
      </c>
      <c r="M80">
        <f>B102</f>
        <v>4130</v>
      </c>
      <c r="N80">
        <f t="shared" si="3"/>
        <v>0.23805838467015447</v>
      </c>
      <c r="O80">
        <f t="shared" si="4"/>
        <v>9.5223353868061782</v>
      </c>
    </row>
    <row r="81" spans="1:15" x14ac:dyDescent="0.4">
      <c r="A81" t="s">
        <v>100</v>
      </c>
      <c r="B81">
        <v>3361</v>
      </c>
      <c r="K81" t="s">
        <v>64</v>
      </c>
      <c r="L81" t="str">
        <f>A103</f>
        <v>H11</v>
      </c>
      <c r="M81">
        <f>B103</f>
        <v>6909</v>
      </c>
      <c r="N81">
        <f t="shared" si="3"/>
        <v>1.0983499984521561</v>
      </c>
      <c r="O81">
        <f t="shared" si="4"/>
        <v>43.933999938086245</v>
      </c>
    </row>
    <row r="82" spans="1:15" x14ac:dyDescent="0.4">
      <c r="A82" t="s">
        <v>101</v>
      </c>
      <c r="B82">
        <v>4978</v>
      </c>
      <c r="K82" t="s">
        <v>63</v>
      </c>
      <c r="L82" t="str">
        <f>A91</f>
        <v>G11</v>
      </c>
      <c r="M82">
        <f>B91</f>
        <v>9516</v>
      </c>
      <c r="N82">
        <f t="shared" si="3"/>
        <v>1.9053957836733428</v>
      </c>
      <c r="O82">
        <f t="shared" si="4"/>
        <v>76.215831346933712</v>
      </c>
    </row>
    <row r="83" spans="1:15" x14ac:dyDescent="0.4">
      <c r="A83" t="s">
        <v>102</v>
      </c>
      <c r="B83">
        <v>54740</v>
      </c>
      <c r="K83" t="s">
        <v>62</v>
      </c>
      <c r="L83" t="str">
        <f>A79</f>
        <v>F11</v>
      </c>
      <c r="M83">
        <f>B79</f>
        <v>32174</v>
      </c>
      <c r="N83">
        <f t="shared" si="3"/>
        <v>8.9196049902485832</v>
      </c>
      <c r="O83">
        <f t="shared" si="4"/>
        <v>356.78419960994336</v>
      </c>
    </row>
    <row r="84" spans="1:15" x14ac:dyDescent="0.4">
      <c r="A84" t="s">
        <v>15</v>
      </c>
      <c r="B84">
        <v>3309</v>
      </c>
      <c r="K84" t="s">
        <v>61</v>
      </c>
      <c r="L84" t="str">
        <f>A67</f>
        <v>E11</v>
      </c>
      <c r="M84">
        <f>B67</f>
        <v>48878</v>
      </c>
      <c r="N84">
        <f t="shared" si="3"/>
        <v>14.090641736061665</v>
      </c>
      <c r="O84">
        <f t="shared" si="4"/>
        <v>563.62566944246657</v>
      </c>
    </row>
    <row r="85" spans="1:15" x14ac:dyDescent="0.4">
      <c r="A85" t="s">
        <v>23</v>
      </c>
      <c r="B85">
        <v>3560</v>
      </c>
      <c r="K85" t="s">
        <v>60</v>
      </c>
      <c r="L85" t="str">
        <f>A55</f>
        <v>D11</v>
      </c>
      <c r="M85">
        <f>B55</f>
        <v>26225</v>
      </c>
      <c r="N85">
        <f t="shared" si="3"/>
        <v>7.0779803733399369</v>
      </c>
      <c r="O85">
        <f t="shared" si="4"/>
        <v>283.1192149335975</v>
      </c>
    </row>
    <row r="86" spans="1:15" x14ac:dyDescent="0.4">
      <c r="A86" t="s">
        <v>31</v>
      </c>
      <c r="B86">
        <v>4409</v>
      </c>
      <c r="K86" t="s">
        <v>59</v>
      </c>
      <c r="L86" t="str">
        <f>A43</f>
        <v>C11</v>
      </c>
      <c r="M86">
        <f>B43</f>
        <v>14450</v>
      </c>
      <c r="N86">
        <f t="shared" si="3"/>
        <v>3.4328080983190414</v>
      </c>
      <c r="O86">
        <f t="shared" si="4"/>
        <v>137.31232393276167</v>
      </c>
    </row>
    <row r="87" spans="1:15" x14ac:dyDescent="0.4">
      <c r="A87" t="s">
        <v>39</v>
      </c>
      <c r="B87">
        <v>3972</v>
      </c>
      <c r="K87" t="s">
        <v>58</v>
      </c>
      <c r="L87" t="str">
        <f>A31</f>
        <v>B11</v>
      </c>
      <c r="M87">
        <f>B31</f>
        <v>8514</v>
      </c>
      <c r="N87">
        <f t="shared" si="3"/>
        <v>1.5952078754295267</v>
      </c>
      <c r="O87">
        <f t="shared" si="4"/>
        <v>63.808315017181066</v>
      </c>
    </row>
    <row r="88" spans="1:15" x14ac:dyDescent="0.4">
      <c r="A88" t="s">
        <v>47</v>
      </c>
      <c r="B88">
        <v>42558</v>
      </c>
      <c r="K88" t="s">
        <v>57</v>
      </c>
      <c r="L88" t="str">
        <f>A19</f>
        <v>A11</v>
      </c>
      <c r="M88">
        <f>B19</f>
        <v>6702</v>
      </c>
      <c r="N88">
        <f t="shared" si="3"/>
        <v>1.0342692629167569</v>
      </c>
      <c r="O88">
        <f t="shared" si="4"/>
        <v>41.370770516670277</v>
      </c>
    </row>
    <row r="89" spans="1:15" x14ac:dyDescent="0.4">
      <c r="A89" t="s">
        <v>55</v>
      </c>
      <c r="B89">
        <v>8597</v>
      </c>
      <c r="K89" t="s">
        <v>65</v>
      </c>
      <c r="L89" t="str">
        <f>A20</f>
        <v>A12</v>
      </c>
      <c r="M89">
        <f>B20</f>
        <v>5656</v>
      </c>
      <c r="N89">
        <f t="shared" si="3"/>
        <v>0.71046032876203447</v>
      </c>
      <c r="O89">
        <f t="shared" si="4"/>
        <v>28.418413150481378</v>
      </c>
    </row>
    <row r="90" spans="1:15" x14ac:dyDescent="0.4">
      <c r="A90" t="s">
        <v>63</v>
      </c>
      <c r="B90">
        <v>3811</v>
      </c>
      <c r="K90" t="s">
        <v>66</v>
      </c>
      <c r="L90" t="str">
        <f>A32</f>
        <v>B12</v>
      </c>
      <c r="M90">
        <f>B32</f>
        <v>3792</v>
      </c>
      <c r="N90">
        <f t="shared" si="3"/>
        <v>0.13342414017273937</v>
      </c>
      <c r="O90">
        <f t="shared" si="4"/>
        <v>5.3369656069095752</v>
      </c>
    </row>
    <row r="91" spans="1:15" x14ac:dyDescent="0.4">
      <c r="A91" t="s">
        <v>71</v>
      </c>
      <c r="B91">
        <v>9516</v>
      </c>
      <c r="K91" t="s">
        <v>67</v>
      </c>
      <c r="L91" t="str">
        <f>A44</f>
        <v>C12</v>
      </c>
      <c r="M91">
        <f>B44</f>
        <v>4155</v>
      </c>
      <c r="N91">
        <f t="shared" si="3"/>
        <v>0.24579760393771474</v>
      </c>
      <c r="O91">
        <f t="shared" si="4"/>
        <v>9.831904157508589</v>
      </c>
    </row>
    <row r="92" spans="1:15" x14ac:dyDescent="0.4">
      <c r="A92" t="s">
        <v>79</v>
      </c>
      <c r="B92">
        <v>3546</v>
      </c>
      <c r="K92" t="s">
        <v>68</v>
      </c>
      <c r="L92" t="str">
        <f>A56</f>
        <v>D12</v>
      </c>
      <c r="M92">
        <f>B56</f>
        <v>4129</v>
      </c>
      <c r="N92">
        <f t="shared" si="3"/>
        <v>0.23774881589945204</v>
      </c>
      <c r="O92">
        <f t="shared" si="4"/>
        <v>9.509952635978081</v>
      </c>
    </row>
    <row r="93" spans="1:15" x14ac:dyDescent="0.4">
      <c r="A93" t="s">
        <v>103</v>
      </c>
      <c r="B93">
        <v>3359</v>
      </c>
      <c r="K93" t="s">
        <v>69</v>
      </c>
      <c r="L93" t="str">
        <f>A68</f>
        <v>E12</v>
      </c>
      <c r="M93">
        <f>B68</f>
        <v>3969</v>
      </c>
      <c r="N93">
        <f t="shared" si="3"/>
        <v>0.18821781258706621</v>
      </c>
      <c r="O93">
        <f t="shared" si="4"/>
        <v>7.5287125034826481</v>
      </c>
    </row>
    <row r="94" spans="1:15" x14ac:dyDescent="0.4">
      <c r="A94" t="s">
        <v>104</v>
      </c>
      <c r="B94">
        <v>8858</v>
      </c>
      <c r="K94" t="s">
        <v>70</v>
      </c>
      <c r="L94" t="str">
        <f>A80</f>
        <v>F12</v>
      </c>
      <c r="M94">
        <f>B80</f>
        <v>3716</v>
      </c>
      <c r="N94">
        <f t="shared" si="3"/>
        <v>0.10989691359935609</v>
      </c>
      <c r="O94">
        <f t="shared" si="4"/>
        <v>4.3958765439742438</v>
      </c>
    </row>
    <row r="95" spans="1:15" x14ac:dyDescent="0.4">
      <c r="A95" t="s">
        <v>105</v>
      </c>
      <c r="B95">
        <v>27593</v>
      </c>
      <c r="K95" t="s">
        <v>71</v>
      </c>
      <c r="L95" t="str">
        <f>A92</f>
        <v>G12</v>
      </c>
      <c r="M95">
        <f>B92</f>
        <v>3546</v>
      </c>
      <c r="N95">
        <f t="shared" si="3"/>
        <v>5.7270222579946128E-2</v>
      </c>
      <c r="O95">
        <f t="shared" si="4"/>
        <v>2.2908089031978451</v>
      </c>
    </row>
    <row r="96" spans="1:15" x14ac:dyDescent="0.4">
      <c r="A96" t="s">
        <v>16</v>
      </c>
      <c r="B96">
        <v>3375</v>
      </c>
      <c r="K96" t="s">
        <v>72</v>
      </c>
      <c r="L96" t="str">
        <f>A104</f>
        <v>H12</v>
      </c>
      <c r="M96">
        <f>B104</f>
        <v>3317</v>
      </c>
      <c r="N96">
        <f t="shared" si="3"/>
        <v>-1.3621025910906108E-2</v>
      </c>
      <c r="O96">
        <f t="shared" si="4"/>
        <v>-0.54484103643624426</v>
      </c>
    </row>
    <row r="97" spans="1:2" x14ac:dyDescent="0.4">
      <c r="A97" t="s">
        <v>24</v>
      </c>
      <c r="B97">
        <v>3443</v>
      </c>
    </row>
    <row r="98" spans="1:2" x14ac:dyDescent="0.4">
      <c r="A98" t="s">
        <v>33</v>
      </c>
      <c r="B98">
        <v>4024</v>
      </c>
    </row>
    <row r="99" spans="1:2" x14ac:dyDescent="0.4">
      <c r="A99" t="s">
        <v>40</v>
      </c>
      <c r="B99">
        <v>3998</v>
      </c>
    </row>
    <row r="100" spans="1:2" x14ac:dyDescent="0.4">
      <c r="A100" t="s">
        <v>48</v>
      </c>
      <c r="B100">
        <v>29081</v>
      </c>
    </row>
    <row r="101" spans="1:2" x14ac:dyDescent="0.4">
      <c r="A101" t="s">
        <v>56</v>
      </c>
      <c r="B101">
        <v>14110</v>
      </c>
    </row>
    <row r="102" spans="1:2" x14ac:dyDescent="0.4">
      <c r="A102" t="s">
        <v>64</v>
      </c>
      <c r="B102">
        <v>4130</v>
      </c>
    </row>
    <row r="103" spans="1:2" x14ac:dyDescent="0.4">
      <c r="A103" t="s">
        <v>72</v>
      </c>
      <c r="B103">
        <v>6909</v>
      </c>
    </row>
    <row r="104" spans="1:2" x14ac:dyDescent="0.4">
      <c r="A104" t="s">
        <v>80</v>
      </c>
      <c r="B104">
        <v>3317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58" workbookViewId="0">
      <selection activeCell="G68" sqref="G68:G8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-2.2994452588313069E-3</v>
      </c>
      <c r="E2" s="7">
        <f>'Plate 2'!N9</f>
        <v>-6.4040986231187957E-3</v>
      </c>
      <c r="F2" s="7">
        <f>'Plate 3'!N9</f>
        <v>-8.0487880382626997E-3</v>
      </c>
      <c r="G2" s="7">
        <f>AVERAGE(D2:F2)</f>
        <v>-5.5841106400709344E-3</v>
      </c>
      <c r="H2" s="7">
        <f>STDEV(D2:F2)</f>
        <v>2.9610843990178905E-3</v>
      </c>
      <c r="I2" s="7">
        <f>G2*40</f>
        <v>-0.22336442560283737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1.1209795636802621E-2</v>
      </c>
      <c r="E3" s="7">
        <f>'Plate 2'!N10</f>
        <v>7.8595755829185213E-3</v>
      </c>
      <c r="F3" s="7">
        <f>'Plate 3'!N10</f>
        <v>6.8105129554530538E-3</v>
      </c>
      <c r="G3" s="7">
        <f t="shared" ref="G3:G66" si="0">AVERAGE(D3:F3)</f>
        <v>8.6266280583913984E-3</v>
      </c>
      <c r="H3" s="7">
        <f t="shared" ref="H3:H66" si="1">STDEV(D3:F3)</f>
        <v>2.2977595941922123E-3</v>
      </c>
      <c r="I3" s="7">
        <f t="shared" ref="I3:I66" si="2">G3*40</f>
        <v>0.34506512233565595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2.730591244862177E-2</v>
      </c>
      <c r="E4" s="7">
        <f>'Plate 2'!N11</f>
        <v>2.0667772829156113E-2</v>
      </c>
      <c r="F4" s="7">
        <f>'Plate 3'!N11</f>
        <v>1.7645419930037456E-2</v>
      </c>
      <c r="G4" s="7">
        <f t="shared" si="0"/>
        <v>2.1873035069271782E-2</v>
      </c>
      <c r="H4" s="7">
        <f t="shared" si="1"/>
        <v>4.9417377233107159E-3</v>
      </c>
      <c r="I4" s="7">
        <f t="shared" si="2"/>
        <v>0.87492140277087127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6.6396481848753991E-2</v>
      </c>
      <c r="E5" s="7">
        <f>'Plate 2'!N12</f>
        <v>6.1130032311588506E-2</v>
      </c>
      <c r="F5" s="7">
        <f>'Plate 3'!N12</f>
        <v>6.0365910286970248E-2</v>
      </c>
      <c r="G5" s="7">
        <f t="shared" si="0"/>
        <v>6.2630808149104253E-2</v>
      </c>
      <c r="H5" s="7">
        <f t="shared" si="1"/>
        <v>3.2834729215119179E-3</v>
      </c>
      <c r="I5" s="7">
        <f t="shared" si="2"/>
        <v>2.5052323259641702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9.1402949038544457E-2</v>
      </c>
      <c r="E6" s="7">
        <f>'Plate 2'!N13</f>
        <v>9.0821762291502919E-2</v>
      </c>
      <c r="F6" s="7">
        <f>'Plate 3'!N13</f>
        <v>8.9465374732996927E-2</v>
      </c>
      <c r="G6" s="7">
        <f t="shared" si="0"/>
        <v>9.0563362021014768E-2</v>
      </c>
      <c r="H6" s="7">
        <f t="shared" si="1"/>
        <v>9.942970241435705E-4</v>
      </c>
      <c r="I6" s="7">
        <f t="shared" si="2"/>
        <v>3.6225344808405908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0.10634934322094795</v>
      </c>
      <c r="E7" s="7">
        <f>'Plate 2'!N14</f>
        <v>0.10828748580909964</v>
      </c>
      <c r="F7" s="7">
        <f>'Plate 3'!N14</f>
        <v>0.11237346376497538</v>
      </c>
      <c r="G7" s="7">
        <f t="shared" si="0"/>
        <v>0.10900343093167432</v>
      </c>
      <c r="H7" s="7">
        <f t="shared" si="1"/>
        <v>3.0752138374667854E-3</v>
      </c>
      <c r="I7" s="7">
        <f t="shared" si="2"/>
        <v>4.3601372372669731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0.48259607369722057</v>
      </c>
      <c r="E8" s="7">
        <f>'Plate 2'!N15</f>
        <v>0.48030739673390965</v>
      </c>
      <c r="F8" s="7">
        <f>'Plate 3'!N15</f>
        <v>0.50057270222579942</v>
      </c>
      <c r="G8" s="7">
        <f t="shared" si="0"/>
        <v>0.4878253908856432</v>
      </c>
      <c r="H8" s="7">
        <f t="shared" si="1"/>
        <v>1.1098647231205868E-2</v>
      </c>
      <c r="I8" s="7">
        <f t="shared" si="2"/>
        <v>19.513015635425727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1.6423787761202611</v>
      </c>
      <c r="E9" s="7">
        <f>'Plate 2'!N16</f>
        <v>1.6280965272319738</v>
      </c>
      <c r="F9" s="7">
        <f>'Plate 3'!N16</f>
        <v>1.7016995325511561</v>
      </c>
      <c r="G9" s="7">
        <f t="shared" si="0"/>
        <v>1.6573916119677972</v>
      </c>
      <c r="H9" s="7">
        <f t="shared" si="1"/>
        <v>3.9030622953556471E-2</v>
      </c>
      <c r="I9" s="7">
        <f t="shared" si="2"/>
        <v>66.295664478711885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7.2599235434451437</v>
      </c>
      <c r="E10" s="7">
        <f>'Plate 2'!N17</f>
        <v>7.2605012662649546</v>
      </c>
      <c r="F10" s="7">
        <f>'Plate 3'!N17</f>
        <v>7.5014704516608361</v>
      </c>
      <c r="G10" s="7">
        <f t="shared" si="0"/>
        <v>7.3406317537903121</v>
      </c>
      <c r="H10" s="7">
        <f t="shared" si="1"/>
        <v>0.13929069778857656</v>
      </c>
      <c r="I10" s="7">
        <f t="shared" si="2"/>
        <v>293.62527015161248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15.466931102871433</v>
      </c>
      <c r="E11" s="7">
        <f>'Plate 2'!N18</f>
        <v>15.47317555963089</v>
      </c>
      <c r="F11" s="7">
        <f>'Plate 3'!N18</f>
        <v>15.905333869919202</v>
      </c>
      <c r="G11" s="7">
        <f t="shared" si="0"/>
        <v>15.61514684414051</v>
      </c>
      <c r="H11" s="7">
        <f t="shared" si="1"/>
        <v>0.25132873046623289</v>
      </c>
      <c r="I11" s="7">
        <f t="shared" si="2"/>
        <v>624.60587376562034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12.427926762668507</v>
      </c>
      <c r="E12" s="7">
        <f>'Plate 2'!N19</f>
        <v>12.327016563327803</v>
      </c>
      <c r="F12" s="7">
        <f>'Plate 3'!N19</f>
        <v>12.7087267436461</v>
      </c>
      <c r="G12" s="7">
        <f t="shared" si="0"/>
        <v>12.487890023214135</v>
      </c>
      <c r="H12" s="7">
        <f t="shared" si="1"/>
        <v>0.19779373069211267</v>
      </c>
      <c r="I12" s="7">
        <f t="shared" si="2"/>
        <v>499.51560092856539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8.2731166106176879</v>
      </c>
      <c r="E13" s="7">
        <f>'Plate 2'!N20</f>
        <v>8.8871423165371279</v>
      </c>
      <c r="F13" s="7">
        <f>'Plate 3'!N20</f>
        <v>8.8669782992291726</v>
      </c>
      <c r="G13" s="7">
        <f t="shared" si="0"/>
        <v>8.6757457421279955</v>
      </c>
      <c r="H13" s="7">
        <f t="shared" si="1"/>
        <v>0.34883278236722204</v>
      </c>
      <c r="I13" s="7">
        <f t="shared" si="2"/>
        <v>347.02982968511981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3.5966198154695181</v>
      </c>
      <c r="E14" s="7">
        <f>'Plate 2'!N21</f>
        <v>3.5833842750269262</v>
      </c>
      <c r="F14" s="7">
        <f>'Plate 3'!N21</f>
        <v>3.6841779401293997</v>
      </c>
      <c r="G14" s="7">
        <f t="shared" si="0"/>
        <v>3.6213940102086148</v>
      </c>
      <c r="H14" s="7">
        <f t="shared" si="1"/>
        <v>5.4773727962641024E-2</v>
      </c>
      <c r="I14" s="7">
        <f t="shared" si="2"/>
        <v>144.85576040834459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1.8338075939179674</v>
      </c>
      <c r="E15" s="7">
        <f>'Plate 2'!N22</f>
        <v>1.812942101126539</v>
      </c>
      <c r="F15" s="7">
        <f>'Plate 3'!N22</f>
        <v>1.8818685570999596</v>
      </c>
      <c r="G15" s="7">
        <f t="shared" si="0"/>
        <v>1.8428727507148219</v>
      </c>
      <c r="H15" s="7">
        <f t="shared" si="1"/>
        <v>3.534610139856504E-2</v>
      </c>
      <c r="I15" s="7">
        <f t="shared" si="2"/>
        <v>73.714910028592882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1.1402374177229744</v>
      </c>
      <c r="E16" s="7">
        <f>'Plate 2'!N23</f>
        <v>1.1428405088347451</v>
      </c>
      <c r="F16" s="7">
        <f>'Plate 3'!N23</f>
        <v>1.1732656409621396</v>
      </c>
      <c r="G16" s="7">
        <f t="shared" si="0"/>
        <v>1.1521145225066196</v>
      </c>
      <c r="H16" s="7">
        <f t="shared" si="1"/>
        <v>1.836358842311657E-2</v>
      </c>
      <c r="I16" s="7">
        <f t="shared" si="2"/>
        <v>46.084580900264783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0.61826334396826765</v>
      </c>
      <c r="E17" s="7">
        <f>'Plate 2'!N24</f>
        <v>0.61712223095508389</v>
      </c>
      <c r="F17" s="7">
        <f>'Plate 3'!N24</f>
        <v>0.6234715041946568</v>
      </c>
      <c r="G17" s="7">
        <f t="shared" si="0"/>
        <v>0.61961902637266941</v>
      </c>
      <c r="H17" s="7">
        <f t="shared" si="1"/>
        <v>3.3847782429418669E-3</v>
      </c>
      <c r="I17" s="7">
        <f t="shared" si="2"/>
        <v>24.784761054906777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0.34807852605558909</v>
      </c>
      <c r="E18" s="7">
        <f>'Plate 2'!N25</f>
        <v>0.3394172270252962</v>
      </c>
      <c r="F18" s="7">
        <f>'Plate 3'!N25</f>
        <v>0.34207349162616474</v>
      </c>
      <c r="G18" s="7">
        <f t="shared" si="0"/>
        <v>0.34318974823568338</v>
      </c>
      <c r="H18" s="7">
        <f t="shared" si="1"/>
        <v>4.437234142656731E-3</v>
      </c>
      <c r="I18" s="7">
        <f t="shared" si="2"/>
        <v>13.727589929427335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0.22362105142134461</v>
      </c>
      <c r="E19" s="7">
        <f>'Plate 2'!N26</f>
        <v>0.22472564259307773</v>
      </c>
      <c r="F19" s="7">
        <f>'Plate 3'!N26</f>
        <v>0.22784261523697488</v>
      </c>
      <c r="G19" s="7">
        <f t="shared" si="0"/>
        <v>0.22539643641713239</v>
      </c>
      <c r="H19" s="7">
        <f t="shared" si="1"/>
        <v>2.1892632386609255E-3</v>
      </c>
      <c r="I19" s="7">
        <f t="shared" si="2"/>
        <v>9.0158574566852963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0.17044637981087063</v>
      </c>
      <c r="E20" s="7">
        <f>'Plate 2'!N27</f>
        <v>0.1697086135126481</v>
      </c>
      <c r="F20" s="7">
        <f>'Plate 3'!N27</f>
        <v>0.17057239265702875</v>
      </c>
      <c r="G20" s="7">
        <f t="shared" si="0"/>
        <v>0.17024246199351581</v>
      </c>
      <c r="H20" s="7">
        <f t="shared" si="1"/>
        <v>4.6659989256621576E-4</v>
      </c>
      <c r="I20" s="7">
        <f t="shared" si="2"/>
        <v>6.8096984797406321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0.12273289069012101</v>
      </c>
      <c r="E21" s="7">
        <f>'Plate 2'!N28</f>
        <v>0.11876691991965767</v>
      </c>
      <c r="F21" s="7">
        <f>'Plate 3'!N28</f>
        <v>0.11856483917902361</v>
      </c>
      <c r="G21" s="7">
        <f t="shared" si="0"/>
        <v>0.12002154992960075</v>
      </c>
      <c r="H21" s="7">
        <f t="shared" si="1"/>
        <v>2.3502628993748126E-3</v>
      </c>
      <c r="I21" s="7">
        <f t="shared" si="2"/>
        <v>4.8008619971840298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7.2719956310540082E-2</v>
      </c>
      <c r="E22" s="7">
        <f>'Plate 2'!N29</f>
        <v>6.9571798678426916E-2</v>
      </c>
      <c r="F22" s="7">
        <f>'Plate 3'!N29</f>
        <v>7.0272110949447422E-2</v>
      </c>
      <c r="G22" s="7">
        <f t="shared" si="0"/>
        <v>7.0854621979471469E-2</v>
      </c>
      <c r="H22" s="7">
        <f t="shared" si="1"/>
        <v>1.6529408471669079E-3</v>
      </c>
      <c r="I22" s="7">
        <f t="shared" si="2"/>
        <v>2.8341848791788586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2.989278836480699E-2</v>
      </c>
      <c r="E23" s="7">
        <f>'Plate 2'!N30</f>
        <v>2.9109539195994526E-2</v>
      </c>
      <c r="F23" s="7">
        <f>'Plate 3'!N30</f>
        <v>2.7551620592514627E-2</v>
      </c>
      <c r="G23" s="7">
        <f t="shared" si="0"/>
        <v>2.8851316051105382E-2</v>
      </c>
      <c r="H23" s="7">
        <f t="shared" si="1"/>
        <v>1.1917533423164491E-3</v>
      </c>
      <c r="I23" s="7">
        <f t="shared" si="2"/>
        <v>1.1540526420442152</v>
      </c>
      <c r="J23">
        <f>SUM(I2:I23)</f>
        <v>2189.8520385650008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-1.3796671552987841E-2</v>
      </c>
      <c r="E24">
        <f>'Plate 2'!N31</f>
        <v>-1.3099292638197537E-2</v>
      </c>
      <c r="F24">
        <f>'Plate 3'!N31</f>
        <v>-1.6097576076525399E-2</v>
      </c>
      <c r="G24">
        <f t="shared" si="0"/>
        <v>-1.4331180089236928E-2</v>
      </c>
      <c r="H24">
        <f t="shared" si="1"/>
        <v>1.5689806963854406E-3</v>
      </c>
      <c r="I24" s="7">
        <f t="shared" si="2"/>
        <v>-0.57324720356947712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6.3234744617860945E-3</v>
      </c>
      <c r="E25">
        <f>'Plate 2'!N32</f>
        <v>4.0753354874392333E-3</v>
      </c>
      <c r="F25">
        <f>'Plate 3'!N32</f>
        <v>4.3339627898337611E-3</v>
      </c>
      <c r="G25">
        <f t="shared" si="0"/>
        <v>4.9109242463530297E-3</v>
      </c>
      <c r="H25">
        <f t="shared" si="1"/>
        <v>1.2301201582471388E-3</v>
      </c>
      <c r="I25" s="7">
        <f t="shared" si="2"/>
        <v>0.19643696985412118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2.6731051133913945E-2</v>
      </c>
      <c r="E26">
        <f>'Plate 2'!N33</f>
        <v>2.5034203708555292E-2</v>
      </c>
      <c r="F26">
        <f>'Plate 3'!N33</f>
        <v>2.5384639197597744E-2</v>
      </c>
      <c r="G26">
        <f t="shared" si="0"/>
        <v>2.571663134668899E-2</v>
      </c>
      <c r="H26">
        <f t="shared" si="1"/>
        <v>8.9581632410346348E-4</v>
      </c>
      <c r="I26" s="7">
        <f t="shared" si="2"/>
        <v>1.0286652538675596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6.1797591331091375E-2</v>
      </c>
      <c r="E27">
        <f>'Plate 2'!N34</f>
        <v>5.9092364567868885E-2</v>
      </c>
      <c r="F27">
        <f>'Plate 3'!N34</f>
        <v>6.1604185369779893E-2</v>
      </c>
      <c r="G27">
        <f t="shared" si="0"/>
        <v>6.0831380422913382E-2</v>
      </c>
      <c r="H27">
        <f t="shared" si="1"/>
        <v>1.5091333852711025E-3</v>
      </c>
      <c r="I27" s="7">
        <f t="shared" si="2"/>
        <v>2.4332552169165353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0.12158316806070536</v>
      </c>
      <c r="E28">
        <f>'Plate 2'!N35</f>
        <v>0.12022239687945739</v>
      </c>
      <c r="F28">
        <f>'Plate 3'!N35</f>
        <v>0.12847103984150079</v>
      </c>
      <c r="G28">
        <f t="shared" si="0"/>
        <v>0.12342553492722119</v>
      </c>
      <c r="H28">
        <f t="shared" si="1"/>
        <v>4.4221900040526908E-3</v>
      </c>
      <c r="I28" s="7">
        <f t="shared" si="2"/>
        <v>4.9370213970888477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0.2540887011008594</v>
      </c>
      <c r="E29">
        <f>'Plate 2'!N36</f>
        <v>0.24772217855791343</v>
      </c>
      <c r="F29">
        <f>'Plate 3'!N36</f>
        <v>0.26468129895056186</v>
      </c>
      <c r="G29">
        <f t="shared" si="0"/>
        <v>0.25549739286977818</v>
      </c>
      <c r="H29">
        <f t="shared" si="1"/>
        <v>8.566869352216757E-3</v>
      </c>
      <c r="I29" s="7">
        <f t="shared" si="2"/>
        <v>10.219895714791127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0.73036130033629387</v>
      </c>
      <c r="E30">
        <f>'Plate 2'!N37</f>
        <v>0.71725904578930511</v>
      </c>
      <c r="F30">
        <f>'Plate 3'!N37</f>
        <v>0.74110763706157323</v>
      </c>
      <c r="G30">
        <f t="shared" si="0"/>
        <v>0.72957599439572407</v>
      </c>
      <c r="H30">
        <f t="shared" si="1"/>
        <v>1.1943674287385207E-2</v>
      </c>
      <c r="I30" s="7">
        <f t="shared" si="2"/>
        <v>29.183039775828963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3.1476531286827054</v>
      </c>
      <c r="E31">
        <f>'Plate 2'!N38</f>
        <v>3.1668267691322445</v>
      </c>
      <c r="F31">
        <f>'Plate 3'!N38</f>
        <v>3.2749280252608117</v>
      </c>
      <c r="G31">
        <f t="shared" si="0"/>
        <v>3.1964693076919204</v>
      </c>
      <c r="H31">
        <f t="shared" si="1"/>
        <v>6.8620222193886304E-2</v>
      </c>
      <c r="I31" s="7">
        <f t="shared" si="2"/>
        <v>127.85877230767682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9.7237791382828895</v>
      </c>
      <c r="E32">
        <f>'Plate 2'!N39</f>
        <v>9.725205949989812</v>
      </c>
      <c r="F32">
        <f>'Plate 3'!N39</f>
        <v>10.004024394019131</v>
      </c>
      <c r="G32">
        <f t="shared" si="0"/>
        <v>9.8176698274306116</v>
      </c>
      <c r="H32">
        <f t="shared" si="1"/>
        <v>0.16138936555488473</v>
      </c>
      <c r="I32" s="7">
        <f t="shared" si="2"/>
        <v>392.70679309722448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13.675088384927136</v>
      </c>
      <c r="E33">
        <f>'Plate 2'!N40</f>
        <v>13.575815794835966</v>
      </c>
      <c r="F33">
        <f>'Plate 3'!N40</f>
        <v>13.729684549422654</v>
      </c>
      <c r="G33">
        <f t="shared" si="0"/>
        <v>13.660196243061918</v>
      </c>
      <c r="H33">
        <f t="shared" si="1"/>
        <v>7.8007886309750016E-2</v>
      </c>
      <c r="I33" s="7">
        <f t="shared" si="2"/>
        <v>546.40784972247673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10.93501192837228</v>
      </c>
      <c r="E34">
        <f>'Plate 2'!N41</f>
        <v>10.90094023811603</v>
      </c>
      <c r="F34">
        <f>'Plate 3'!N41</f>
        <v>11.026220474878494</v>
      </c>
      <c r="G34">
        <f t="shared" si="0"/>
        <v>10.954057547122268</v>
      </c>
      <c r="H34">
        <f t="shared" si="1"/>
        <v>6.477527403255183E-2</v>
      </c>
      <c r="I34" s="7">
        <f t="shared" si="2"/>
        <v>438.16230188489072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5.8532379063550923</v>
      </c>
      <c r="E35">
        <f>'Plate 2'!N42</f>
        <v>5.8288941286059437</v>
      </c>
      <c r="F35">
        <f>'Plate 3'!N42</f>
        <v>6.0721914373278016</v>
      </c>
      <c r="G35">
        <f t="shared" si="0"/>
        <v>5.9181078240962792</v>
      </c>
      <c r="H35">
        <f t="shared" si="1"/>
        <v>0.13399430875464835</v>
      </c>
      <c r="I35" s="7">
        <f t="shared" si="2"/>
        <v>236.72431296385116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2.8470006610905121</v>
      </c>
      <c r="E36">
        <f>'Plate 2'!N43</f>
        <v>2.8311937822024276</v>
      </c>
      <c r="F36">
        <f>'Plate 3'!N43</f>
        <v>2.9124229947682876</v>
      </c>
      <c r="G36">
        <f t="shared" si="0"/>
        <v>2.8635391460204089</v>
      </c>
      <c r="H36">
        <f t="shared" si="1"/>
        <v>4.306608127459173E-2</v>
      </c>
      <c r="I36" s="7">
        <f t="shared" si="2"/>
        <v>114.54156584081636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1.5759822942715069</v>
      </c>
      <c r="E37">
        <f>'Plate 2'!N44</f>
        <v>1.5611445870811864</v>
      </c>
      <c r="F37">
        <f>'Plate 3'!N44</f>
        <v>1.6100671764232424</v>
      </c>
      <c r="G37">
        <f t="shared" si="0"/>
        <v>1.5823980192586451</v>
      </c>
      <c r="H37">
        <f t="shared" si="1"/>
        <v>2.5084379249162313E-2</v>
      </c>
      <c r="I37" s="7">
        <f t="shared" si="2"/>
        <v>63.295920770345802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0.81429105228363663</v>
      </c>
      <c r="E38">
        <f>'Plate 2'!N45</f>
        <v>0.81739586062352632</v>
      </c>
      <c r="F38">
        <f>'Plate 3'!N45</f>
        <v>0.83521654335510631</v>
      </c>
      <c r="G38">
        <f t="shared" si="0"/>
        <v>0.82230115208742305</v>
      </c>
      <c r="H38">
        <f t="shared" si="1"/>
        <v>1.1292274235284637E-2</v>
      </c>
      <c r="I38" s="7">
        <f t="shared" si="2"/>
        <v>32.892046083496922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0.45356557730447533</v>
      </c>
      <c r="E39">
        <f>'Plate 2'!N46</f>
        <v>0.45352662067359473</v>
      </c>
      <c r="F39">
        <f>'Plate 3'!N46</f>
        <v>0.46435315605361727</v>
      </c>
      <c r="G39">
        <f t="shared" si="0"/>
        <v>0.45714845134389576</v>
      </c>
      <c r="H39">
        <f t="shared" si="1"/>
        <v>6.2394877089777707E-3</v>
      </c>
      <c r="I39" s="7">
        <f t="shared" si="2"/>
        <v>18.285938053755832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0.31473656980253517</v>
      </c>
      <c r="E40">
        <f>'Plate 2'!N47</f>
        <v>0.31874945419614004</v>
      </c>
      <c r="F40">
        <f>'Plate 3'!N47</f>
        <v>0.32442807169612725</v>
      </c>
      <c r="G40">
        <f t="shared" si="0"/>
        <v>0.31930469856493415</v>
      </c>
      <c r="H40">
        <f t="shared" si="1"/>
        <v>4.8695507462375729E-3</v>
      </c>
      <c r="I40" s="7">
        <f t="shared" si="2"/>
        <v>12.772187942597366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0.20292604409186285</v>
      </c>
      <c r="E41">
        <f>'Plate 2'!N48</f>
        <v>0.19794486653276278</v>
      </c>
      <c r="F41">
        <f>'Plate 3'!N48</f>
        <v>0.20524409497569884</v>
      </c>
      <c r="G41">
        <f t="shared" si="0"/>
        <v>0.20203833520010817</v>
      </c>
      <c r="H41">
        <f t="shared" si="1"/>
        <v>3.7297056549970512E-3</v>
      </c>
      <c r="I41" s="7">
        <f t="shared" si="2"/>
        <v>8.0815334080043257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0.19574027765801502</v>
      </c>
      <c r="E42">
        <f>'Plate 2'!N49</f>
        <v>0.19648938957296305</v>
      </c>
      <c r="F42">
        <f>'Plate 3'!N49</f>
        <v>0.19719530693743614</v>
      </c>
      <c r="G42">
        <f t="shared" si="0"/>
        <v>0.19647499138947142</v>
      </c>
      <c r="H42">
        <f t="shared" si="1"/>
        <v>7.2762148934668049E-4</v>
      </c>
      <c r="I42" s="7">
        <f t="shared" si="2"/>
        <v>7.8589996555788568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0.17935673018884193</v>
      </c>
      <c r="E43">
        <f>'Plate 2'!N50</f>
        <v>0.18193461997496579</v>
      </c>
      <c r="F43">
        <f>'Plate 3'!N50</f>
        <v>0.18914651889917344</v>
      </c>
      <c r="G43">
        <f t="shared" si="0"/>
        <v>0.18347928968766039</v>
      </c>
      <c r="H43">
        <f t="shared" si="1"/>
        <v>5.0743959383576466E-3</v>
      </c>
      <c r="I43" s="7">
        <f t="shared" si="2"/>
        <v>7.3391715875064154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0.11008594176654882</v>
      </c>
      <c r="E44">
        <f>'Plate 2'!N51</f>
        <v>0.1132361074724187</v>
      </c>
      <c r="F44">
        <f>'Plate 3'!N51</f>
        <v>0.11577872024270192</v>
      </c>
      <c r="G44">
        <f t="shared" si="0"/>
        <v>0.11303358982722315</v>
      </c>
      <c r="H44">
        <f t="shared" si="1"/>
        <v>2.8517874643983663E-3</v>
      </c>
      <c r="I44" s="7">
        <f t="shared" si="2"/>
        <v>4.5213435930889263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5.1162657008996582E-2</v>
      </c>
      <c r="E45">
        <f>'Plate 2'!N52</f>
        <v>5.0941693592990417E-2</v>
      </c>
      <c r="F45">
        <f>'Plate 3'!N52</f>
        <v>6.9343404637340178E-2</v>
      </c>
      <c r="G45">
        <f t="shared" si="0"/>
        <v>5.7149251746442392E-2</v>
      </c>
      <c r="H45">
        <f t="shared" si="1"/>
        <v>1.0561024086363341E-2</v>
      </c>
      <c r="I45" s="7">
        <f t="shared" si="2"/>
        <v>2.2859700698576955</v>
      </c>
      <c r="J45">
        <f>SUM(I24:I45)</f>
        <v>2061.1597741059468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-8.6229197206174008E-4</v>
      </c>
      <c r="E46" s="6">
        <f>'Plate 2'!N53</f>
        <v>-7.8595755829185213E-3</v>
      </c>
      <c r="F46" s="6">
        <f>'Plate 3'!N53</f>
        <v>-5.8818066433458192E-3</v>
      </c>
      <c r="G46" s="6">
        <f t="shared" si="0"/>
        <v>-4.8678913994420264E-3</v>
      </c>
      <c r="H46" s="6">
        <f t="shared" si="1"/>
        <v>3.6071474289328122E-3</v>
      </c>
      <c r="I46" s="7">
        <f t="shared" si="2"/>
        <v>-0.19471565597768106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1.9545284700066109E-2</v>
      </c>
      <c r="E47" s="6">
        <f>'Plate 2'!N54</f>
        <v>1.0479434110558029E-2</v>
      </c>
      <c r="F47" s="6">
        <f>'Plate 3'!N54</f>
        <v>1.1144475745286814E-2</v>
      </c>
      <c r="G47" s="6">
        <f t="shared" si="0"/>
        <v>1.3723064851970316E-2</v>
      </c>
      <c r="H47" s="6">
        <f t="shared" si="1"/>
        <v>5.0531428896926278E-3</v>
      </c>
      <c r="I47" s="7">
        <f t="shared" si="2"/>
        <v>0.54892259407881261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4.9725503722227012E-2</v>
      </c>
      <c r="E48" s="6">
        <f>'Plate 2'!N55</f>
        <v>4.0753354874392335E-2</v>
      </c>
      <c r="F48" s="6">
        <f>'Plate 3'!N55</f>
        <v>4.2410921586230381E-2</v>
      </c>
      <c r="G48" s="6">
        <f t="shared" si="0"/>
        <v>4.429659339428324E-2</v>
      </c>
      <c r="H48" s="6">
        <f t="shared" si="1"/>
        <v>4.7740635063527681E-3</v>
      </c>
      <c r="I48" s="7">
        <f t="shared" si="2"/>
        <v>1.7718637357713296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8.5941766548820103E-2</v>
      </c>
      <c r="E49" s="6">
        <f>'Plate 2'!N56</f>
        <v>7.8013565045265326E-2</v>
      </c>
      <c r="F49" s="6">
        <f>'Plate 3'!N56</f>
        <v>7.4606073739281173E-2</v>
      </c>
      <c r="G49" s="6">
        <f t="shared" si="0"/>
        <v>7.9520468444455539E-2</v>
      </c>
      <c r="H49" s="6">
        <f t="shared" si="1"/>
        <v>5.8161457391408622E-3</v>
      </c>
      <c r="I49" s="7">
        <f t="shared" si="2"/>
        <v>3.1808187377782215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0.10922364979448708</v>
      </c>
      <c r="E50" s="6">
        <f>'Plate 2'!N57</f>
        <v>0.10130119640206095</v>
      </c>
      <c r="F50" s="6">
        <f>'Plate 3'!N57</f>
        <v>9.7514162771259627E-2</v>
      </c>
      <c r="G50" s="6">
        <f t="shared" si="0"/>
        <v>0.10267966965593589</v>
      </c>
      <c r="H50" s="6">
        <f t="shared" si="1"/>
        <v>5.9752123786957932E-3</v>
      </c>
      <c r="I50" s="7">
        <f t="shared" si="2"/>
        <v>4.1071867862374356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0.19602770831536892</v>
      </c>
      <c r="E51" s="6">
        <f>'Plate 2'!N58</f>
        <v>0.18775652781416469</v>
      </c>
      <c r="F51" s="6">
        <f>'Plate 3'!N58</f>
        <v>0.19193263783549513</v>
      </c>
      <c r="G51" s="6">
        <f t="shared" si="0"/>
        <v>0.19190562465500957</v>
      </c>
      <c r="H51" s="6">
        <f t="shared" si="1"/>
        <v>4.1356564176458421E-3</v>
      </c>
      <c r="I51" s="7">
        <f t="shared" si="2"/>
        <v>7.6762249862003831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0.49236871604725363</v>
      </c>
      <c r="E52" s="6">
        <f>'Plate 2'!N59</f>
        <v>0.49660873868366662</v>
      </c>
      <c r="F52" s="6">
        <f>'Plate 3'!N59</f>
        <v>0.49623873943596569</v>
      </c>
      <c r="G52" s="6">
        <f t="shared" si="0"/>
        <v>0.49507206472229531</v>
      </c>
      <c r="H52" s="6">
        <f t="shared" si="1"/>
        <v>2.3484666071634983E-3</v>
      </c>
      <c r="I52" s="7">
        <f t="shared" si="2"/>
        <v>19.802882588891812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1.8608260757092352</v>
      </c>
      <c r="E53" s="6">
        <f>'Plate 2'!N60</f>
        <v>1.866794748639129</v>
      </c>
      <c r="F53" s="6">
        <f>'Plate 3'!N60</f>
        <v>1.9307804228709406</v>
      </c>
      <c r="G53" s="6">
        <f t="shared" si="0"/>
        <v>1.8861337490731016</v>
      </c>
      <c r="H53" s="6">
        <f t="shared" si="1"/>
        <v>3.8780154396856094E-2</v>
      </c>
      <c r="I53" s="7">
        <f t="shared" si="2"/>
        <v>75.44534996292407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8.3104825960736974</v>
      </c>
      <c r="E54" s="6">
        <f>'Plate 2'!N61</f>
        <v>8.490670392687683</v>
      </c>
      <c r="F54" s="6">
        <f>'Plate 3'!N61</f>
        <v>8.4967340494690884</v>
      </c>
      <c r="G54" s="6">
        <f t="shared" si="0"/>
        <v>8.4326290127434902</v>
      </c>
      <c r="H54" s="6">
        <f t="shared" si="1"/>
        <v>0.10582533870649095</v>
      </c>
      <c r="I54" s="7">
        <f t="shared" si="2"/>
        <v>337.30516050973961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11.834382455232676</v>
      </c>
      <c r="E55" s="6">
        <f>'Plate 2'!N62</f>
        <v>11.879602945885367</v>
      </c>
      <c r="F55" s="6">
        <f>'Plate 3'!N62</f>
        <v>12.106305915859208</v>
      </c>
      <c r="G55" s="6">
        <f t="shared" si="0"/>
        <v>11.940097105659085</v>
      </c>
      <c r="H55" s="6">
        <f t="shared" si="1"/>
        <v>0.14570603842951474</v>
      </c>
      <c r="I55" s="7">
        <f t="shared" si="2"/>
        <v>477.60388422636339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11.787818688741341</v>
      </c>
      <c r="E56" s="6">
        <f>'Plate 2'!N63</f>
        <v>11.866503653247168</v>
      </c>
      <c r="F56" s="6">
        <f>'Plate 3'!N63</f>
        <v>12.134167105222424</v>
      </c>
      <c r="G56" s="6">
        <f t="shared" si="0"/>
        <v>11.929496482403644</v>
      </c>
      <c r="H56" s="6">
        <f t="shared" si="1"/>
        <v>0.18156370450503381</v>
      </c>
      <c r="I56" s="7">
        <f t="shared" si="2"/>
        <v>477.17985929614576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7.8175390187117362</v>
      </c>
      <c r="E57" s="6">
        <f>'Plate 2'!N64</f>
        <v>7.7073326929234707</v>
      </c>
      <c r="F57" s="6">
        <f>'Plate 3'!N64</f>
        <v>7.9621087824660242</v>
      </c>
      <c r="G57" s="6">
        <f t="shared" si="0"/>
        <v>7.8289934980337437</v>
      </c>
      <c r="H57" s="6">
        <f t="shared" si="1"/>
        <v>0.12777369750090403</v>
      </c>
      <c r="I57" s="7">
        <f t="shared" si="2"/>
        <v>313.15973992134974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3.155413756431261</v>
      </c>
      <c r="E58" s="6">
        <f>'Plate 2'!N65</f>
        <v>3.2349430908508716</v>
      </c>
      <c r="F58" s="6">
        <f>'Plate 3'!N65</f>
        <v>3.3275547162802215</v>
      </c>
      <c r="G58" s="6">
        <f t="shared" si="0"/>
        <v>3.2393038545207848</v>
      </c>
      <c r="H58" s="6">
        <f t="shared" si="1"/>
        <v>8.6153291923576444E-2</v>
      </c>
      <c r="I58" s="7">
        <f t="shared" si="2"/>
        <v>129.5721541808314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1.5745451409847375</v>
      </c>
      <c r="E59" s="6">
        <f>'Plate 2'!N66</f>
        <v>1.5963671295083397</v>
      </c>
      <c r="F59" s="6">
        <f>'Plate 3'!N66</f>
        <v>1.6209020833978267</v>
      </c>
      <c r="G59" s="6">
        <f t="shared" si="0"/>
        <v>1.5972714512969679</v>
      </c>
      <c r="H59" s="6">
        <f t="shared" si="1"/>
        <v>2.3191698426283006E-2</v>
      </c>
      <c r="I59" s="7">
        <f t="shared" si="2"/>
        <v>63.890858051878716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0.83354890632634882</v>
      </c>
      <c r="E60" s="6">
        <f>'Plate 2'!N67</f>
        <v>0.83922801502052213</v>
      </c>
      <c r="F60" s="6">
        <f>'Plate 3'!N67</f>
        <v>0.8581246323870847</v>
      </c>
      <c r="G60" s="6">
        <f t="shared" si="0"/>
        <v>0.84363385124465184</v>
      </c>
      <c r="H60" s="6">
        <f t="shared" si="1"/>
        <v>1.2866628248242567E-2</v>
      </c>
      <c r="I60" s="7">
        <f t="shared" si="2"/>
        <v>33.745354049786073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0.52801011755913885</v>
      </c>
      <c r="E61" s="6">
        <f>'Plate 2'!N68</f>
        <v>0.53677990277413901</v>
      </c>
      <c r="F61" s="6">
        <f>'Plate 3'!N68</f>
        <v>0.54546017397764912</v>
      </c>
      <c r="G61" s="6">
        <f t="shared" si="0"/>
        <v>0.53675006477030907</v>
      </c>
      <c r="H61" s="6">
        <f t="shared" si="1"/>
        <v>8.7250664743686798E-3</v>
      </c>
      <c r="I61" s="7">
        <f t="shared" si="2"/>
        <v>21.470002590812364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0.30611365008191777</v>
      </c>
      <c r="E62" s="6">
        <f>'Plate 2'!N69</f>
        <v>0.3056501615579425</v>
      </c>
      <c r="F62" s="6">
        <f>'Plate 3'!N69</f>
        <v>0.31390273349224529</v>
      </c>
      <c r="G62" s="6">
        <f t="shared" si="0"/>
        <v>0.30855551504403517</v>
      </c>
      <c r="H62" s="6">
        <f t="shared" si="1"/>
        <v>4.6366220735167803E-3</v>
      </c>
      <c r="I62" s="7">
        <f t="shared" si="2"/>
        <v>12.342220601761406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0.18654249662268979</v>
      </c>
      <c r="E63" s="6">
        <f>'Plate 2'!N70</f>
        <v>0.17989695223124616</v>
      </c>
      <c r="F63" s="6">
        <f>'Plate 3'!N70</f>
        <v>0.18326471225582763</v>
      </c>
      <c r="G63" s="6">
        <f t="shared" si="0"/>
        <v>0.18323472036992119</v>
      </c>
      <c r="H63" s="6">
        <f t="shared" si="1"/>
        <v>3.3228737110484866E-3</v>
      </c>
      <c r="I63" s="7">
        <f t="shared" si="2"/>
        <v>7.3293888147968476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0.18223103676238109</v>
      </c>
      <c r="E64" s="6">
        <f>'Plate 2'!N71</f>
        <v>0.17669490291968676</v>
      </c>
      <c r="F64" s="6">
        <f>'Plate 3'!N71</f>
        <v>0.18016902454880351</v>
      </c>
      <c r="G64" s="6">
        <f t="shared" si="0"/>
        <v>0.17969832141029043</v>
      </c>
      <c r="H64" s="6">
        <f t="shared" si="1"/>
        <v>2.7979216508885493E-3</v>
      </c>
      <c r="I64" s="7">
        <f t="shared" si="2"/>
        <v>7.1879328564116172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0.15607484694317497</v>
      </c>
      <c r="E65" s="6">
        <f>'Plate 2'!N72</f>
        <v>0.14904084068349197</v>
      </c>
      <c r="F65" s="6">
        <f>'Plate 3'!N72</f>
        <v>0.14425904714732377</v>
      </c>
      <c r="G65" s="6">
        <f t="shared" si="0"/>
        <v>0.14979157825799691</v>
      </c>
      <c r="H65" s="6">
        <f t="shared" si="1"/>
        <v>5.9435668064925055E-3</v>
      </c>
      <c r="I65" s="7">
        <f t="shared" si="2"/>
        <v>5.9916631303198766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0.38113305165128913</v>
      </c>
      <c r="E66" s="6">
        <f>'Plate 2'!N73</f>
        <v>0.10974296276889936</v>
      </c>
      <c r="F66" s="6">
        <f>'Plate 3'!N73</f>
        <v>0.10277683187320062</v>
      </c>
      <c r="G66" s="6">
        <f t="shared" si="0"/>
        <v>0.19788428209779638</v>
      </c>
      <c r="H66" s="6">
        <f t="shared" si="1"/>
        <v>0.15873630776248335</v>
      </c>
      <c r="I66" s="7">
        <f t="shared" si="2"/>
        <v>7.9153712839118553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4.4264321232502658E-2</v>
      </c>
      <c r="E67" s="6">
        <f>'Plate 2'!N74</f>
        <v>4.0462259482432393E-2</v>
      </c>
      <c r="F67" s="6">
        <f>'Plate 3'!N74</f>
        <v>3.4981271089372504E-2</v>
      </c>
      <c r="G67" s="6">
        <f t="shared" ref="G67:G73" si="3">AVERAGE(D67:F67)</f>
        <v>3.9902617268102521E-2</v>
      </c>
      <c r="H67" s="6">
        <f t="shared" ref="H67:H73" si="4">STDEV(D67:F67)</f>
        <v>4.6667606051748823E-3</v>
      </c>
      <c r="I67" s="7">
        <f t="shared" ref="I67:I89" si="5">G67*40</f>
        <v>1.5961046907241008</v>
      </c>
      <c r="J67">
        <f>SUM(I46:I67)</f>
        <v>2008.6282279407371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1.6383547469173063E-2</v>
      </c>
      <c r="E68">
        <f>'Plate 2'!N75</f>
        <v>1.0479434110558029E-2</v>
      </c>
      <c r="F68">
        <f>'Plate 3'!N75</f>
        <v>4.6435315605361733E-3</v>
      </c>
      <c r="G68">
        <f t="shared" si="3"/>
        <v>1.0502171046755755E-2</v>
      </c>
      <c r="H68">
        <f t="shared" si="4"/>
        <v>5.8700409802626228E-3</v>
      </c>
      <c r="I68" s="7">
        <f t="shared" si="5"/>
        <v>0.42008684187023021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1.0347503664740881E-2</v>
      </c>
      <c r="E69">
        <f>'Plate 2'!N76</f>
        <v>1.106162489447792E-2</v>
      </c>
      <c r="F69">
        <f>'Plate 3'!N76</f>
        <v>5.572237872643407E-3</v>
      </c>
      <c r="G69">
        <f t="shared" si="3"/>
        <v>8.9937888106207363E-3</v>
      </c>
      <c r="H69">
        <f t="shared" si="4"/>
        <v>2.9845854651141153E-3</v>
      </c>
      <c r="I69" s="7">
        <f t="shared" si="5"/>
        <v>0.35975155242482948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4.08151533442557E-2</v>
      </c>
      <c r="E70">
        <f>'Plate 2'!N77</f>
        <v>4.3955404185951737E-2</v>
      </c>
      <c r="F70">
        <f>'Plate 3'!N77</f>
        <v>3.7148252484289386E-2</v>
      </c>
      <c r="G70">
        <f t="shared" si="3"/>
        <v>4.0639603338165603E-2</v>
      </c>
      <c r="H70">
        <f t="shared" si="4"/>
        <v>3.4069696103487378E-3</v>
      </c>
      <c r="I70" s="7">
        <f t="shared" si="5"/>
        <v>1.6255841335266241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6.2372452645799201E-2</v>
      </c>
      <c r="E71">
        <f>'Plate 2'!N78</f>
        <v>6.5496463190987689E-2</v>
      </c>
      <c r="F71">
        <f>'Plate 3'!N78</f>
        <v>6.4699873076804013E-2</v>
      </c>
      <c r="G71">
        <f t="shared" si="3"/>
        <v>6.4189596304530305E-2</v>
      </c>
      <c r="H71">
        <f t="shared" si="4"/>
        <v>1.6233136665024961E-3</v>
      </c>
      <c r="I71" s="7">
        <f t="shared" si="5"/>
        <v>2.5675838521812122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0.13423011698427756</v>
      </c>
      <c r="E72">
        <f>'Plate 2'!N79</f>
        <v>0.14001688353273367</v>
      </c>
      <c r="F72">
        <f>'Plate 3'!N79</f>
        <v>0.13930594681608519</v>
      </c>
      <c r="G72">
        <f t="shared" si="3"/>
        <v>0.13785098244436547</v>
      </c>
      <c r="H72">
        <f t="shared" si="4"/>
        <v>3.1558450158100243E-3</v>
      </c>
      <c r="I72" s="7">
        <f t="shared" si="5"/>
        <v>5.5140392977746187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0.22764508062429939</v>
      </c>
      <c r="E73">
        <f>'Plate 2'!N80</f>
        <v>0.23404069513579598</v>
      </c>
      <c r="F73">
        <f>'Plate 3'!N80</f>
        <v>0.23805838467015447</v>
      </c>
      <c r="G73">
        <f t="shared" si="3"/>
        <v>0.23324805347674996</v>
      </c>
      <c r="H73">
        <f t="shared" si="4"/>
        <v>5.2517079019683572E-3</v>
      </c>
      <c r="I73" s="7">
        <f t="shared" si="5"/>
        <v>9.329922139069998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1.0603316949785864</v>
      </c>
      <c r="E74">
        <f>'Plate 2'!N81</f>
        <v>1.079381713387477</v>
      </c>
      <c r="F74">
        <f>'Plate 3'!N81</f>
        <v>1.0983499984521561</v>
      </c>
      <c r="G74">
        <f t="shared" ref="G74:G89" si="6">AVERAGE(D74:F74)</f>
        <v>1.0793544689394066</v>
      </c>
      <c r="H74">
        <f t="shared" ref="H74:H89" si="7">STDEV(D74:F74)</f>
        <v>1.9009166379593656E-2</v>
      </c>
      <c r="I74" s="7">
        <f t="shared" si="5"/>
        <v>43.174178757576264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1.8418556523238769</v>
      </c>
      <c r="E75">
        <f>'Plate 2'!N82</f>
        <v>1.8650481762873692</v>
      </c>
      <c r="F75">
        <f>'Plate 3'!N82</f>
        <v>1.9053957836733428</v>
      </c>
      <c r="G75">
        <f t="shared" si="6"/>
        <v>1.8707665374281961</v>
      </c>
      <c r="H75">
        <f t="shared" si="7"/>
        <v>3.2153721613205774E-2</v>
      </c>
      <c r="I75" s="7">
        <f t="shared" si="5"/>
        <v>74.830661497127849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8.64993820240867</v>
      </c>
      <c r="E76">
        <f>'Plate 2'!N83</f>
        <v>8.7226734200797598</v>
      </c>
      <c r="F76">
        <f>'Plate 3'!N83</f>
        <v>8.9196049902485832</v>
      </c>
      <c r="G76">
        <f t="shared" si="6"/>
        <v>8.7640722042456698</v>
      </c>
      <c r="H76">
        <f t="shared" si="7"/>
        <v>0.13951859594256952</v>
      </c>
      <c r="I76" s="7">
        <f t="shared" si="5"/>
        <v>350.56288816982681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13.694633669627203</v>
      </c>
      <c r="E77">
        <f>'Plate 2'!N84</f>
        <v>13.66372660320787</v>
      </c>
      <c r="F77">
        <f>'Plate 3'!N84</f>
        <v>14.090641736061665</v>
      </c>
      <c r="G77">
        <f t="shared" si="6"/>
        <v>13.816334002965577</v>
      </c>
      <c r="H77">
        <f t="shared" si="7"/>
        <v>0.23805957451003146</v>
      </c>
      <c r="I77" s="7">
        <f t="shared" si="5"/>
        <v>552.65336011862314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6.8704550027305915</v>
      </c>
      <c r="E78">
        <f>'Plate 2'!N85</f>
        <v>7.0462550577824352</v>
      </c>
      <c r="F78">
        <f>'Plate 3'!N85</f>
        <v>7.0779803733399369</v>
      </c>
      <c r="G78">
        <f t="shared" si="6"/>
        <v>6.9982301446176542</v>
      </c>
      <c r="H78">
        <f t="shared" si="7"/>
        <v>0.11178769643838307</v>
      </c>
      <c r="I78" s="7">
        <f t="shared" si="5"/>
        <v>279.92920578470614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3.3333333333333335</v>
      </c>
      <c r="E79">
        <f>'Plate 2'!N86</f>
        <v>3.3778709283032047</v>
      </c>
      <c r="F79">
        <f>'Plate 3'!N86</f>
        <v>3.4328080983190414</v>
      </c>
      <c r="G79">
        <f t="shared" si="6"/>
        <v>3.3813374533185265</v>
      </c>
      <c r="H79">
        <f t="shared" si="7"/>
        <v>4.9827901962673948E-2</v>
      </c>
      <c r="I79" s="7">
        <f t="shared" si="5"/>
        <v>135.25349813274107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1.5719582650685522</v>
      </c>
      <c r="E80">
        <f>'Plate 2'!N87</f>
        <v>1.5759904520711436</v>
      </c>
      <c r="F80">
        <f>'Plate 3'!N87</f>
        <v>1.5952078754295267</v>
      </c>
      <c r="G80">
        <f t="shared" si="6"/>
        <v>1.581052197523074</v>
      </c>
      <c r="H80">
        <f t="shared" si="7"/>
        <v>1.2423849876322068E-2</v>
      </c>
      <c r="I80" s="7">
        <f t="shared" si="5"/>
        <v>63.242087900922961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1.0353252277887959</v>
      </c>
      <c r="E81">
        <f>'Plate 2'!N88</f>
        <v>1.0336797368497657</v>
      </c>
      <c r="F81">
        <f>'Plate 3'!N88</f>
        <v>1.0342692629167569</v>
      </c>
      <c r="G81">
        <f t="shared" si="6"/>
        <v>1.0344247425184394</v>
      </c>
      <c r="H81">
        <f t="shared" si="7"/>
        <v>8.3369091245626625E-4</v>
      </c>
      <c r="I81" s="7">
        <f t="shared" si="5"/>
        <v>41.376989700737575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0.71598976746859821</v>
      </c>
      <c r="E82">
        <f>'Plate 2'!N89</f>
        <v>0.72046109510086453</v>
      </c>
      <c r="F82">
        <f>'Plate 3'!N89</f>
        <v>0.71046032876203447</v>
      </c>
      <c r="G82">
        <f t="shared" si="6"/>
        <v>0.71563706377716574</v>
      </c>
      <c r="H82">
        <f t="shared" si="7"/>
        <v>5.0097037598476534E-3</v>
      </c>
      <c r="I82" s="7">
        <f t="shared" si="5"/>
        <v>28.62548255108663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0.14199074473283321</v>
      </c>
      <c r="E83">
        <f>'Plate 2'!N90</f>
        <v>0.14059907431665356</v>
      </c>
      <c r="F83">
        <f>'Plate 3'!N90</f>
        <v>0.13342414017273937</v>
      </c>
      <c r="G83">
        <f t="shared" si="6"/>
        <v>0.13867131974074207</v>
      </c>
      <c r="H83">
        <f t="shared" si="7"/>
        <v>4.5971574587962451E-3</v>
      </c>
      <c r="I83" s="7">
        <f t="shared" si="5"/>
        <v>5.5468527896296829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0.25035210255525853</v>
      </c>
      <c r="E84">
        <f>'Plate 2'!N91</f>
        <v>0.25208860943731259</v>
      </c>
      <c r="F84">
        <f>'Plate 3'!N91</f>
        <v>0.24579760393771474</v>
      </c>
      <c r="G84">
        <f t="shared" si="6"/>
        <v>0.24941277197676195</v>
      </c>
      <c r="H84">
        <f t="shared" si="7"/>
        <v>3.2489912281763139E-3</v>
      </c>
      <c r="I84" s="7">
        <f t="shared" si="5"/>
        <v>9.976510879070478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0.23253140179931592</v>
      </c>
      <c r="E85">
        <f>'Plate 2'!N92</f>
        <v>0.24131807993479462</v>
      </c>
      <c r="F85">
        <f>'Plate 3'!N92</f>
        <v>0.23774881589945204</v>
      </c>
      <c r="G85">
        <f t="shared" si="6"/>
        <v>0.23719943254452089</v>
      </c>
      <c r="H85">
        <f t="shared" si="7"/>
        <v>4.4190264444933409E-3</v>
      </c>
      <c r="I85" s="7">
        <f t="shared" si="5"/>
        <v>9.4879773017808358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0.19027909516829067</v>
      </c>
      <c r="E86">
        <f>'Plate 2'!N93</f>
        <v>0.19212295869356388</v>
      </c>
      <c r="F86">
        <f>'Plate 3'!N93</f>
        <v>0.18821781258706621</v>
      </c>
      <c r="G86">
        <f t="shared" si="6"/>
        <v>0.19020662214964026</v>
      </c>
      <c r="H86">
        <f t="shared" si="7"/>
        <v>1.9535815268623179E-3</v>
      </c>
      <c r="I86" s="7">
        <f t="shared" si="5"/>
        <v>7.6082648859856103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0.10778649650771752</v>
      </c>
      <c r="E87">
        <f>'Plate 2'!N94</f>
        <v>0.11236282129653886</v>
      </c>
      <c r="F87">
        <f>'Plate 3'!N94</f>
        <v>0.10989691359935609</v>
      </c>
      <c r="G87">
        <f t="shared" si="6"/>
        <v>0.11001541046787083</v>
      </c>
      <c r="H87">
        <f t="shared" si="7"/>
        <v>2.2904624585618157E-3</v>
      </c>
      <c r="I87" s="7">
        <f t="shared" si="5"/>
        <v>4.4006164187148329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5.8060992785490505E-2</v>
      </c>
      <c r="E88">
        <f>'Plate 2'!N95</f>
        <v>6.5787558582947631E-2</v>
      </c>
      <c r="F88">
        <f>'Plate 3'!N95</f>
        <v>5.7270222579946128E-2</v>
      </c>
      <c r="G88">
        <f t="shared" si="6"/>
        <v>6.0372924649461424E-2</v>
      </c>
      <c r="H88">
        <f t="shared" si="7"/>
        <v>4.7058500671759004E-3</v>
      </c>
      <c r="I88" s="7">
        <f t="shared" si="5"/>
        <v>2.4149169859784569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-1.0060073007386969E-2</v>
      </c>
      <c r="E89">
        <f>'Plate 2'!N96</f>
        <v>-7.8595755829185213E-3</v>
      </c>
      <c r="F89">
        <f>'Plate 3'!N96</f>
        <v>-1.3621025910906108E-2</v>
      </c>
      <c r="G89">
        <f t="shared" si="6"/>
        <v>-1.0513558167070532E-2</v>
      </c>
      <c r="H89">
        <f t="shared" si="7"/>
        <v>2.9073723640096372E-3</v>
      </c>
      <c r="I89" s="7">
        <f t="shared" si="5"/>
        <v>-0.42054232668282127</v>
      </c>
      <c r="J89">
        <f>SUM(I68:I89)</f>
        <v>1628.4799173646727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2023-04-19T17:13:00Z</dcterms:modified>
</cp:coreProperties>
</file>