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20 Batch 140 Water yr\"/>
    </mc:Choice>
  </mc:AlternateContent>
  <xr:revisionPtr revIDLastSave="0" documentId="13_ncr:1_{C3B61452-4DF4-48F9-9C6C-B7E1EB314FE4}" xr6:coauthVersionLast="47" xr6:coauthVersionMax="47" xr10:uidLastSave="{00000000-0000-0000-0000-000000000000}"/>
  <bookViews>
    <workbookView xWindow="12800" yWindow="0" windowWidth="12800" windowHeight="13800" firstSheet="1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O40" i="1" s="1"/>
  <c r="N41" i="1"/>
  <c r="O41" i="1" s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O55" i="1" s="1"/>
  <c r="N56" i="1"/>
  <c r="O56" i="1" s="1"/>
  <c r="N57" i="1"/>
  <c r="O57" i="1" s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O53" i="1"/>
  <c r="O61" i="1"/>
  <c r="M10" i="1"/>
  <c r="O10" i="1" s="1"/>
  <c r="M11" i="1"/>
  <c r="O11" i="1" s="1"/>
  <c r="M12" i="1"/>
  <c r="O12" i="1" s="1"/>
  <c r="M13" i="1"/>
  <c r="O13" i="1" s="1"/>
  <c r="M14" i="1"/>
  <c r="O14" i="1" s="1"/>
  <c r="M15" i="1"/>
  <c r="M16" i="1"/>
  <c r="M17" i="1"/>
  <c r="M18" i="1"/>
  <c r="O18" i="1" s="1"/>
  <c r="M19" i="1"/>
  <c r="O19" i="1" s="1"/>
  <c r="M20" i="1"/>
  <c r="O20" i="1" s="1"/>
  <c r="M21" i="1"/>
  <c r="O21" i="1" s="1"/>
  <c r="M22" i="1"/>
  <c r="O22" i="1" s="1"/>
  <c r="M23" i="1"/>
  <c r="M24" i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M32" i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M40" i="1"/>
  <c r="M41" i="1"/>
  <c r="M42" i="1"/>
  <c r="O42" i="1" s="1"/>
  <c r="M43" i="1"/>
  <c r="M44" i="1"/>
  <c r="O44" i="1" s="1"/>
  <c r="M45" i="1"/>
  <c r="O45" i="1" s="1"/>
  <c r="M46" i="1"/>
  <c r="O46" i="1" s="1"/>
  <c r="M47" i="1"/>
  <c r="M48" i="1"/>
  <c r="M49" i="1"/>
  <c r="M50" i="1"/>
  <c r="O50" i="1" s="1"/>
  <c r="M51" i="1"/>
  <c r="O51" i="1" s="1"/>
  <c r="M52" i="1"/>
  <c r="O52" i="1" s="1"/>
  <c r="M53" i="1"/>
  <c r="M54" i="1"/>
  <c r="O54" i="1" s="1"/>
  <c r="M55" i="1"/>
  <c r="M56" i="1"/>
  <c r="M57" i="1"/>
  <c r="M58" i="1"/>
  <c r="O58" i="1" s="1"/>
  <c r="M59" i="1"/>
  <c r="M60" i="1"/>
  <c r="O60" i="1" s="1"/>
  <c r="M61" i="1"/>
  <c r="M62" i="1"/>
  <c r="O62" i="1" s="1"/>
  <c r="M63" i="1"/>
  <c r="M64" i="1"/>
  <c r="M65" i="1"/>
  <c r="M66" i="1"/>
  <c r="O66" i="1" s="1"/>
  <c r="M67" i="1"/>
  <c r="O67" i="1" s="1"/>
  <c r="M68" i="1"/>
  <c r="O68" i="1" s="1"/>
  <c r="M69" i="1"/>
  <c r="O69" i="1" s="1"/>
  <c r="M70" i="1"/>
  <c r="O70" i="1" s="1"/>
  <c r="M71" i="1"/>
  <c r="M72" i="1"/>
  <c r="M73" i="1"/>
  <c r="M74" i="1"/>
  <c r="O74" i="1" s="1"/>
  <c r="M75" i="1"/>
  <c r="O75" i="1" s="1"/>
  <c r="M76" i="1"/>
  <c r="O76" i="1" s="1"/>
  <c r="M77" i="1"/>
  <c r="O77" i="1" s="1"/>
  <c r="M78" i="1"/>
  <c r="O78" i="1" s="1"/>
  <c r="M79" i="1"/>
  <c r="M80" i="1"/>
  <c r="M81" i="1"/>
  <c r="M82" i="1"/>
  <c r="O82" i="1" s="1"/>
  <c r="M83" i="1"/>
  <c r="O83" i="1" s="1"/>
  <c r="M84" i="1"/>
  <c r="O84" i="1" s="1"/>
  <c r="M85" i="1"/>
  <c r="O85" i="1" s="1"/>
  <c r="M86" i="1"/>
  <c r="O86" i="1" s="1"/>
  <c r="M87" i="1"/>
  <c r="M88" i="1"/>
  <c r="M89" i="1"/>
  <c r="M90" i="1"/>
  <c r="O90" i="1" s="1"/>
  <c r="M91" i="1"/>
  <c r="O91" i="1" s="1"/>
  <c r="M92" i="1"/>
  <c r="O92" i="1" s="1"/>
  <c r="M93" i="1"/>
  <c r="O93" i="1" s="1"/>
  <c r="M94" i="1"/>
  <c r="O94" i="1" s="1"/>
  <c r="M95" i="1"/>
  <c r="M96" i="1"/>
  <c r="M9" i="1"/>
  <c r="O9" i="1" s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O10" i="5" s="1"/>
  <c r="M10" i="6"/>
  <c r="M11" i="5"/>
  <c r="O11" i="5" s="1"/>
  <c r="M11" i="6"/>
  <c r="O11" i="6" s="1"/>
  <c r="M12" i="5"/>
  <c r="O12" i="5" s="1"/>
  <c r="M12" i="6"/>
  <c r="M13" i="5"/>
  <c r="O13" i="5" s="1"/>
  <c r="M13" i="6"/>
  <c r="O13" i="6" s="1"/>
  <c r="M14" i="5"/>
  <c r="O14" i="5" s="1"/>
  <c r="M14" i="6"/>
  <c r="O14" i="6" s="1"/>
  <c r="M15" i="5"/>
  <c r="M15" i="6"/>
  <c r="O15" i="6" s="1"/>
  <c r="M16" i="5"/>
  <c r="O16" i="5" s="1"/>
  <c r="M16" i="6"/>
  <c r="M17" i="5"/>
  <c r="M17" i="6"/>
  <c r="O17" i="6" s="1"/>
  <c r="M18" i="5"/>
  <c r="O18" i="5" s="1"/>
  <c r="M18" i="6"/>
  <c r="M19" i="5"/>
  <c r="O19" i="5" s="1"/>
  <c r="M19" i="6"/>
  <c r="O19" i="6" s="1"/>
  <c r="M20" i="5"/>
  <c r="O20" i="5" s="1"/>
  <c r="M20" i="6"/>
  <c r="O20" i="6" s="1"/>
  <c r="M21" i="5"/>
  <c r="O21" i="5" s="1"/>
  <c r="M21" i="6"/>
  <c r="O21" i="6" s="1"/>
  <c r="M22" i="5"/>
  <c r="O22" i="5" s="1"/>
  <c r="M22" i="6"/>
  <c r="O22" i="6" s="1"/>
  <c r="M23" i="5"/>
  <c r="M23" i="6"/>
  <c r="O23" i="6" s="1"/>
  <c r="M24" i="5"/>
  <c r="O24" i="5" s="1"/>
  <c r="M24" i="6"/>
  <c r="M25" i="5"/>
  <c r="M25" i="6"/>
  <c r="O25" i="6" s="1"/>
  <c r="M26" i="5"/>
  <c r="O26" i="5" s="1"/>
  <c r="M26" i="6"/>
  <c r="M27" i="5"/>
  <c r="O27" i="5" s="1"/>
  <c r="M27" i="6"/>
  <c r="O27" i="6" s="1"/>
  <c r="M28" i="5"/>
  <c r="O28" i="5" s="1"/>
  <c r="M28" i="6"/>
  <c r="O28" i="6" s="1"/>
  <c r="M29" i="5"/>
  <c r="O29" i="5" s="1"/>
  <c r="M29" i="6"/>
  <c r="O29" i="6" s="1"/>
  <c r="M30" i="5"/>
  <c r="O30" i="5" s="1"/>
  <c r="M30" i="6"/>
  <c r="O30" i="6" s="1"/>
  <c r="M31" i="5"/>
  <c r="M31" i="6"/>
  <c r="O31" i="6" s="1"/>
  <c r="M32" i="5"/>
  <c r="O32" i="5" s="1"/>
  <c r="M32" i="6"/>
  <c r="M33" i="5"/>
  <c r="M33" i="6"/>
  <c r="O33" i="6" s="1"/>
  <c r="M34" i="5"/>
  <c r="O34" i="5" s="1"/>
  <c r="M34" i="6"/>
  <c r="M35" i="5"/>
  <c r="O35" i="5" s="1"/>
  <c r="M35" i="6"/>
  <c r="O35" i="6" s="1"/>
  <c r="M36" i="5"/>
  <c r="O36" i="5" s="1"/>
  <c r="M36" i="6"/>
  <c r="O36" i="6" s="1"/>
  <c r="M37" i="5"/>
  <c r="O37" i="5" s="1"/>
  <c r="M37" i="6"/>
  <c r="O37" i="6" s="1"/>
  <c r="M38" i="5"/>
  <c r="O38" i="5" s="1"/>
  <c r="M38" i="6"/>
  <c r="O38" i="6" s="1"/>
  <c r="M39" i="5"/>
  <c r="M39" i="6"/>
  <c r="O39" i="6" s="1"/>
  <c r="M40" i="5"/>
  <c r="O40" i="5" s="1"/>
  <c r="M40" i="6"/>
  <c r="M41" i="5"/>
  <c r="M41" i="6"/>
  <c r="O41" i="6" s="1"/>
  <c r="M42" i="5"/>
  <c r="O42" i="5" s="1"/>
  <c r="M42" i="6"/>
  <c r="O42" i="6" s="1"/>
  <c r="M43" i="5"/>
  <c r="O43" i="5" s="1"/>
  <c r="M43" i="6"/>
  <c r="O43" i="6" s="1"/>
  <c r="M44" i="5"/>
  <c r="O44" i="5" s="1"/>
  <c r="M44" i="6"/>
  <c r="O44" i="6" s="1"/>
  <c r="M45" i="5"/>
  <c r="O45" i="5" s="1"/>
  <c r="M45" i="6"/>
  <c r="O45" i="6" s="1"/>
  <c r="M46" i="5"/>
  <c r="O46" i="5" s="1"/>
  <c r="M46" i="6"/>
  <c r="O46" i="6" s="1"/>
  <c r="M47" i="5"/>
  <c r="M47" i="6"/>
  <c r="O47" i="6" s="1"/>
  <c r="M48" i="5"/>
  <c r="O48" i="5" s="1"/>
  <c r="M48" i="6"/>
  <c r="M49" i="5"/>
  <c r="M49" i="6"/>
  <c r="O49" i="6" s="1"/>
  <c r="M50" i="5"/>
  <c r="O50" i="5" s="1"/>
  <c r="M50" i="6"/>
  <c r="O50" i="6" s="1"/>
  <c r="M51" i="5"/>
  <c r="O51" i="5" s="1"/>
  <c r="M51" i="6"/>
  <c r="O51" i="6" s="1"/>
  <c r="M52" i="5"/>
  <c r="O52" i="5" s="1"/>
  <c r="M52" i="6"/>
  <c r="O52" i="6" s="1"/>
  <c r="M53" i="5"/>
  <c r="O53" i="5" s="1"/>
  <c r="M53" i="6"/>
  <c r="O53" i="6" s="1"/>
  <c r="M54" i="5"/>
  <c r="O54" i="5" s="1"/>
  <c r="M54" i="6"/>
  <c r="O54" i="6" s="1"/>
  <c r="M55" i="5"/>
  <c r="M55" i="6"/>
  <c r="O55" i="6" s="1"/>
  <c r="M56" i="5"/>
  <c r="O56" i="5" s="1"/>
  <c r="M56" i="6"/>
  <c r="M57" i="5"/>
  <c r="M57" i="6"/>
  <c r="O57" i="6" s="1"/>
  <c r="M58" i="5"/>
  <c r="O58" i="5" s="1"/>
  <c r="M58" i="6"/>
  <c r="O58" i="6" s="1"/>
  <c r="M59" i="5"/>
  <c r="O59" i="5" s="1"/>
  <c r="M59" i="6"/>
  <c r="O59" i="6" s="1"/>
  <c r="M60" i="5"/>
  <c r="O60" i="5" s="1"/>
  <c r="M60" i="6"/>
  <c r="O60" i="6" s="1"/>
  <c r="M61" i="5"/>
  <c r="O61" i="5" s="1"/>
  <c r="M61" i="6"/>
  <c r="O61" i="6" s="1"/>
  <c r="M62" i="5"/>
  <c r="O62" i="5" s="1"/>
  <c r="M62" i="6"/>
  <c r="O62" i="6" s="1"/>
  <c r="M63" i="5"/>
  <c r="M63" i="6"/>
  <c r="O63" i="6" s="1"/>
  <c r="M64" i="5"/>
  <c r="O64" i="5" s="1"/>
  <c r="M64" i="6"/>
  <c r="M65" i="5"/>
  <c r="M65" i="6"/>
  <c r="O65" i="6" s="1"/>
  <c r="M66" i="5"/>
  <c r="O66" i="5" s="1"/>
  <c r="M66" i="6"/>
  <c r="O66" i="6" s="1"/>
  <c r="M67" i="5"/>
  <c r="O67" i="5" s="1"/>
  <c r="M67" i="6"/>
  <c r="O67" i="6" s="1"/>
  <c r="M68" i="5"/>
  <c r="O68" i="5" s="1"/>
  <c r="M68" i="6"/>
  <c r="O68" i="6" s="1"/>
  <c r="M69" i="5"/>
  <c r="O69" i="5" s="1"/>
  <c r="M69" i="6"/>
  <c r="O69" i="6" s="1"/>
  <c r="M70" i="5"/>
  <c r="O70" i="5" s="1"/>
  <c r="M70" i="6"/>
  <c r="O70" i="6" s="1"/>
  <c r="M71" i="5"/>
  <c r="M71" i="6"/>
  <c r="O71" i="6" s="1"/>
  <c r="M72" i="5"/>
  <c r="O72" i="5" s="1"/>
  <c r="M72" i="6"/>
  <c r="M73" i="5"/>
  <c r="M73" i="6"/>
  <c r="O73" i="6" s="1"/>
  <c r="M74" i="5"/>
  <c r="O74" i="5" s="1"/>
  <c r="M74" i="6"/>
  <c r="O74" i="6" s="1"/>
  <c r="M75" i="5"/>
  <c r="O75" i="5" s="1"/>
  <c r="M75" i="6"/>
  <c r="O75" i="6" s="1"/>
  <c r="M76" i="5"/>
  <c r="O76" i="5" s="1"/>
  <c r="M76" i="6"/>
  <c r="O76" i="6" s="1"/>
  <c r="M77" i="5"/>
  <c r="O77" i="5" s="1"/>
  <c r="M77" i="6"/>
  <c r="O77" i="6" s="1"/>
  <c r="M78" i="5"/>
  <c r="O78" i="5" s="1"/>
  <c r="M78" i="6"/>
  <c r="O78" i="6" s="1"/>
  <c r="M79" i="5"/>
  <c r="M79" i="6"/>
  <c r="O79" i="6" s="1"/>
  <c r="M80" i="5"/>
  <c r="O80" i="5" s="1"/>
  <c r="M80" i="6"/>
  <c r="M81" i="5"/>
  <c r="M81" i="6"/>
  <c r="O81" i="6" s="1"/>
  <c r="M82" i="5"/>
  <c r="O82" i="5" s="1"/>
  <c r="M82" i="6"/>
  <c r="O82" i="6" s="1"/>
  <c r="M83" i="5"/>
  <c r="O83" i="5" s="1"/>
  <c r="M83" i="6"/>
  <c r="O83" i="6" s="1"/>
  <c r="M84" i="5"/>
  <c r="O84" i="5" s="1"/>
  <c r="M84" i="6"/>
  <c r="O84" i="6" s="1"/>
  <c r="M85" i="5"/>
  <c r="O85" i="5" s="1"/>
  <c r="M85" i="6"/>
  <c r="O85" i="6" s="1"/>
  <c r="M86" i="5"/>
  <c r="O86" i="5" s="1"/>
  <c r="M86" i="6"/>
  <c r="O86" i="6" s="1"/>
  <c r="M87" i="5"/>
  <c r="M87" i="6"/>
  <c r="O87" i="6" s="1"/>
  <c r="M88" i="5"/>
  <c r="O88" i="5" s="1"/>
  <c r="M88" i="6"/>
  <c r="M89" i="5"/>
  <c r="M89" i="6"/>
  <c r="O89" i="6" s="1"/>
  <c r="M90" i="5"/>
  <c r="O90" i="5" s="1"/>
  <c r="M90" i="6"/>
  <c r="O90" i="6" s="1"/>
  <c r="M91" i="5"/>
  <c r="O91" i="5" s="1"/>
  <c r="M91" i="6"/>
  <c r="O91" i="6" s="1"/>
  <c r="M92" i="5"/>
  <c r="O92" i="5" s="1"/>
  <c r="M92" i="6"/>
  <c r="O92" i="6" s="1"/>
  <c r="M93" i="5"/>
  <c r="O93" i="5" s="1"/>
  <c r="M93" i="6"/>
  <c r="O93" i="6" s="1"/>
  <c r="M94" i="5"/>
  <c r="O94" i="5" s="1"/>
  <c r="M94" i="6"/>
  <c r="O94" i="6" s="1"/>
  <c r="M95" i="5"/>
  <c r="M95" i="6"/>
  <c r="O95" i="6" s="1"/>
  <c r="M96" i="5"/>
  <c r="O96" i="5" s="1"/>
  <c r="M96" i="6"/>
  <c r="M9" i="6"/>
  <c r="O9" i="6" s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12" i="6" l="1"/>
  <c r="O96" i="6"/>
  <c r="O88" i="6"/>
  <c r="O80" i="6"/>
  <c r="O72" i="6"/>
  <c r="O56" i="6"/>
  <c r="O48" i="6"/>
  <c r="O40" i="6"/>
  <c r="O32" i="6"/>
  <c r="O16" i="6"/>
  <c r="O64" i="6"/>
  <c r="O24" i="6"/>
  <c r="O34" i="6"/>
  <c r="O26" i="6"/>
  <c r="O18" i="6"/>
  <c r="O10" i="6"/>
  <c r="O89" i="5"/>
  <c r="O81" i="5"/>
  <c r="O73" i="5"/>
  <c r="O65" i="5"/>
  <c r="O57" i="5"/>
  <c r="O49" i="5"/>
  <c r="O41" i="5"/>
  <c r="O33" i="5"/>
  <c r="O25" i="5"/>
  <c r="O17" i="5"/>
  <c r="O95" i="5"/>
  <c r="O87" i="5"/>
  <c r="O79" i="5"/>
  <c r="O71" i="5"/>
  <c r="O63" i="5"/>
  <c r="O55" i="5"/>
  <c r="O47" i="5"/>
  <c r="O39" i="5"/>
  <c r="O31" i="5"/>
  <c r="O23" i="5"/>
  <c r="O15" i="5"/>
  <c r="O9" i="5"/>
  <c r="O47" i="1"/>
  <c r="O81" i="1"/>
  <c r="O65" i="1"/>
  <c r="O96" i="1"/>
  <c r="O88" i="1"/>
  <c r="O80" i="1"/>
  <c r="O72" i="1"/>
  <c r="O48" i="1"/>
  <c r="O24" i="1"/>
  <c r="O23" i="1"/>
  <c r="O89" i="1"/>
  <c r="O73" i="1"/>
  <c r="O49" i="1"/>
  <c r="O17" i="1"/>
  <c r="O64" i="1"/>
  <c r="O32" i="1"/>
  <c r="O16" i="1"/>
  <c r="O95" i="1"/>
  <c r="O87" i="1"/>
  <c r="O79" i="1"/>
  <c r="O71" i="1"/>
  <c r="O63" i="1"/>
  <c r="O39" i="1"/>
  <c r="O31" i="1"/>
  <c r="O15" i="1"/>
  <c r="D52" i="3"/>
  <c r="O59" i="1"/>
  <c r="D36" i="3"/>
  <c r="O43" i="1"/>
  <c r="G9" i="6"/>
  <c r="F66" i="3"/>
  <c r="D76" i="3"/>
  <c r="E41" i="3"/>
  <c r="D44" i="3"/>
  <c r="D60" i="3"/>
  <c r="D28" i="3"/>
  <c r="D56" i="3"/>
  <c r="D40" i="3"/>
  <c r="D84" i="3"/>
  <c r="D68" i="3"/>
  <c r="D64" i="3"/>
  <c r="D48" i="3"/>
  <c r="D32" i="3"/>
  <c r="D88" i="3"/>
  <c r="D72" i="3"/>
  <c r="D24" i="3"/>
  <c r="D80" i="3"/>
  <c r="D87" i="3"/>
  <c r="E47" i="3"/>
  <c r="E74" i="3"/>
  <c r="F46" i="3"/>
  <c r="F4" i="3"/>
  <c r="E83" i="3"/>
  <c r="E77" i="3"/>
  <c r="E66" i="3"/>
  <c r="E25" i="3"/>
  <c r="E4" i="3"/>
  <c r="E45" i="3"/>
  <c r="E26" i="3"/>
  <c r="D62" i="3"/>
  <c r="D70" i="3"/>
  <c r="D58" i="3"/>
  <c r="D22" i="3"/>
  <c r="D2" i="3"/>
  <c r="D78" i="3"/>
  <c r="D66" i="3"/>
  <c r="D54" i="3"/>
  <c r="F30" i="3"/>
  <c r="F58" i="3"/>
  <c r="F23" i="3"/>
  <c r="F21" i="3"/>
  <c r="F88" i="3"/>
  <c r="F72" i="3"/>
  <c r="F63" i="3"/>
  <c r="F22" i="3"/>
  <c r="E2" i="3"/>
  <c r="D74" i="3"/>
  <c r="F85" i="3"/>
  <c r="E82" i="3"/>
  <c r="E81" i="3"/>
  <c r="F54" i="3"/>
  <c r="F43" i="3"/>
  <c r="E29" i="3"/>
  <c r="F14" i="3"/>
  <c r="E89" i="3"/>
  <c r="F76" i="3"/>
  <c r="F62" i="3"/>
  <c r="E50" i="3"/>
  <c r="E48" i="3"/>
  <c r="E40" i="3"/>
  <c r="E32" i="3"/>
  <c r="E30" i="3"/>
  <c r="E27" i="3"/>
  <c r="E24" i="3"/>
  <c r="F18" i="3"/>
  <c r="D77" i="3"/>
  <c r="E68" i="3"/>
  <c r="E52" i="3"/>
  <c r="F49" i="3"/>
  <c r="E8" i="3"/>
  <c r="F82" i="3"/>
  <c r="F69" i="3"/>
  <c r="F65" i="3"/>
  <c r="F53" i="3"/>
  <c r="G10" i="1"/>
  <c r="G10" i="6" s="1"/>
  <c r="E73" i="3"/>
  <c r="E62" i="3"/>
  <c r="F25" i="3"/>
  <c r="E17" i="3"/>
  <c r="D57" i="3"/>
  <c r="D49" i="3"/>
  <c r="D33" i="3"/>
  <c r="D29" i="3"/>
  <c r="D21" i="3"/>
  <c r="D13" i="3"/>
  <c r="D5" i="3"/>
  <c r="F79" i="3"/>
  <c r="E78" i="3"/>
  <c r="F74" i="3"/>
  <c r="F70" i="3"/>
  <c r="D65" i="3"/>
  <c r="E53" i="3"/>
  <c r="E46" i="3"/>
  <c r="F42" i="3"/>
  <c r="E39" i="3"/>
  <c r="E38" i="3"/>
  <c r="E35" i="3"/>
  <c r="F20" i="3"/>
  <c r="E15" i="3"/>
  <c r="E13" i="3"/>
  <c r="E11" i="3"/>
  <c r="F89" i="3"/>
  <c r="E60" i="3"/>
  <c r="E54" i="3"/>
  <c r="F50" i="3"/>
  <c r="F47" i="3"/>
  <c r="F12" i="3"/>
  <c r="F7" i="3"/>
  <c r="D89" i="3"/>
  <c r="D81" i="3"/>
  <c r="D73" i="3"/>
  <c r="D69" i="3"/>
  <c r="D61" i="3"/>
  <c r="D53" i="3"/>
  <c r="D45" i="3"/>
  <c r="D37" i="3"/>
  <c r="D17" i="3"/>
  <c r="D9" i="3"/>
  <c r="F78" i="3"/>
  <c r="F77" i="3"/>
  <c r="E69" i="3"/>
  <c r="F67" i="3"/>
  <c r="E57" i="3"/>
  <c r="D41" i="3"/>
  <c r="F38" i="3"/>
  <c r="E37" i="3"/>
  <c r="E33" i="3"/>
  <c r="F26" i="3"/>
  <c r="E23" i="3"/>
  <c r="E21" i="3"/>
  <c r="E9" i="3"/>
  <c r="E7" i="3"/>
  <c r="E3" i="3"/>
  <c r="F87" i="3"/>
  <c r="F86" i="3"/>
  <c r="E71" i="3"/>
  <c r="F59" i="3"/>
  <c r="E58" i="3"/>
  <c r="F55" i="3"/>
  <c r="E43" i="3"/>
  <c r="F41" i="3"/>
  <c r="F35" i="3"/>
  <c r="E34" i="3"/>
  <c r="F31" i="3"/>
  <c r="F27" i="3"/>
  <c r="E19" i="3"/>
  <c r="F13" i="3"/>
  <c r="F8" i="3"/>
  <c r="E86" i="3"/>
  <c r="F68" i="3"/>
  <c r="E63" i="3"/>
  <c r="F52" i="3"/>
  <c r="F2" i="3"/>
  <c r="F80" i="3"/>
  <c r="E75" i="3"/>
  <c r="F48" i="3"/>
  <c r="E87" i="3"/>
  <c r="F84" i="3"/>
  <c r="F83" i="3"/>
  <c r="E79" i="3"/>
  <c r="F64" i="3"/>
  <c r="E59" i="3"/>
  <c r="F56" i="3"/>
  <c r="F60" i="3"/>
  <c r="F36" i="3"/>
  <c r="F40" i="3"/>
  <c r="F32" i="3"/>
  <c r="F24" i="3"/>
  <c r="F44" i="3"/>
  <c r="F28" i="3"/>
  <c r="G60" i="3" l="1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H77" i="3"/>
  <c r="G62" i="3"/>
  <c r="I62" i="3" s="1"/>
  <c r="E31" i="3"/>
  <c r="E84" i="3"/>
  <c r="G84" i="3" s="1"/>
  <c r="I84" i="3" s="1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H87" i="3"/>
  <c r="G52" i="3"/>
  <c r="I52" i="3" s="1"/>
  <c r="F37" i="3"/>
  <c r="G37" i="3" s="1"/>
  <c r="I37" i="3" s="1"/>
  <c r="G48" i="3"/>
  <c r="I48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G7" i="3" s="1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H29" i="3" s="1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H75" i="3" s="1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D12" i="3"/>
  <c r="D20" i="3"/>
  <c r="H20" i="3" s="1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29" i="3"/>
  <c r="I29" i="3" s="1"/>
  <c r="G58" i="3"/>
  <c r="I58" i="3" s="1"/>
  <c r="H58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H60" i="3"/>
  <c r="G24" i="3"/>
  <c r="I24" i="3" s="1"/>
  <c r="G40" i="3"/>
  <c r="I40" i="3" s="1"/>
  <c r="G2" i="3"/>
  <c r="I2" i="3" s="1"/>
  <c r="G34" i="3" l="1"/>
  <c r="I34" i="3" s="1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G5" i="3"/>
  <c r="I5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G3" i="3"/>
  <c r="I3" i="3" s="1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G4" i="3"/>
  <c r="I4" i="3" s="1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<sst xmlns="http://schemas.openxmlformats.org/spreadsheetml/2006/main" count="1063" uniqueCount="121">
  <si>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</si>
  <si>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</si>
  <si>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</si>
  <si>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</si>
  <si>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</si>
  <si>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</si>
  <si>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</si>
  <si>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</si>
  <si>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</si>
  <si>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</si>
  <si>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</si>
  <si>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</si>
  <si>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</si>
  <si>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</si>
  <si>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</si>
  <si>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</si>
  <si>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</si>
  <si>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</si>
  <si>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</si>
  <si>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</si>
  <si>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</si>
  <si>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</si>
  <si>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</si>
  <si>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</si>
  <si>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</si>
  <si>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</si>
  <si>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</si>
  <si>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</si>
  <si>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</si>
  <si>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</si>
  <si>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</si>
  <si>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</si>
  <si>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</si>
  <si>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</si>
  <si>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</si>
  <si>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</si>
  <si>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</si>
  <si>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</si>
  <si>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</si>
  <si>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</si>
  <si>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</si>
  <si>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</si>
  <si>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</si>
  <si>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</si>
  <si>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</si>
  <si>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</si>
  <si>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</si>
  <si>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</si>
  <si>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</si>
  <si>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</si>
  <si>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</si>
  <si>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</si>
  <si>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</si>
  <si>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</si>
  <si>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</si>
  <si>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</si>
  <si>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</si>
  <si>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</si>
  <si>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</si>
  <si>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</si>
  <si>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</si>
  <si>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</si>
  <si>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</si>
  <si>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</si>
  <si>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</si>
  <si>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</si>
  <si>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</si>
  <si>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</si>
  <si>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</si>
  <si>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</si>
  <si>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</si>
  <si>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</si>
  <si>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</si>
  <si>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</si>
  <si>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</si>
  <si>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</si>
  <si>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</si>
  <si>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</si>
  <si>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</si>
  <si>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</si>
  <si>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</si>
  <si>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</si>
  <si>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</si>
  <si>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</si>
  <si>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</si>
  <si>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</si>
  <si>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</si>
  <si>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</si>
  <si>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</si>
  <si>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</si>
  <si>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</si>
  <si>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</si>
  <si>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</si>
  <si>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</si>
  <si>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</si>
  <si>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</si>
  <si>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</si>
  <si>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</si>
  <si>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</si>
  <si>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</si>
  <si>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</si>
  <si>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</si>
  <si>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</si>
  <si>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</si>
  <si>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</si>
  <si>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</si>
  <si>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</si>
  <si>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</si>
  <si>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</si>
  <si>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</si>
  <si>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</si>
  <si>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</si>
  <si>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</si>
  <si>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</si>
  <si>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</si>
  <si>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</si>
  <si>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</si>
  <si>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</si>
  <si>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</si>
  <si>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</si>
  <si>
    <t>ERROR IN QUANT 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</si>
</sst>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64999</c:v>
                </c:pt>
                <c:pt idx="1">
                  <c:v>42331</c:v>
                </c:pt>
                <c:pt idx="2">
                  <c:v>23323</c:v>
                </c:pt>
                <c:pt idx="3">
                  <c:v>8918</c:v>
                </c:pt>
                <c:pt idx="4">
                  <c:v>4847</c:v>
                </c:pt>
                <c:pt idx="5">
                  <c:v>3796</c:v>
                </c:pt>
                <c:pt idx="6">
                  <c:v>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3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42331</c:v>
                </c:pt>
                <c:pt idx="1">
                  <c:v>23323</c:v>
                </c:pt>
                <c:pt idx="2">
                  <c:v>8918</c:v>
                </c:pt>
                <c:pt idx="3">
                  <c:v>4847</c:v>
                </c:pt>
                <c:pt idx="4">
                  <c:v>3796</c:v>
                </c:pt>
                <c:pt idx="5">
                  <c:v>3437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64988</c:v>
                </c:pt>
                <c:pt idx="1">
                  <c:v>40836</c:v>
                </c:pt>
                <c:pt idx="2">
                  <c:v>22888</c:v>
                </c:pt>
                <c:pt idx="3">
                  <c:v>8790</c:v>
                </c:pt>
                <c:pt idx="4">
                  <c:v>4804</c:v>
                </c:pt>
                <c:pt idx="5">
                  <c:v>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3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40836</c:v>
                </c:pt>
                <c:pt idx="1">
                  <c:v>22888</c:v>
                </c:pt>
                <c:pt idx="2">
                  <c:v>8790</c:v>
                </c:pt>
                <c:pt idx="3">
                  <c:v>4804</c:v>
                </c:pt>
                <c:pt idx="4">
                  <c:v>3774</c:v>
                </c:pt>
                <c:pt idx="5">
                  <c:v>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65007</c:v>
                </c:pt>
                <c:pt idx="1">
                  <c:v>42699</c:v>
                </c:pt>
                <c:pt idx="2">
                  <c:v>23659</c:v>
                </c:pt>
                <c:pt idx="3">
                  <c:v>8956</c:v>
                </c:pt>
                <c:pt idx="4">
                  <c:v>4860</c:v>
                </c:pt>
                <c:pt idx="5">
                  <c:v>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42699</c:v>
                </c:pt>
                <c:pt idx="1">
                  <c:v>23659</c:v>
                </c:pt>
                <c:pt idx="2">
                  <c:v>8956</c:v>
                </c:pt>
                <c:pt idx="3">
                  <c:v>4860</c:v>
                </c:pt>
                <c:pt idx="4">
                  <c:v>3778</c:v>
                </c:pt>
                <c:pt idx="5">
                  <c:v>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64999</v>
      </c>
      <c r="D2">
        <v>3428</v>
      </c>
      <c r="E2">
        <v>4878</v>
      </c>
      <c r="F2">
        <v>4128</v>
      </c>
      <c r="G2">
        <v>59454</v>
      </c>
      <c r="H2">
        <v>49002</v>
      </c>
      <c r="I2">
        <v>3517</v>
      </c>
      <c r="J2">
        <v>3610</v>
      </c>
      <c r="K2">
        <v>4283</v>
      </c>
      <c r="L2">
        <v>3891</v>
      </c>
      <c r="M2">
        <v>10691</v>
      </c>
      <c r="N2">
        <v>3896</v>
      </c>
      <c r="O2">
        <v>42331</v>
      </c>
      <c r="P2">
        <v>3478</v>
      </c>
      <c r="Q2">
        <v>5958</v>
      </c>
      <c r="R2">
        <v>3870</v>
      </c>
      <c r="S2">
        <v>24181</v>
      </c>
      <c r="T2">
        <v>37295</v>
      </c>
      <c r="U2">
        <v>3478</v>
      </c>
      <c r="V2">
        <v>3829</v>
      </c>
      <c r="W2">
        <v>4526</v>
      </c>
      <c r="X2">
        <v>3681</v>
      </c>
      <c r="Y2">
        <v>19787</v>
      </c>
      <c r="Z2">
        <v>6053</v>
      </c>
      <c r="AA2">
        <v>23323</v>
      </c>
      <c r="AB2">
        <v>3506</v>
      </c>
      <c r="AC2">
        <v>7663</v>
      </c>
      <c r="AD2">
        <v>3775</v>
      </c>
      <c r="AE2">
        <v>7164</v>
      </c>
      <c r="AF2">
        <v>20357</v>
      </c>
      <c r="AG2">
        <v>3492</v>
      </c>
      <c r="AH2">
        <v>4498</v>
      </c>
      <c r="AI2">
        <v>4393</v>
      </c>
      <c r="AJ2">
        <v>3375</v>
      </c>
      <c r="AK2">
        <v>36117</v>
      </c>
      <c r="AL2">
        <v>4834</v>
      </c>
      <c r="AM2">
        <v>8918</v>
      </c>
      <c r="AN2">
        <v>3596</v>
      </c>
      <c r="AO2">
        <v>12764</v>
      </c>
      <c r="AP2">
        <v>3702</v>
      </c>
      <c r="AQ2">
        <v>4744</v>
      </c>
      <c r="AR2">
        <v>11847</v>
      </c>
      <c r="AS2">
        <v>3433</v>
      </c>
      <c r="AT2">
        <v>6481</v>
      </c>
      <c r="AU2">
        <v>4917</v>
      </c>
      <c r="AV2">
        <v>3457</v>
      </c>
      <c r="AW2">
        <v>50959</v>
      </c>
      <c r="AX2">
        <v>4575</v>
      </c>
      <c r="AY2">
        <v>4847</v>
      </c>
      <c r="AZ2">
        <v>3919</v>
      </c>
      <c r="BA2">
        <v>20927</v>
      </c>
      <c r="BB2">
        <v>3594</v>
      </c>
      <c r="BC2">
        <v>4068</v>
      </c>
      <c r="BD2">
        <v>8379</v>
      </c>
      <c r="BE2">
        <v>3675</v>
      </c>
      <c r="BF2">
        <v>16593</v>
      </c>
      <c r="BG2">
        <v>6132</v>
      </c>
      <c r="BH2">
        <v>3417</v>
      </c>
      <c r="BI2">
        <v>45251</v>
      </c>
      <c r="BJ2">
        <v>5195</v>
      </c>
      <c r="BK2">
        <v>3796</v>
      </c>
      <c r="BL2">
        <v>4840</v>
      </c>
      <c r="BM2">
        <v>28883</v>
      </c>
      <c r="BN2">
        <v>3552</v>
      </c>
      <c r="BO2">
        <v>3650</v>
      </c>
      <c r="BP2">
        <v>6496</v>
      </c>
      <c r="BQ2">
        <v>3980</v>
      </c>
      <c r="BR2">
        <v>43109</v>
      </c>
      <c r="BS2">
        <v>8156</v>
      </c>
      <c r="BT2">
        <v>3518</v>
      </c>
      <c r="BU2">
        <v>19707</v>
      </c>
      <c r="BV2">
        <v>4375</v>
      </c>
      <c r="BW2">
        <v>3437</v>
      </c>
      <c r="BX2">
        <v>6314</v>
      </c>
      <c r="BY2">
        <v>32195</v>
      </c>
      <c r="BZ2">
        <v>3362</v>
      </c>
      <c r="CA2">
        <v>3445</v>
      </c>
      <c r="CB2">
        <v>4863</v>
      </c>
      <c r="CC2">
        <v>4158</v>
      </c>
      <c r="CD2">
        <v>53119</v>
      </c>
      <c r="CE2">
        <v>15429</v>
      </c>
      <c r="CF2">
        <v>3636</v>
      </c>
      <c r="CG2">
        <v>6834</v>
      </c>
      <c r="CH2">
        <v>3873</v>
      </c>
      <c r="CI2">
        <v>3367</v>
      </c>
      <c r="CJ2">
        <v>10168</v>
      </c>
      <c r="CK2">
        <v>17140</v>
      </c>
      <c r="CL2">
        <v>3373</v>
      </c>
      <c r="CM2">
        <v>3361</v>
      </c>
      <c r="CN2">
        <v>4267</v>
      </c>
      <c r="CO2">
        <v>4350</v>
      </c>
      <c r="CP2">
        <v>42425</v>
      </c>
      <c r="CQ2">
        <v>20681</v>
      </c>
      <c r="CR2">
        <v>3957</v>
      </c>
      <c r="CS2">
        <v>4478</v>
      </c>
      <c r="CT2">
        <v>3694</v>
      </c>
    </row>
    <row r="7" spans="1:98" x14ac:dyDescent="0.4">
      <c r="N7" s="9" t="s">
        <v>115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64999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64999</v>
      </c>
      <c r="K9" t="s">
        <v>82</v>
      </c>
      <c r="L9" s="8" t="str">
        <f>A10</f>
        <v>A2</v>
      </c>
      <c r="M9" s="8">
        <f>B10</f>
        <v>3428</v>
      </c>
      <c r="N9" s="8">
        <f>(M9-3437)/2608.9</f>
        <v>-3.449729771167925E-3</v>
      </c>
      <c r="O9" s="8">
        <f>N9*40</f>
        <v>-0.13798919084671701</v>
      </c>
    </row>
    <row r="10" spans="1:98" x14ac:dyDescent="0.4">
      <c r="A10" t="s">
        <v>83</v>
      </c>
      <c r="B10">
        <v>3428</v>
      </c>
      <c r="E10">
        <f>E9/2</f>
        <v>15</v>
      </c>
      <c r="G10">
        <f>G9/2</f>
        <v>15</v>
      </c>
      <c r="H10" t="str">
        <f>A21</f>
        <v>B1</v>
      </c>
      <c r="I10">
        <f>B21</f>
        <v>42331</v>
      </c>
      <c r="K10" t="s">
        <v>85</v>
      </c>
      <c r="L10" s="8" t="str">
        <f>A22</f>
        <v>B2</v>
      </c>
      <c r="M10" s="8">
        <f>B22</f>
        <v>3478</v>
      </c>
      <c r="N10" s="8">
        <f t="shared" ref="N10:N73" si="1">(M10-3437)/2608.9</f>
        <v>1.5715435624209437E-2</v>
      </c>
      <c r="O10" s="8">
        <f t="shared" ref="O10:O73" si="2">N10*40</f>
        <v>0.62861742496837747</v>
      </c>
    </row>
    <row r="11" spans="1:98" x14ac:dyDescent="0.4">
      <c r="A11" t="s">
        <v>84</v>
      </c>
      <c r="B11">
        <v>4878</v>
      </c>
      <c r="E11">
        <f>E10/2</f>
        <v>7.5</v>
      </c>
      <c r="G11">
        <f>G10/2</f>
        <v>7.5</v>
      </c>
      <c r="H11" t="str">
        <f>A33</f>
        <v>C1</v>
      </c>
      <c r="I11">
        <f>B33</f>
        <v>23323</v>
      </c>
      <c r="K11" t="s">
        <v>88</v>
      </c>
      <c r="L11" s="8" t="str">
        <f>A34</f>
        <v>C2</v>
      </c>
      <c r="M11" s="8">
        <f>B34</f>
        <v>3506</v>
      </c>
      <c r="N11" s="8">
        <f t="shared" si="1"/>
        <v>2.6447928245620759E-2</v>
      </c>
      <c r="O11" s="8">
        <f t="shared" si="2"/>
        <v>1.0579171298248304</v>
      </c>
    </row>
    <row r="12" spans="1:98" x14ac:dyDescent="0.4">
      <c r="A12" t="s">
        <v>9</v>
      </c>
      <c r="B12">
        <v>4128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8918</v>
      </c>
      <c r="K12" t="s">
        <v>91</v>
      </c>
      <c r="L12" s="8" t="str">
        <f>A46</f>
        <v>D2</v>
      </c>
      <c r="M12" s="8">
        <f>B46</f>
        <v>3596</v>
      </c>
      <c r="N12" s="8">
        <f t="shared" si="1"/>
        <v>6.0945225957300009E-2</v>
      </c>
      <c r="O12" s="8">
        <f t="shared" si="2"/>
        <v>2.4378090382920004</v>
      </c>
    </row>
    <row r="13" spans="1:98" x14ac:dyDescent="0.4">
      <c r="A13" t="s">
        <v>17</v>
      </c>
      <c r="B13">
        <v>59454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4847</v>
      </c>
      <c r="K13" t="s">
        <v>94</v>
      </c>
      <c r="L13" s="8" t="str">
        <f>A58</f>
        <v>E2</v>
      </c>
      <c r="M13" s="8">
        <f>B58</f>
        <v>3919</v>
      </c>
      <c r="N13" s="8">
        <f t="shared" si="1"/>
        <v>0.18475219441143775</v>
      </c>
      <c r="O13" s="8">
        <f t="shared" si="2"/>
        <v>7.3900877764575101</v>
      </c>
    </row>
    <row r="14" spans="1:98" x14ac:dyDescent="0.4">
      <c r="A14" t="s">
        <v>25</v>
      </c>
      <c r="B14">
        <v>49002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3796</v>
      </c>
      <c r="K14" t="s">
        <v>97</v>
      </c>
      <c r="L14" s="8" t="str">
        <f>A70</f>
        <v>F2</v>
      </c>
      <c r="M14" s="8">
        <f>B70</f>
        <v>4840</v>
      </c>
      <c r="N14" s="8">
        <f t="shared" si="1"/>
        <v>0.53777454099428879</v>
      </c>
      <c r="O14" s="8">
        <f t="shared" si="2"/>
        <v>21.510981639771551</v>
      </c>
    </row>
    <row r="15" spans="1:98" x14ac:dyDescent="0.4">
      <c r="A15" t="s">
        <v>34</v>
      </c>
      <c r="B15">
        <v>3517</v>
      </c>
      <c r="G15">
        <f t="shared" ref="G15" si="3">E15*1.14</f>
        <v>0</v>
      </c>
      <c r="H15" t="str">
        <f>A81</f>
        <v>G1</v>
      </c>
      <c r="I15">
        <f>B81</f>
        <v>3437</v>
      </c>
      <c r="K15" t="s">
        <v>100</v>
      </c>
      <c r="L15" s="8" t="str">
        <f>A82</f>
        <v>G2</v>
      </c>
      <c r="M15" s="8">
        <f>B82</f>
        <v>6314</v>
      </c>
      <c r="N15" s="8">
        <f t="shared" si="1"/>
        <v>1.1027636168500135</v>
      </c>
      <c r="O15" s="8">
        <f t="shared" si="2"/>
        <v>44.110544674000536</v>
      </c>
    </row>
    <row r="16" spans="1:98" x14ac:dyDescent="0.4">
      <c r="A16" t="s">
        <v>41</v>
      </c>
      <c r="B16">
        <v>3610</v>
      </c>
      <c r="K16" t="s">
        <v>103</v>
      </c>
      <c r="L16" s="8" t="str">
        <f>A94</f>
        <v>H2</v>
      </c>
      <c r="M16" s="8">
        <f>B94</f>
        <v>10168</v>
      </c>
      <c r="N16" s="8">
        <f t="shared" si="1"/>
        <v>2.5800145655257003</v>
      </c>
      <c r="O16" s="8">
        <f t="shared" si="2"/>
        <v>103.20058262102802</v>
      </c>
    </row>
    <row r="17" spans="1:15" x14ac:dyDescent="0.4">
      <c r="A17" t="s">
        <v>49</v>
      </c>
      <c r="B17">
        <v>4283</v>
      </c>
      <c r="K17" t="s">
        <v>104</v>
      </c>
      <c r="L17" s="8" t="str">
        <f>A95</f>
        <v>H3</v>
      </c>
      <c r="M17" s="8">
        <f>B95</f>
        <v>17140</v>
      </c>
      <c r="N17" s="8">
        <f t="shared" si="1"/>
        <v>5.2524052282571194</v>
      </c>
      <c r="O17" s="8">
        <f t="shared" si="2"/>
        <v>210.09620913028476</v>
      </c>
    </row>
    <row r="18" spans="1:15" x14ac:dyDescent="0.4">
      <c r="A18" t="s">
        <v>57</v>
      </c>
      <c r="B18">
        <v>3891</v>
      </c>
      <c r="K18" t="s">
        <v>101</v>
      </c>
      <c r="L18" s="8" t="str">
        <f>A83</f>
        <v>G3</v>
      </c>
      <c r="M18" s="8">
        <f>B83</f>
        <v>32195</v>
      </c>
      <c r="N18" s="8">
        <f t="shared" si="1"/>
        <v>11.023036528805243</v>
      </c>
      <c r="O18" s="8">
        <f t="shared" si="2"/>
        <v>440.9214611522097</v>
      </c>
    </row>
    <row r="19" spans="1:15" x14ac:dyDescent="0.4">
      <c r="A19" t="s">
        <v>65</v>
      </c>
      <c r="B19">
        <v>10691</v>
      </c>
      <c r="K19" t="s">
        <v>98</v>
      </c>
      <c r="L19" s="8" t="str">
        <f>A71</f>
        <v>F3</v>
      </c>
      <c r="M19" s="8">
        <f>B71</f>
        <v>28883</v>
      </c>
      <c r="N19" s="8">
        <f t="shared" si="1"/>
        <v>9.7535359730154472</v>
      </c>
      <c r="O19" s="8">
        <f t="shared" si="2"/>
        <v>390.14143892061787</v>
      </c>
    </row>
    <row r="20" spans="1:15" x14ac:dyDescent="0.4">
      <c r="A20" t="s">
        <v>73</v>
      </c>
      <c r="B20">
        <v>3896</v>
      </c>
      <c r="K20" t="s">
        <v>95</v>
      </c>
      <c r="L20" s="8" t="str">
        <f>A59</f>
        <v>E3</v>
      </c>
      <c r="M20" s="8">
        <f>B59</f>
        <v>20927</v>
      </c>
      <c r="N20" s="8">
        <f t="shared" si="1"/>
        <v>6.7039748553030014</v>
      </c>
      <c r="O20" s="8">
        <f t="shared" si="2"/>
        <v>268.15899421212004</v>
      </c>
    </row>
    <row r="21" spans="1:15" x14ac:dyDescent="0.4">
      <c r="A21" t="s">
        <v>85</v>
      </c>
      <c r="B21">
        <v>42331</v>
      </c>
      <c r="K21" t="s">
        <v>92</v>
      </c>
      <c r="L21" s="8" t="str">
        <f>A47</f>
        <v>D3</v>
      </c>
      <c r="M21" s="8">
        <f>B47</f>
        <v>12764</v>
      </c>
      <c r="N21" s="8">
        <f t="shared" si="1"/>
        <v>3.5750699528536929</v>
      </c>
      <c r="O21" s="8">
        <f t="shared" si="2"/>
        <v>143.00279811414771</v>
      </c>
    </row>
    <row r="22" spans="1:15" x14ac:dyDescent="0.4">
      <c r="A22" t="s">
        <v>86</v>
      </c>
      <c r="B22">
        <v>3478</v>
      </c>
      <c r="K22" t="s">
        <v>89</v>
      </c>
      <c r="L22" s="8" t="str">
        <f>A35</f>
        <v>C3</v>
      </c>
      <c r="M22" s="8">
        <f>B35</f>
        <v>7663</v>
      </c>
      <c r="N22" s="8">
        <f t="shared" si="1"/>
        <v>1.6198397792172945</v>
      </c>
      <c r="O22" s="8">
        <f t="shared" si="2"/>
        <v>64.793591168691776</v>
      </c>
    </row>
    <row r="23" spans="1:15" x14ac:dyDescent="0.4">
      <c r="A23" t="s">
        <v>87</v>
      </c>
      <c r="B23">
        <v>5958</v>
      </c>
      <c r="K23" t="s">
        <v>86</v>
      </c>
      <c r="L23" s="8" t="str">
        <f>A23</f>
        <v>B3</v>
      </c>
      <c r="M23" s="8">
        <f>B23</f>
        <v>5958</v>
      </c>
      <c r="N23" s="8">
        <f t="shared" si="1"/>
        <v>0.96630763923492657</v>
      </c>
      <c r="O23" s="8">
        <f t="shared" si="2"/>
        <v>38.652305569397065</v>
      </c>
    </row>
    <row r="24" spans="1:15" x14ac:dyDescent="0.4">
      <c r="A24" t="s">
        <v>10</v>
      </c>
      <c r="B24">
        <v>3870</v>
      </c>
      <c r="K24" t="s">
        <v>83</v>
      </c>
      <c r="L24" s="8" t="str">
        <f>A11</f>
        <v>A3</v>
      </c>
      <c r="M24" s="8">
        <f>B11</f>
        <v>4878</v>
      </c>
      <c r="N24" s="8">
        <f t="shared" si="1"/>
        <v>0.55234006669477553</v>
      </c>
      <c r="O24" s="8">
        <f t="shared" si="2"/>
        <v>22.093602667791021</v>
      </c>
    </row>
    <row r="25" spans="1:15" x14ac:dyDescent="0.4">
      <c r="A25" t="s">
        <v>18</v>
      </c>
      <c r="B25">
        <v>24181</v>
      </c>
      <c r="K25" t="s">
        <v>84</v>
      </c>
      <c r="L25" s="8" t="str">
        <f>A12</f>
        <v>A4</v>
      </c>
      <c r="M25" s="8">
        <f>B12</f>
        <v>4128</v>
      </c>
      <c r="N25" s="8">
        <f t="shared" si="1"/>
        <v>0.26486258576411514</v>
      </c>
      <c r="O25" s="8">
        <f t="shared" si="2"/>
        <v>10.594503430564606</v>
      </c>
    </row>
    <row r="26" spans="1:15" x14ac:dyDescent="0.4">
      <c r="A26" t="s">
        <v>26</v>
      </c>
      <c r="B26">
        <v>37295</v>
      </c>
      <c r="K26" t="s">
        <v>87</v>
      </c>
      <c r="L26" s="8" t="str">
        <f>A24</f>
        <v>B4</v>
      </c>
      <c r="M26" s="8">
        <f>B24</f>
        <v>3870</v>
      </c>
      <c r="N26" s="8">
        <f t="shared" si="1"/>
        <v>0.16597033232396796</v>
      </c>
      <c r="O26" s="8">
        <f t="shared" si="2"/>
        <v>6.6388132929587185</v>
      </c>
    </row>
    <row r="27" spans="1:15" x14ac:dyDescent="0.4">
      <c r="A27" t="s">
        <v>35</v>
      </c>
      <c r="B27">
        <v>3478</v>
      </c>
      <c r="K27" t="s">
        <v>90</v>
      </c>
      <c r="L27" s="8" t="str">
        <f>A36</f>
        <v>C4</v>
      </c>
      <c r="M27" s="8">
        <f>B36</f>
        <v>3775</v>
      </c>
      <c r="N27" s="8">
        <f t="shared" si="1"/>
        <v>0.12955651807275095</v>
      </c>
      <c r="O27" s="8">
        <f t="shared" si="2"/>
        <v>5.1822607229100379</v>
      </c>
    </row>
    <row r="28" spans="1:15" x14ac:dyDescent="0.4">
      <c r="A28" t="s">
        <v>42</v>
      </c>
      <c r="B28">
        <v>3829</v>
      </c>
      <c r="K28" t="s">
        <v>93</v>
      </c>
      <c r="L28" s="8" t="str">
        <f>A48</f>
        <v>D4</v>
      </c>
      <c r="M28" s="8">
        <f>B48</f>
        <v>3702</v>
      </c>
      <c r="N28" s="8">
        <f t="shared" si="1"/>
        <v>0.10157537659550002</v>
      </c>
      <c r="O28" s="8">
        <f t="shared" si="2"/>
        <v>4.0630150638200009</v>
      </c>
    </row>
    <row r="29" spans="1:15" x14ac:dyDescent="0.4">
      <c r="A29" t="s">
        <v>50</v>
      </c>
      <c r="B29">
        <v>4526</v>
      </c>
      <c r="K29" t="s">
        <v>96</v>
      </c>
      <c r="L29" s="8" t="str">
        <f>A60</f>
        <v>E4</v>
      </c>
      <c r="M29" s="8">
        <f>B60</f>
        <v>3594</v>
      </c>
      <c r="N29" s="8">
        <f t="shared" si="1"/>
        <v>6.0178619341484912E-2</v>
      </c>
      <c r="O29" s="8">
        <f t="shared" si="2"/>
        <v>2.4071447736593967</v>
      </c>
    </row>
    <row r="30" spans="1:15" x14ac:dyDescent="0.4">
      <c r="A30" t="s">
        <v>58</v>
      </c>
      <c r="B30">
        <v>3681</v>
      </c>
      <c r="K30" t="s">
        <v>99</v>
      </c>
      <c r="L30" s="8" t="str">
        <f>A72</f>
        <v>F4</v>
      </c>
      <c r="M30" s="8">
        <f>B72</f>
        <v>3552</v>
      </c>
      <c r="N30" s="8">
        <f t="shared" si="1"/>
        <v>4.407988040936793E-2</v>
      </c>
      <c r="O30" s="8">
        <f t="shared" si="2"/>
        <v>1.7631952163747173</v>
      </c>
    </row>
    <row r="31" spans="1:15" x14ac:dyDescent="0.4">
      <c r="A31" t="s">
        <v>66</v>
      </c>
      <c r="B31">
        <v>19787</v>
      </c>
      <c r="K31" t="s">
        <v>102</v>
      </c>
      <c r="L31" s="8" t="str">
        <f>A84</f>
        <v>G4</v>
      </c>
      <c r="M31" s="8">
        <f>B84</f>
        <v>3362</v>
      </c>
      <c r="N31" s="8">
        <f t="shared" si="1"/>
        <v>-2.8747748093066041E-2</v>
      </c>
      <c r="O31" s="8">
        <f t="shared" si="2"/>
        <v>-1.1499099237226416</v>
      </c>
    </row>
    <row r="32" spans="1:15" x14ac:dyDescent="0.4">
      <c r="A32" t="s">
        <v>74</v>
      </c>
      <c r="B32">
        <v>6053</v>
      </c>
      <c r="K32" t="s">
        <v>105</v>
      </c>
      <c r="L32" t="str">
        <f>A96</f>
        <v>H4</v>
      </c>
      <c r="M32">
        <f>B96</f>
        <v>3373</v>
      </c>
      <c r="N32" s="8">
        <f t="shared" si="1"/>
        <v>-2.4531411706083021E-2</v>
      </c>
      <c r="O32" s="8">
        <f t="shared" si="2"/>
        <v>-0.98125646824332091</v>
      </c>
    </row>
    <row r="33" spans="1:15" x14ac:dyDescent="0.4">
      <c r="A33" t="s">
        <v>88</v>
      </c>
      <c r="B33">
        <v>23323</v>
      </c>
      <c r="K33" t="s">
        <v>16</v>
      </c>
      <c r="L33" t="str">
        <f>A97</f>
        <v>H5</v>
      </c>
      <c r="M33">
        <f>B97</f>
        <v>3361</v>
      </c>
      <c r="N33" s="8">
        <f t="shared" si="1"/>
        <v>-2.9131051400973589E-2</v>
      </c>
      <c r="O33" s="8">
        <f t="shared" si="2"/>
        <v>-1.1652420560389436</v>
      </c>
    </row>
    <row r="34" spans="1:15" x14ac:dyDescent="0.4">
      <c r="A34" t="s">
        <v>89</v>
      </c>
      <c r="B34">
        <v>3506</v>
      </c>
      <c r="K34" t="s">
        <v>15</v>
      </c>
      <c r="L34" t="str">
        <f>A85</f>
        <v>G5</v>
      </c>
      <c r="M34">
        <f>B85</f>
        <v>3445</v>
      </c>
      <c r="N34" s="8">
        <f t="shared" si="1"/>
        <v>3.0664264632603777E-3</v>
      </c>
      <c r="O34" s="8">
        <f t="shared" si="2"/>
        <v>0.12265705853041511</v>
      </c>
    </row>
    <row r="35" spans="1:15" x14ac:dyDescent="0.4">
      <c r="A35" t="s">
        <v>90</v>
      </c>
      <c r="B35">
        <v>7663</v>
      </c>
      <c r="K35" t="s">
        <v>14</v>
      </c>
      <c r="L35" t="str">
        <f>A73</f>
        <v>F5</v>
      </c>
      <c r="M35">
        <f>B73</f>
        <v>3650</v>
      </c>
      <c r="N35" s="8">
        <f t="shared" si="1"/>
        <v>8.1643604584307555E-2</v>
      </c>
      <c r="O35" s="8">
        <f t="shared" si="2"/>
        <v>3.265744183372302</v>
      </c>
    </row>
    <row r="36" spans="1:15" x14ac:dyDescent="0.4">
      <c r="A36" t="s">
        <v>11</v>
      </c>
      <c r="B36">
        <v>3775</v>
      </c>
      <c r="K36" t="s">
        <v>13</v>
      </c>
      <c r="L36" t="str">
        <f>A61</f>
        <v>E5</v>
      </c>
      <c r="M36">
        <f>B61</f>
        <v>4068</v>
      </c>
      <c r="N36" s="8">
        <f t="shared" si="1"/>
        <v>0.24186438728966231</v>
      </c>
      <c r="O36" s="8">
        <f t="shared" si="2"/>
        <v>9.6745754915864914</v>
      </c>
    </row>
    <row r="37" spans="1:15" x14ac:dyDescent="0.4">
      <c r="A37" t="s">
        <v>19</v>
      </c>
      <c r="B37">
        <v>7164</v>
      </c>
      <c r="K37" t="s">
        <v>12</v>
      </c>
      <c r="L37" t="str">
        <f>A49</f>
        <v>D5</v>
      </c>
      <c r="M37">
        <f>B49</f>
        <v>4744</v>
      </c>
      <c r="N37" s="8">
        <f t="shared" si="1"/>
        <v>0.50097742343516427</v>
      </c>
      <c r="O37" s="8">
        <f t="shared" si="2"/>
        <v>20.039096937406569</v>
      </c>
    </row>
    <row r="38" spans="1:15" x14ac:dyDescent="0.4">
      <c r="A38" t="s">
        <v>27</v>
      </c>
      <c r="B38">
        <v>20357</v>
      </c>
      <c r="K38" t="s">
        <v>11</v>
      </c>
      <c r="L38" t="str">
        <f>A37</f>
        <v>C5</v>
      </c>
      <c r="M38">
        <f>B37</f>
        <v>7164</v>
      </c>
      <c r="N38" s="8">
        <f t="shared" si="1"/>
        <v>1.4285714285714286</v>
      </c>
      <c r="O38" s="8">
        <f t="shared" si="2"/>
        <v>57.142857142857146</v>
      </c>
    </row>
    <row r="39" spans="1:15" x14ac:dyDescent="0.4">
      <c r="A39" t="s">
        <v>36</v>
      </c>
      <c r="B39">
        <v>3492</v>
      </c>
      <c r="K39" t="s">
        <v>10</v>
      </c>
      <c r="L39" t="str">
        <f>A25</f>
        <v>B5</v>
      </c>
      <c r="M39">
        <f>B25</f>
        <v>24181</v>
      </c>
      <c r="N39" s="8">
        <f t="shared" si="1"/>
        <v>7.9512438192341595</v>
      </c>
      <c r="O39" s="8">
        <f t="shared" si="2"/>
        <v>318.04975276936636</v>
      </c>
    </row>
    <row r="40" spans="1:15" x14ac:dyDescent="0.4">
      <c r="A40" t="s">
        <v>43</v>
      </c>
      <c r="B40">
        <v>4498</v>
      </c>
      <c r="K40" t="s">
        <v>9</v>
      </c>
      <c r="L40" t="str">
        <f>A13</f>
        <v>A5</v>
      </c>
      <c r="M40">
        <f>B13</f>
        <v>59454</v>
      </c>
      <c r="N40" s="8">
        <f t="shared" si="1"/>
        <v>21.471501399057072</v>
      </c>
      <c r="O40" s="8">
        <f t="shared" si="2"/>
        <v>858.8600559622829</v>
      </c>
    </row>
    <row r="41" spans="1:15" x14ac:dyDescent="0.4">
      <c r="A41" t="s">
        <v>51</v>
      </c>
      <c r="B41">
        <v>4393</v>
      </c>
      <c r="K41" t="s">
        <v>17</v>
      </c>
      <c r="L41" t="str">
        <f>A14</f>
        <v>A6</v>
      </c>
      <c r="M41">
        <f>B14</f>
        <v>49002</v>
      </c>
      <c r="N41" s="8">
        <f t="shared" si="1"/>
        <v>17.465215224807391</v>
      </c>
      <c r="O41" s="8">
        <f t="shared" si="2"/>
        <v>698.60860899229567</v>
      </c>
    </row>
    <row r="42" spans="1:15" x14ac:dyDescent="0.4">
      <c r="A42" t="s">
        <v>59</v>
      </c>
      <c r="B42">
        <v>3375</v>
      </c>
      <c r="K42" t="s">
        <v>18</v>
      </c>
      <c r="L42" t="str">
        <f>A26</f>
        <v>B6</v>
      </c>
      <c r="M42">
        <f>B26</f>
        <v>37295</v>
      </c>
      <c r="N42" s="8">
        <f t="shared" si="1"/>
        <v>12.977883399133734</v>
      </c>
      <c r="O42" s="8">
        <f t="shared" si="2"/>
        <v>519.11533596534935</v>
      </c>
    </row>
    <row r="43" spans="1:15" x14ac:dyDescent="0.4">
      <c r="A43" t="s">
        <v>67</v>
      </c>
      <c r="B43">
        <v>36117</v>
      </c>
      <c r="K43" t="s">
        <v>19</v>
      </c>
      <c r="L43" t="str">
        <f>A38</f>
        <v>C6</v>
      </c>
      <c r="M43">
        <f>B38</f>
        <v>20357</v>
      </c>
      <c r="N43" s="8">
        <f t="shared" si="1"/>
        <v>6.4854919697956994</v>
      </c>
      <c r="O43" s="8">
        <f t="shared" si="2"/>
        <v>259.41967879182801</v>
      </c>
    </row>
    <row r="44" spans="1:15" x14ac:dyDescent="0.4">
      <c r="A44" t="s">
        <v>75</v>
      </c>
      <c r="B44">
        <v>4834</v>
      </c>
      <c r="K44" t="s">
        <v>20</v>
      </c>
      <c r="L44" t="str">
        <f>A50</f>
        <v>D6</v>
      </c>
      <c r="M44">
        <f>B50</f>
        <v>11847</v>
      </c>
      <c r="N44" s="8">
        <f t="shared" si="1"/>
        <v>3.2235808195024722</v>
      </c>
      <c r="O44" s="8">
        <f t="shared" si="2"/>
        <v>128.9432327800989</v>
      </c>
    </row>
    <row r="45" spans="1:15" x14ac:dyDescent="0.4">
      <c r="A45" t="s">
        <v>91</v>
      </c>
      <c r="B45">
        <v>8918</v>
      </c>
      <c r="K45" t="s">
        <v>21</v>
      </c>
      <c r="L45" t="str">
        <f>A62</f>
        <v>E6</v>
      </c>
      <c r="M45">
        <f>B62</f>
        <v>8379</v>
      </c>
      <c r="N45" s="8">
        <f t="shared" si="1"/>
        <v>1.8942849476790984</v>
      </c>
      <c r="O45" s="8">
        <f t="shared" si="2"/>
        <v>75.77139790716393</v>
      </c>
    </row>
    <row r="46" spans="1:15" x14ac:dyDescent="0.4">
      <c r="A46" t="s">
        <v>92</v>
      </c>
      <c r="B46">
        <v>3596</v>
      </c>
      <c r="K46" t="s">
        <v>22</v>
      </c>
      <c r="L46" t="str">
        <f>A74</f>
        <v>F6</v>
      </c>
      <c r="M46">
        <f>B74</f>
        <v>6496</v>
      </c>
      <c r="N46" s="8">
        <f t="shared" si="1"/>
        <v>1.172524818889187</v>
      </c>
      <c r="O46" s="8">
        <f t="shared" si="2"/>
        <v>46.900992755567479</v>
      </c>
    </row>
    <row r="47" spans="1:15" x14ac:dyDescent="0.4">
      <c r="A47" t="s">
        <v>93</v>
      </c>
      <c r="B47">
        <v>12764</v>
      </c>
      <c r="K47" t="s">
        <v>23</v>
      </c>
      <c r="L47" t="str">
        <f>A86</f>
        <v>G6</v>
      </c>
      <c r="M47">
        <f>B86</f>
        <v>4863</v>
      </c>
      <c r="N47" s="8">
        <f t="shared" si="1"/>
        <v>0.54659051707616235</v>
      </c>
      <c r="O47" s="8">
        <f t="shared" si="2"/>
        <v>21.863620683046495</v>
      </c>
    </row>
    <row r="48" spans="1:15" x14ac:dyDescent="0.4">
      <c r="A48" t="s">
        <v>12</v>
      </c>
      <c r="B48">
        <v>3702</v>
      </c>
      <c r="K48" t="s">
        <v>24</v>
      </c>
      <c r="L48" t="str">
        <f>A98</f>
        <v>H6</v>
      </c>
      <c r="M48">
        <f>B98</f>
        <v>4267</v>
      </c>
      <c r="N48" s="8">
        <f t="shared" si="1"/>
        <v>0.31814174556326419</v>
      </c>
      <c r="O48" s="8">
        <f t="shared" si="2"/>
        <v>12.725669822530568</v>
      </c>
    </row>
    <row r="49" spans="1:15" x14ac:dyDescent="0.4">
      <c r="A49" t="s">
        <v>20</v>
      </c>
      <c r="B49">
        <v>4744</v>
      </c>
      <c r="K49" t="s">
        <v>33</v>
      </c>
      <c r="L49" t="str">
        <f>A99</f>
        <v>H7</v>
      </c>
      <c r="M49">
        <f>B99</f>
        <v>4350</v>
      </c>
      <c r="N49" s="8">
        <f t="shared" si="1"/>
        <v>0.34995592011959065</v>
      </c>
      <c r="O49" s="8">
        <f t="shared" si="2"/>
        <v>13.998236804783627</v>
      </c>
    </row>
    <row r="50" spans="1:15" x14ac:dyDescent="0.4">
      <c r="A50" t="s">
        <v>28</v>
      </c>
      <c r="B50">
        <v>11847</v>
      </c>
      <c r="K50" t="s">
        <v>31</v>
      </c>
      <c r="L50" t="str">
        <f>A87</f>
        <v>G7</v>
      </c>
      <c r="M50">
        <f>B87</f>
        <v>4158</v>
      </c>
      <c r="N50" s="8">
        <f t="shared" si="1"/>
        <v>0.27636168500134156</v>
      </c>
      <c r="O50" s="8">
        <f t="shared" si="2"/>
        <v>11.054467400053662</v>
      </c>
    </row>
    <row r="51" spans="1:15" x14ac:dyDescent="0.4">
      <c r="A51" t="s">
        <v>37</v>
      </c>
      <c r="B51">
        <v>3433</v>
      </c>
      <c r="K51" t="s">
        <v>32</v>
      </c>
      <c r="L51" t="str">
        <f>A75</f>
        <v>F7</v>
      </c>
      <c r="M51">
        <f>B75</f>
        <v>3980</v>
      </c>
      <c r="N51" s="8">
        <f t="shared" si="1"/>
        <v>0.20813369619379815</v>
      </c>
      <c r="O51" s="8">
        <f t="shared" si="2"/>
        <v>8.3253478477519263</v>
      </c>
    </row>
    <row r="52" spans="1:15" x14ac:dyDescent="0.4">
      <c r="A52" t="s">
        <v>44</v>
      </c>
      <c r="B52">
        <v>6481</v>
      </c>
      <c r="K52" t="s">
        <v>29</v>
      </c>
      <c r="L52" t="str">
        <f>A63</f>
        <v>E7</v>
      </c>
      <c r="M52">
        <f>B63</f>
        <v>3675</v>
      </c>
      <c r="N52" s="8">
        <f t="shared" si="1"/>
        <v>9.1226187281996246E-2</v>
      </c>
      <c r="O52" s="8">
        <f t="shared" si="2"/>
        <v>3.6490474912798501</v>
      </c>
    </row>
    <row r="53" spans="1:15" x14ac:dyDescent="0.4">
      <c r="A53" t="s">
        <v>52</v>
      </c>
      <c r="B53">
        <v>4917</v>
      </c>
      <c r="K53" t="s">
        <v>28</v>
      </c>
      <c r="L53" t="str">
        <f>A51</f>
        <v>D7</v>
      </c>
      <c r="M53">
        <f>B51</f>
        <v>3433</v>
      </c>
      <c r="N53" s="8">
        <f t="shared" si="1"/>
        <v>-1.5332132316301888E-3</v>
      </c>
      <c r="O53" s="8">
        <f t="shared" si="2"/>
        <v>-6.1328529265207557E-2</v>
      </c>
    </row>
    <row r="54" spans="1:15" x14ac:dyDescent="0.4">
      <c r="A54" t="s">
        <v>60</v>
      </c>
      <c r="B54">
        <v>3457</v>
      </c>
      <c r="K54" t="s">
        <v>27</v>
      </c>
      <c r="L54" s="8" t="str">
        <f>A39</f>
        <v>C7</v>
      </c>
      <c r="M54" s="8">
        <f>B39</f>
        <v>3492</v>
      </c>
      <c r="N54" s="8">
        <f t="shared" si="1"/>
        <v>2.1081681934915098E-2</v>
      </c>
      <c r="O54" s="8">
        <f t="shared" si="2"/>
        <v>0.8432672773966039</v>
      </c>
    </row>
    <row r="55" spans="1:15" x14ac:dyDescent="0.4">
      <c r="A55" t="s">
        <v>68</v>
      </c>
      <c r="B55">
        <v>50959</v>
      </c>
      <c r="K55" t="s">
        <v>26</v>
      </c>
      <c r="L55" s="8" t="str">
        <f>A27</f>
        <v>B7</v>
      </c>
      <c r="M55" s="8">
        <f>B27</f>
        <v>3478</v>
      </c>
      <c r="N55" s="8">
        <f t="shared" si="1"/>
        <v>1.5715435624209437E-2</v>
      </c>
      <c r="O55" s="8">
        <f t="shared" si="2"/>
        <v>0.62861742496837747</v>
      </c>
    </row>
    <row r="56" spans="1:15" x14ac:dyDescent="0.4">
      <c r="A56" t="s">
        <v>76</v>
      </c>
      <c r="B56">
        <v>4575</v>
      </c>
      <c r="K56" t="s">
        <v>25</v>
      </c>
      <c r="L56" s="8" t="str">
        <f>A15</f>
        <v>A7</v>
      </c>
      <c r="M56" s="8">
        <f>B15</f>
        <v>3517</v>
      </c>
      <c r="N56" s="8">
        <f t="shared" si="1"/>
        <v>3.0664264632603778E-2</v>
      </c>
      <c r="O56" s="8">
        <f t="shared" si="2"/>
        <v>1.2265705853041511</v>
      </c>
    </row>
    <row r="57" spans="1:15" x14ac:dyDescent="0.4">
      <c r="A57" t="s">
        <v>94</v>
      </c>
      <c r="B57">
        <v>4847</v>
      </c>
      <c r="K57" t="s">
        <v>34</v>
      </c>
      <c r="L57" s="8" t="str">
        <f>A16</f>
        <v>A8</v>
      </c>
      <c r="M57" s="8">
        <f>B16</f>
        <v>3610</v>
      </c>
      <c r="N57" s="8">
        <f t="shared" si="1"/>
        <v>6.631147226800567E-2</v>
      </c>
      <c r="O57" s="8">
        <f t="shared" si="2"/>
        <v>2.6524588907202267</v>
      </c>
    </row>
    <row r="58" spans="1:15" x14ac:dyDescent="0.4">
      <c r="A58" t="s">
        <v>95</v>
      </c>
      <c r="B58">
        <v>3919</v>
      </c>
      <c r="K58" t="s">
        <v>35</v>
      </c>
      <c r="L58" s="8" t="str">
        <f>A28</f>
        <v>B8</v>
      </c>
      <c r="M58" s="8">
        <f>B28</f>
        <v>3829</v>
      </c>
      <c r="N58" s="8">
        <f t="shared" si="1"/>
        <v>0.1502548966997585</v>
      </c>
      <c r="O58" s="8">
        <f t="shared" si="2"/>
        <v>6.0101958679903404</v>
      </c>
    </row>
    <row r="59" spans="1:15" x14ac:dyDescent="0.4">
      <c r="A59" t="s">
        <v>96</v>
      </c>
      <c r="B59">
        <v>20927</v>
      </c>
      <c r="K59" t="s">
        <v>36</v>
      </c>
      <c r="L59" s="8" t="str">
        <f>A40</f>
        <v>C8</v>
      </c>
      <c r="M59" s="8">
        <f>B40</f>
        <v>4498</v>
      </c>
      <c r="N59" s="8">
        <f t="shared" si="1"/>
        <v>0.40668480968990761</v>
      </c>
      <c r="O59" s="8">
        <f t="shared" si="2"/>
        <v>16.267392387596303</v>
      </c>
    </row>
    <row r="60" spans="1:15" x14ac:dyDescent="0.4">
      <c r="A60" t="s">
        <v>13</v>
      </c>
      <c r="B60">
        <v>3594</v>
      </c>
      <c r="K60" t="s">
        <v>37</v>
      </c>
      <c r="L60" s="8" t="str">
        <f>A52</f>
        <v>D8</v>
      </c>
      <c r="M60" s="8">
        <f>B52</f>
        <v>6481</v>
      </c>
      <c r="N60" s="8">
        <f t="shared" si="1"/>
        <v>1.1667752692705737</v>
      </c>
      <c r="O60" s="8">
        <f t="shared" si="2"/>
        <v>46.671010770822946</v>
      </c>
    </row>
    <row r="61" spans="1:15" x14ac:dyDescent="0.4">
      <c r="A61" t="s">
        <v>21</v>
      </c>
      <c r="B61">
        <v>4068</v>
      </c>
      <c r="K61" t="s">
        <v>38</v>
      </c>
      <c r="L61" s="8" t="str">
        <f>A64</f>
        <v>E8</v>
      </c>
      <c r="M61" s="8">
        <f>B64</f>
        <v>16593</v>
      </c>
      <c r="N61" s="8">
        <f t="shared" si="1"/>
        <v>5.0427383188316917</v>
      </c>
      <c r="O61" s="8">
        <f t="shared" si="2"/>
        <v>201.70953275326767</v>
      </c>
    </row>
    <row r="62" spans="1:15" x14ac:dyDescent="0.4">
      <c r="A62" t="s">
        <v>29</v>
      </c>
      <c r="B62">
        <v>8379</v>
      </c>
      <c r="K62" t="s">
        <v>30</v>
      </c>
      <c r="L62" s="8" t="str">
        <f>A76</f>
        <v>F8</v>
      </c>
      <c r="M62" s="8">
        <f>B76</f>
        <v>43109</v>
      </c>
      <c r="N62" s="8">
        <f t="shared" si="1"/>
        <v>15.206408831308213</v>
      </c>
      <c r="O62" s="8">
        <f t="shared" si="2"/>
        <v>608.25635325232849</v>
      </c>
    </row>
    <row r="63" spans="1:15" x14ac:dyDescent="0.4">
      <c r="A63" t="s">
        <v>38</v>
      </c>
      <c r="B63">
        <v>3675</v>
      </c>
      <c r="K63" t="s">
        <v>39</v>
      </c>
      <c r="L63" s="8" t="str">
        <f>A88</f>
        <v>G8</v>
      </c>
      <c r="M63" s="8">
        <f>B88</f>
        <v>53119</v>
      </c>
      <c r="N63" s="8">
        <f t="shared" si="1"/>
        <v>19.043274943462762</v>
      </c>
      <c r="O63" s="8">
        <f t="shared" si="2"/>
        <v>761.7309977385105</v>
      </c>
    </row>
    <row r="64" spans="1:15" x14ac:dyDescent="0.4">
      <c r="A64" t="s">
        <v>45</v>
      </c>
      <c r="B64">
        <v>16593</v>
      </c>
      <c r="K64" t="s">
        <v>40</v>
      </c>
      <c r="L64" s="8" t="str">
        <f>A100</f>
        <v>H8</v>
      </c>
      <c r="M64" s="8">
        <f>B100</f>
        <v>42425</v>
      </c>
      <c r="N64" s="8">
        <f t="shared" si="1"/>
        <v>14.944229368699451</v>
      </c>
      <c r="O64" s="8">
        <f t="shared" si="2"/>
        <v>597.76917474797801</v>
      </c>
    </row>
    <row r="65" spans="1:15" x14ac:dyDescent="0.4">
      <c r="A65" t="s">
        <v>53</v>
      </c>
      <c r="B65">
        <v>6132</v>
      </c>
      <c r="K65" t="s">
        <v>48</v>
      </c>
      <c r="L65" s="8" t="str">
        <f>A101</f>
        <v>H9</v>
      </c>
      <c r="M65" s="8">
        <f>B101</f>
        <v>20681</v>
      </c>
      <c r="N65" s="8">
        <f t="shared" si="1"/>
        <v>6.6096822415577448</v>
      </c>
      <c r="O65" s="8">
        <f t="shared" si="2"/>
        <v>264.3872896623098</v>
      </c>
    </row>
    <row r="66" spans="1:15" x14ac:dyDescent="0.4">
      <c r="A66" t="s">
        <v>61</v>
      </c>
      <c r="B66">
        <v>3417</v>
      </c>
      <c r="K66" t="s">
        <v>47</v>
      </c>
      <c r="L66" s="8" t="str">
        <f>A89</f>
        <v>G9</v>
      </c>
      <c r="M66" s="8">
        <f>B89</f>
        <v>15429</v>
      </c>
      <c r="N66" s="8">
        <f t="shared" si="1"/>
        <v>4.5965732684273064</v>
      </c>
      <c r="O66" s="8">
        <f t="shared" si="2"/>
        <v>183.86293073709226</v>
      </c>
    </row>
    <row r="67" spans="1:15" x14ac:dyDescent="0.4">
      <c r="A67" t="s">
        <v>69</v>
      </c>
      <c r="B67">
        <v>45251</v>
      </c>
      <c r="K67" t="s">
        <v>46</v>
      </c>
      <c r="L67" s="8" t="str">
        <f>A77</f>
        <v>F9</v>
      </c>
      <c r="M67" s="8">
        <f>B77</f>
        <v>8156</v>
      </c>
      <c r="N67" s="8">
        <f t="shared" si="1"/>
        <v>1.8088083100157153</v>
      </c>
      <c r="O67" s="8">
        <f t="shared" si="2"/>
        <v>72.352332400628612</v>
      </c>
    </row>
    <row r="68" spans="1:15" x14ac:dyDescent="0.4">
      <c r="A68" t="s">
        <v>77</v>
      </c>
      <c r="B68">
        <v>5195</v>
      </c>
      <c r="K68" t="s">
        <v>45</v>
      </c>
      <c r="L68" s="8" t="str">
        <f>A65</f>
        <v>E9</v>
      </c>
      <c r="M68" s="8">
        <f>B65</f>
        <v>6132</v>
      </c>
      <c r="N68" s="8">
        <f t="shared" si="1"/>
        <v>1.0330024148108399</v>
      </c>
      <c r="O68" s="8">
        <f t="shared" si="2"/>
        <v>41.320096592433593</v>
      </c>
    </row>
    <row r="69" spans="1:15" x14ac:dyDescent="0.4">
      <c r="A69" t="s">
        <v>97</v>
      </c>
      <c r="B69">
        <v>3796</v>
      </c>
      <c r="K69" t="s">
        <v>44</v>
      </c>
      <c r="L69" s="8" t="str">
        <f>A53</f>
        <v>D9</v>
      </c>
      <c r="M69" s="8">
        <f>B53</f>
        <v>4917</v>
      </c>
      <c r="N69" s="8">
        <f t="shared" si="1"/>
        <v>0.56728889570316987</v>
      </c>
      <c r="O69" s="8">
        <f t="shared" si="2"/>
        <v>22.691555828126795</v>
      </c>
    </row>
    <row r="70" spans="1:15" x14ac:dyDescent="0.4">
      <c r="A70" t="s">
        <v>98</v>
      </c>
      <c r="B70">
        <v>4840</v>
      </c>
      <c r="K70" t="s">
        <v>43</v>
      </c>
      <c r="L70" s="8" t="str">
        <f>A41</f>
        <v>C9</v>
      </c>
      <c r="M70" s="8">
        <f>B41</f>
        <v>4393</v>
      </c>
      <c r="N70" s="8">
        <f t="shared" si="1"/>
        <v>0.36643796235961518</v>
      </c>
      <c r="O70" s="8">
        <f t="shared" si="2"/>
        <v>14.657518494384608</v>
      </c>
    </row>
    <row r="71" spans="1:15" x14ac:dyDescent="0.4">
      <c r="A71" t="s">
        <v>99</v>
      </c>
      <c r="B71">
        <v>28883</v>
      </c>
      <c r="K71" t="s">
        <v>42</v>
      </c>
      <c r="L71" s="8" t="str">
        <f>A29</f>
        <v>B9</v>
      </c>
      <c r="M71" s="8">
        <f>B29</f>
        <v>4526</v>
      </c>
      <c r="N71" s="8">
        <f t="shared" si="1"/>
        <v>0.41741730231131891</v>
      </c>
      <c r="O71" s="8">
        <f t="shared" si="2"/>
        <v>16.696692092452757</v>
      </c>
    </row>
    <row r="72" spans="1:15" x14ac:dyDescent="0.4">
      <c r="A72" t="s">
        <v>14</v>
      </c>
      <c r="B72">
        <v>3552</v>
      </c>
      <c r="K72" t="s">
        <v>41</v>
      </c>
      <c r="L72" s="8" t="str">
        <f>A17</f>
        <v>A9</v>
      </c>
      <c r="M72" s="8">
        <f>B17</f>
        <v>4283</v>
      </c>
      <c r="N72" s="8">
        <f t="shared" si="1"/>
        <v>0.32427459848978496</v>
      </c>
      <c r="O72" s="8">
        <f t="shared" si="2"/>
        <v>12.970983939591399</v>
      </c>
    </row>
    <row r="73" spans="1:15" x14ac:dyDescent="0.4">
      <c r="A73" t="s">
        <v>22</v>
      </c>
      <c r="B73">
        <v>3650</v>
      </c>
      <c r="K73" t="s">
        <v>49</v>
      </c>
      <c r="L73" s="8" t="str">
        <f>A18</f>
        <v>A10</v>
      </c>
      <c r="M73" s="8">
        <f>B18</f>
        <v>3891</v>
      </c>
      <c r="N73" s="8">
        <f t="shared" si="1"/>
        <v>0.17401970179002643</v>
      </c>
      <c r="O73" s="8">
        <f t="shared" si="2"/>
        <v>6.9607880716010575</v>
      </c>
    </row>
    <row r="74" spans="1:15" x14ac:dyDescent="0.4">
      <c r="A74" t="s">
        <v>32</v>
      </c>
      <c r="B74">
        <v>6496</v>
      </c>
      <c r="K74" t="s">
        <v>50</v>
      </c>
      <c r="L74" s="8" t="str">
        <f>A30</f>
        <v>B10</v>
      </c>
      <c r="M74" s="8">
        <f>B30</f>
        <v>3681</v>
      </c>
      <c r="N74" s="8">
        <f t="shared" ref="N74:N96" si="4">(M74-3437)/2608.9</f>
        <v>9.3526007129441521E-2</v>
      </c>
      <c r="O74" s="8">
        <f t="shared" ref="O74:O96" si="5">N74*40</f>
        <v>3.741040285177661</v>
      </c>
    </row>
    <row r="75" spans="1:15" x14ac:dyDescent="0.4">
      <c r="A75" t="s">
        <v>30</v>
      </c>
      <c r="B75">
        <v>3980</v>
      </c>
      <c r="K75" t="s">
        <v>51</v>
      </c>
      <c r="L75" s="8" t="str">
        <f>A42</f>
        <v>C10</v>
      </c>
      <c r="M75" s="8">
        <f>B42</f>
        <v>3375</v>
      </c>
      <c r="N75" s="8">
        <f t="shared" si="4"/>
        <v>-2.3764805090267929E-2</v>
      </c>
      <c r="O75" s="8">
        <f t="shared" si="5"/>
        <v>-0.95059220361071717</v>
      </c>
    </row>
    <row r="76" spans="1:15" x14ac:dyDescent="0.4">
      <c r="A76" t="s">
        <v>46</v>
      </c>
      <c r="B76">
        <v>43109</v>
      </c>
      <c r="K76" t="s">
        <v>52</v>
      </c>
      <c r="L76" t="str">
        <f>A54</f>
        <v>D10</v>
      </c>
      <c r="M76">
        <f>B54</f>
        <v>3457</v>
      </c>
      <c r="N76" s="8">
        <f t="shared" si="4"/>
        <v>7.6660661581509446E-3</v>
      </c>
      <c r="O76" s="8">
        <f t="shared" si="5"/>
        <v>0.30664264632603777</v>
      </c>
    </row>
    <row r="77" spans="1:15" x14ac:dyDescent="0.4">
      <c r="A77" t="s">
        <v>54</v>
      </c>
      <c r="B77">
        <v>8156</v>
      </c>
      <c r="K77" t="s">
        <v>53</v>
      </c>
      <c r="L77" t="str">
        <f>A66</f>
        <v>E10</v>
      </c>
      <c r="M77">
        <f>B66</f>
        <v>3417</v>
      </c>
      <c r="N77" s="8">
        <f t="shared" si="4"/>
        <v>-7.6660661581509446E-3</v>
      </c>
      <c r="O77" s="8">
        <f t="shared" si="5"/>
        <v>-0.30664264632603777</v>
      </c>
    </row>
    <row r="78" spans="1:15" x14ac:dyDescent="0.4">
      <c r="A78" t="s">
        <v>62</v>
      </c>
      <c r="B78">
        <v>3518</v>
      </c>
      <c r="K78" t="s">
        <v>54</v>
      </c>
      <c r="L78" t="str">
        <f>A78</f>
        <v>F10</v>
      </c>
      <c r="M78">
        <f>B78</f>
        <v>3518</v>
      </c>
      <c r="N78" s="8">
        <f t="shared" si="4"/>
        <v>3.1047567940511327E-2</v>
      </c>
      <c r="O78" s="8">
        <f t="shared" si="5"/>
        <v>1.2419027176204531</v>
      </c>
    </row>
    <row r="79" spans="1:15" x14ac:dyDescent="0.4">
      <c r="A79" t="s">
        <v>70</v>
      </c>
      <c r="B79">
        <v>19707</v>
      </c>
      <c r="K79" t="s">
        <v>55</v>
      </c>
      <c r="L79" t="str">
        <f>A90</f>
        <v>G10</v>
      </c>
      <c r="M79">
        <f>B90</f>
        <v>3636</v>
      </c>
      <c r="N79" s="8">
        <f t="shared" si="4"/>
        <v>7.6277358273601895E-2</v>
      </c>
      <c r="O79" s="8">
        <f t="shared" si="5"/>
        <v>3.0510943309440757</v>
      </c>
    </row>
    <row r="80" spans="1:15" x14ac:dyDescent="0.4">
      <c r="A80" t="s">
        <v>78</v>
      </c>
      <c r="B80">
        <v>4375</v>
      </c>
      <c r="K80" t="s">
        <v>56</v>
      </c>
      <c r="L80" t="str">
        <f>A102</f>
        <v>H10</v>
      </c>
      <c r="M80">
        <f>B102</f>
        <v>3957</v>
      </c>
      <c r="N80" s="8">
        <f t="shared" si="4"/>
        <v>0.19931772011192456</v>
      </c>
      <c r="O80" s="8">
        <f t="shared" si="5"/>
        <v>7.9727088044769818</v>
      </c>
    </row>
    <row r="81" spans="1:15" x14ac:dyDescent="0.4">
      <c r="A81" t="s">
        <v>100</v>
      </c>
      <c r="B81">
        <v>3437</v>
      </c>
      <c r="K81" t="s">
        <v>64</v>
      </c>
      <c r="L81" t="str">
        <f>A103</f>
        <v>H11</v>
      </c>
      <c r="M81">
        <f>B103</f>
        <v>4478</v>
      </c>
      <c r="N81" s="8">
        <f t="shared" si="4"/>
        <v>0.39901874353175665</v>
      </c>
      <c r="O81" s="8">
        <f t="shared" si="5"/>
        <v>15.960749741270266</v>
      </c>
    </row>
    <row r="82" spans="1:15" x14ac:dyDescent="0.4">
      <c r="A82" t="s">
        <v>101</v>
      </c>
      <c r="B82">
        <v>6314</v>
      </c>
      <c r="K82" t="s">
        <v>63</v>
      </c>
      <c r="L82" t="str">
        <f>A91</f>
        <v>G11</v>
      </c>
      <c r="M82">
        <f>B91</f>
        <v>6834</v>
      </c>
      <c r="N82" s="8">
        <f t="shared" si="4"/>
        <v>1.302081336961938</v>
      </c>
      <c r="O82" s="8">
        <f t="shared" si="5"/>
        <v>52.083253478477516</v>
      </c>
    </row>
    <row r="83" spans="1:15" x14ac:dyDescent="0.4">
      <c r="A83" t="s">
        <v>102</v>
      </c>
      <c r="B83">
        <v>32195</v>
      </c>
      <c r="K83" t="s">
        <v>62</v>
      </c>
      <c r="L83" t="str">
        <f>A79</f>
        <v>F11</v>
      </c>
      <c r="M83">
        <f>B79</f>
        <v>19707</v>
      </c>
      <c r="N83" s="8">
        <f t="shared" si="4"/>
        <v>6.2363448196557938</v>
      </c>
      <c r="O83" s="8">
        <f t="shared" si="5"/>
        <v>249.45379278623176</v>
      </c>
    </row>
    <row r="84" spans="1:15" x14ac:dyDescent="0.4">
      <c r="A84" t="s">
        <v>15</v>
      </c>
      <c r="B84">
        <v>3362</v>
      </c>
      <c r="K84" t="s">
        <v>61</v>
      </c>
      <c r="L84" t="str">
        <f>A67</f>
        <v>E11</v>
      </c>
      <c r="M84">
        <f>B67</f>
        <v>45251</v>
      </c>
      <c r="N84" s="8">
        <f t="shared" si="4"/>
        <v>16.027444516846181</v>
      </c>
      <c r="O84" s="8">
        <f t="shared" si="5"/>
        <v>641.09778067384718</v>
      </c>
    </row>
    <row r="85" spans="1:15" x14ac:dyDescent="0.4">
      <c r="A85" t="s">
        <v>23</v>
      </c>
      <c r="B85">
        <v>3445</v>
      </c>
      <c r="K85" t="s">
        <v>60</v>
      </c>
      <c r="L85" t="str">
        <f>A55</f>
        <v>D11</v>
      </c>
      <c r="M85">
        <f>B55</f>
        <v>50959</v>
      </c>
      <c r="N85" s="8">
        <f t="shared" si="4"/>
        <v>18.215339798382459</v>
      </c>
      <c r="O85" s="8">
        <f t="shared" si="5"/>
        <v>728.61359193529836</v>
      </c>
    </row>
    <row r="86" spans="1:15" x14ac:dyDescent="0.4">
      <c r="A86" t="s">
        <v>31</v>
      </c>
      <c r="B86">
        <v>4863</v>
      </c>
      <c r="K86" t="s">
        <v>59</v>
      </c>
      <c r="L86" t="str">
        <f>A43</f>
        <v>C11</v>
      </c>
      <c r="M86">
        <f>B43</f>
        <v>36117</v>
      </c>
      <c r="N86" s="8">
        <f t="shared" si="4"/>
        <v>12.526352102418643</v>
      </c>
      <c r="O86" s="8">
        <f t="shared" si="5"/>
        <v>501.05408409674573</v>
      </c>
    </row>
    <row r="87" spans="1:15" x14ac:dyDescent="0.4">
      <c r="A87" t="s">
        <v>39</v>
      </c>
      <c r="B87">
        <v>4158</v>
      </c>
      <c r="K87" t="s">
        <v>58</v>
      </c>
      <c r="L87" t="str">
        <f>A31</f>
        <v>B11</v>
      </c>
      <c r="M87">
        <f>B31</f>
        <v>19787</v>
      </c>
      <c r="N87" s="8">
        <f t="shared" si="4"/>
        <v>6.2670090842883974</v>
      </c>
      <c r="O87" s="8">
        <f t="shared" si="5"/>
        <v>250.68036337153589</v>
      </c>
    </row>
    <row r="88" spans="1:15" x14ac:dyDescent="0.4">
      <c r="A88" t="s">
        <v>47</v>
      </c>
      <c r="B88">
        <v>53119</v>
      </c>
      <c r="K88" t="s">
        <v>57</v>
      </c>
      <c r="L88" t="str">
        <f>A19</f>
        <v>A11</v>
      </c>
      <c r="M88">
        <f>B19</f>
        <v>10691</v>
      </c>
      <c r="N88" s="8">
        <f t="shared" si="4"/>
        <v>2.7804821955613477</v>
      </c>
      <c r="O88" s="8">
        <f t="shared" si="5"/>
        <v>111.21928782245391</v>
      </c>
    </row>
    <row r="89" spans="1:15" x14ac:dyDescent="0.4">
      <c r="A89" t="s">
        <v>55</v>
      </c>
      <c r="B89">
        <v>15429</v>
      </c>
      <c r="K89" t="s">
        <v>65</v>
      </c>
      <c r="L89" t="str">
        <f>A20</f>
        <v>A12</v>
      </c>
      <c r="M89">
        <f>B20</f>
        <v>3896</v>
      </c>
      <c r="N89" s="8">
        <f t="shared" si="4"/>
        <v>0.17593621832956419</v>
      </c>
      <c r="O89" s="8">
        <f t="shared" si="5"/>
        <v>7.0374487331825675</v>
      </c>
    </row>
    <row r="90" spans="1:15" x14ac:dyDescent="0.4">
      <c r="A90" t="s">
        <v>63</v>
      </c>
      <c r="B90">
        <v>3636</v>
      </c>
      <c r="K90" t="s">
        <v>66</v>
      </c>
      <c r="L90" t="str">
        <f>A32</f>
        <v>B12</v>
      </c>
      <c r="M90">
        <f>B32</f>
        <v>6053</v>
      </c>
      <c r="N90" s="8">
        <f t="shared" si="4"/>
        <v>1.0027214534861435</v>
      </c>
      <c r="O90" s="8">
        <f t="shared" si="5"/>
        <v>40.108858139445744</v>
      </c>
    </row>
    <row r="91" spans="1:15" x14ac:dyDescent="0.4">
      <c r="A91" t="s">
        <v>71</v>
      </c>
      <c r="B91">
        <v>6834</v>
      </c>
      <c r="K91" t="s">
        <v>67</v>
      </c>
      <c r="L91" t="str">
        <f>A44</f>
        <v>C12</v>
      </c>
      <c r="M91">
        <f>B44</f>
        <v>4834</v>
      </c>
      <c r="N91" s="8">
        <f t="shared" si="4"/>
        <v>0.53547472114684347</v>
      </c>
      <c r="O91" s="8">
        <f t="shared" si="5"/>
        <v>21.418988845873738</v>
      </c>
    </row>
    <row r="92" spans="1:15" x14ac:dyDescent="0.4">
      <c r="A92" t="s">
        <v>79</v>
      </c>
      <c r="B92">
        <v>3873</v>
      </c>
      <c r="K92" t="s">
        <v>68</v>
      </c>
      <c r="L92" t="str">
        <f>A56</f>
        <v>D12</v>
      </c>
      <c r="M92">
        <f>B56</f>
        <v>4575</v>
      </c>
      <c r="N92" s="8">
        <f t="shared" si="4"/>
        <v>0.43619916439878875</v>
      </c>
      <c r="O92" s="8">
        <f t="shared" si="5"/>
        <v>17.447966575951551</v>
      </c>
    </row>
    <row r="93" spans="1:15" x14ac:dyDescent="0.4">
      <c r="A93" t="s">
        <v>103</v>
      </c>
      <c r="B93">
        <v>3367</v>
      </c>
      <c r="K93" t="s">
        <v>69</v>
      </c>
      <c r="L93" t="str">
        <f>A68</f>
        <v>E12</v>
      </c>
      <c r="M93">
        <f>B68</f>
        <v>5195</v>
      </c>
      <c r="N93" s="8">
        <f t="shared" si="4"/>
        <v>0.67384721530146807</v>
      </c>
      <c r="O93" s="8">
        <f t="shared" si="5"/>
        <v>26.953888612058723</v>
      </c>
    </row>
    <row r="94" spans="1:15" x14ac:dyDescent="0.4">
      <c r="A94" t="s">
        <v>104</v>
      </c>
      <c r="B94">
        <v>10168</v>
      </c>
      <c r="K94" t="s">
        <v>70</v>
      </c>
      <c r="L94" t="str">
        <f>A80</f>
        <v>F12</v>
      </c>
      <c r="M94">
        <f>B80</f>
        <v>4375</v>
      </c>
      <c r="N94" s="8">
        <f t="shared" si="4"/>
        <v>0.35953850281727928</v>
      </c>
      <c r="O94" s="8">
        <f t="shared" si="5"/>
        <v>14.381540112691171</v>
      </c>
    </row>
    <row r="95" spans="1:15" x14ac:dyDescent="0.4">
      <c r="A95" t="s">
        <v>105</v>
      </c>
      <c r="B95">
        <v>17140</v>
      </c>
      <c r="K95" t="s">
        <v>71</v>
      </c>
      <c r="L95" t="str">
        <f>A92</f>
        <v>G12</v>
      </c>
      <c r="M95">
        <f>B92</f>
        <v>3873</v>
      </c>
      <c r="N95" s="8">
        <f t="shared" si="4"/>
        <v>0.16712024224769059</v>
      </c>
      <c r="O95" s="8">
        <f t="shared" si="5"/>
        <v>6.6848096899076239</v>
      </c>
    </row>
    <row r="96" spans="1:15" x14ac:dyDescent="0.4">
      <c r="A96" t="s">
        <v>16</v>
      </c>
      <c r="B96">
        <v>3373</v>
      </c>
      <c r="K96" t="s">
        <v>72</v>
      </c>
      <c r="L96" t="str">
        <f>A104</f>
        <v>H12</v>
      </c>
      <c r="M96">
        <f>B104</f>
        <v>3694</v>
      </c>
      <c r="N96" s="8">
        <f t="shared" si="4"/>
        <v>9.8508950132239634E-2</v>
      </c>
      <c r="O96" s="8">
        <f t="shared" si="5"/>
        <v>3.9403580052895855</v>
      </c>
    </row>
    <row r="97" spans="1:2" x14ac:dyDescent="0.4">
      <c r="A97" t="s">
        <v>24</v>
      </c>
      <c r="B97">
        <v>3361</v>
      </c>
    </row>
    <row r="98" spans="1:2" x14ac:dyDescent="0.4">
      <c r="A98" t="s">
        <v>33</v>
      </c>
      <c r="B98">
        <v>4267</v>
      </c>
    </row>
    <row r="99" spans="1:2" x14ac:dyDescent="0.4">
      <c r="A99" t="s">
        <v>40</v>
      </c>
      <c r="B99">
        <v>4350</v>
      </c>
    </row>
    <row r="100" spans="1:2" x14ac:dyDescent="0.4">
      <c r="A100" t="s">
        <v>48</v>
      </c>
      <c r="B100">
        <v>42425</v>
      </c>
    </row>
    <row r="101" spans="1:2" x14ac:dyDescent="0.4">
      <c r="A101" t="s">
        <v>56</v>
      </c>
      <c r="B101">
        <v>20681</v>
      </c>
    </row>
    <row r="102" spans="1:2" x14ac:dyDescent="0.4">
      <c r="A102" t="s">
        <v>64</v>
      </c>
      <c r="B102">
        <v>3957</v>
      </c>
    </row>
    <row r="103" spans="1:2" x14ac:dyDescent="0.4">
      <c r="A103" t="s">
        <v>72</v>
      </c>
      <c r="B103">
        <v>4478</v>
      </c>
    </row>
    <row r="104" spans="1:2" x14ac:dyDescent="0.4">
      <c r="A104" t="s">
        <v>80</v>
      </c>
      <c r="B104">
        <v>3694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64988</v>
      </c>
      <c r="D2">
        <v>3398</v>
      </c>
      <c r="E2">
        <v>4768</v>
      </c>
      <c r="F2">
        <v>4054</v>
      </c>
      <c r="G2">
        <v>56080</v>
      </c>
      <c r="H2">
        <v>46407</v>
      </c>
      <c r="I2">
        <v>3467</v>
      </c>
      <c r="J2">
        <v>3563</v>
      </c>
      <c r="K2">
        <v>4223</v>
      </c>
      <c r="L2">
        <v>3844</v>
      </c>
      <c r="M2">
        <v>10334</v>
      </c>
      <c r="N2">
        <v>3320</v>
      </c>
      <c r="O2">
        <v>40836</v>
      </c>
      <c r="P2">
        <v>3462</v>
      </c>
      <c r="Q2">
        <v>5836</v>
      </c>
      <c r="R2">
        <v>3821</v>
      </c>
      <c r="S2">
        <v>23328</v>
      </c>
      <c r="T2">
        <v>36279</v>
      </c>
      <c r="U2">
        <v>3442</v>
      </c>
      <c r="V2">
        <v>3810</v>
      </c>
      <c r="W2">
        <v>4491</v>
      </c>
      <c r="X2">
        <v>3667</v>
      </c>
      <c r="Y2">
        <v>19523</v>
      </c>
      <c r="Z2">
        <v>5939</v>
      </c>
      <c r="AA2">
        <v>22888</v>
      </c>
      <c r="AB2">
        <v>3496</v>
      </c>
      <c r="AC2">
        <v>7492</v>
      </c>
      <c r="AD2">
        <v>3725</v>
      </c>
      <c r="AE2">
        <v>7042</v>
      </c>
      <c r="AF2">
        <v>19842</v>
      </c>
      <c r="AG2">
        <v>3393</v>
      </c>
      <c r="AH2">
        <v>4442</v>
      </c>
      <c r="AI2">
        <v>4425</v>
      </c>
      <c r="AJ2">
        <v>3359</v>
      </c>
      <c r="AK2">
        <v>35297</v>
      </c>
      <c r="AL2">
        <v>4758</v>
      </c>
      <c r="AM2">
        <v>8790</v>
      </c>
      <c r="AN2">
        <v>3552</v>
      </c>
      <c r="AO2">
        <v>12354</v>
      </c>
      <c r="AP2">
        <v>3662</v>
      </c>
      <c r="AQ2">
        <v>4685</v>
      </c>
      <c r="AR2">
        <v>11578</v>
      </c>
      <c r="AS2">
        <v>3406</v>
      </c>
      <c r="AT2">
        <v>6363</v>
      </c>
      <c r="AU2">
        <v>4867</v>
      </c>
      <c r="AV2">
        <v>3448</v>
      </c>
      <c r="AW2">
        <v>49347</v>
      </c>
      <c r="AX2">
        <v>4506</v>
      </c>
      <c r="AY2">
        <v>4804</v>
      </c>
      <c r="AZ2">
        <v>3905</v>
      </c>
      <c r="BA2">
        <v>20405</v>
      </c>
      <c r="BB2">
        <v>3569</v>
      </c>
      <c r="BC2">
        <v>4000</v>
      </c>
      <c r="BD2">
        <v>8278</v>
      </c>
      <c r="BE2">
        <v>3659</v>
      </c>
      <c r="BF2">
        <v>16368</v>
      </c>
      <c r="BG2">
        <v>6042</v>
      </c>
      <c r="BH2">
        <v>3402</v>
      </c>
      <c r="BI2">
        <v>44056</v>
      </c>
      <c r="BJ2">
        <v>4668</v>
      </c>
      <c r="BK2">
        <v>3774</v>
      </c>
      <c r="BL2">
        <v>4839</v>
      </c>
      <c r="BM2">
        <v>28013</v>
      </c>
      <c r="BN2">
        <v>3542</v>
      </c>
      <c r="BO2">
        <v>3643</v>
      </c>
      <c r="BP2">
        <v>6405</v>
      </c>
      <c r="BQ2">
        <v>3981</v>
      </c>
      <c r="BR2">
        <v>42168</v>
      </c>
      <c r="BS2">
        <v>8023</v>
      </c>
      <c r="BT2">
        <v>3522</v>
      </c>
      <c r="BU2">
        <v>19233</v>
      </c>
      <c r="BV2">
        <v>4358</v>
      </c>
      <c r="BW2">
        <v>3436</v>
      </c>
      <c r="BX2">
        <v>6191</v>
      </c>
      <c r="BY2">
        <v>31369</v>
      </c>
      <c r="BZ2">
        <v>3362</v>
      </c>
      <c r="CA2">
        <v>3911</v>
      </c>
      <c r="CB2">
        <v>4802</v>
      </c>
      <c r="CC2">
        <v>4136</v>
      </c>
      <c r="CD2">
        <v>51204</v>
      </c>
      <c r="CE2">
        <v>15362</v>
      </c>
      <c r="CF2">
        <v>3651</v>
      </c>
      <c r="CG2">
        <v>6762</v>
      </c>
      <c r="CH2">
        <v>3864</v>
      </c>
      <c r="CI2">
        <v>3365</v>
      </c>
      <c r="CJ2">
        <v>9453</v>
      </c>
      <c r="CK2">
        <v>16883</v>
      </c>
      <c r="CL2">
        <v>3376</v>
      </c>
      <c r="CM2">
        <v>3390</v>
      </c>
      <c r="CN2">
        <v>4258</v>
      </c>
      <c r="CO2">
        <v>4319</v>
      </c>
      <c r="CP2">
        <v>39625</v>
      </c>
      <c r="CQ2">
        <v>23216</v>
      </c>
      <c r="CR2">
        <v>3975</v>
      </c>
      <c r="CS2">
        <v>4486</v>
      </c>
      <c r="CT2">
        <v>3707</v>
      </c>
    </row>
    <row r="7" spans="1:98" ht="17.350000000000001" x14ac:dyDescent="0.5">
      <c r="N7" s="4" t="s">
        <v>110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64988</v>
      </c>
      <c r="G9">
        <f>'Plate 1'!G9</f>
        <v>30</v>
      </c>
      <c r="H9" t="str">
        <f t="shared" ref="H9:I9" si="0">A9</f>
        <v>A1</v>
      </c>
      <c r="I9">
        <f t="shared" si="0"/>
        <v>64988</v>
      </c>
      <c r="K9" t="s">
        <v>82</v>
      </c>
      <c r="L9" t="str">
        <f>A10</f>
        <v>A2</v>
      </c>
      <c r="M9">
        <f>B10</f>
        <v>3398</v>
      </c>
      <c r="N9">
        <f>(M9-3436)/2517.9</f>
        <v>-1.5091941697446284E-2</v>
      </c>
      <c r="O9">
        <f>N9*40</f>
        <v>-0.60367766789785138</v>
      </c>
    </row>
    <row r="10" spans="1:98" x14ac:dyDescent="0.4">
      <c r="A10" t="s">
        <v>83</v>
      </c>
      <c r="B10">
        <v>3398</v>
      </c>
      <c r="G10">
        <f>'Plate 1'!G10</f>
        <v>15</v>
      </c>
      <c r="H10" t="str">
        <f>A21</f>
        <v>B1</v>
      </c>
      <c r="I10">
        <f>B21</f>
        <v>40836</v>
      </c>
      <c r="K10" t="s">
        <v>85</v>
      </c>
      <c r="L10" t="str">
        <f>A22</f>
        <v>B2</v>
      </c>
      <c r="M10">
        <f>B22</f>
        <v>3462</v>
      </c>
      <c r="N10">
        <f t="shared" ref="N10:N73" si="1">(M10-3436)/2517.9</f>
        <v>1.0326065371936931E-2</v>
      </c>
      <c r="O10">
        <f t="shared" ref="O10:O73" si="2">N10*40</f>
        <v>0.41304261487747729</v>
      </c>
    </row>
    <row r="11" spans="1:98" x14ac:dyDescent="0.4">
      <c r="A11" t="s">
        <v>84</v>
      </c>
      <c r="B11">
        <v>4768</v>
      </c>
      <c r="G11">
        <f>'Plate 1'!G11</f>
        <v>7.5</v>
      </c>
      <c r="H11" t="str">
        <f>A33</f>
        <v>C1</v>
      </c>
      <c r="I11">
        <f>B33</f>
        <v>22888</v>
      </c>
      <c r="K11" t="s">
        <v>88</v>
      </c>
      <c r="L11" t="str">
        <f>A34</f>
        <v>C2</v>
      </c>
      <c r="M11">
        <f>B34</f>
        <v>3496</v>
      </c>
      <c r="N11">
        <f t="shared" si="1"/>
        <v>2.3829381627546765E-2</v>
      </c>
      <c r="O11">
        <f t="shared" si="2"/>
        <v>0.95317526510187056</v>
      </c>
    </row>
    <row r="12" spans="1:98" x14ac:dyDescent="0.4">
      <c r="A12" t="s">
        <v>9</v>
      </c>
      <c r="B12">
        <v>4054</v>
      </c>
      <c r="G12">
        <f>'Plate 1'!G12</f>
        <v>1.875</v>
      </c>
      <c r="H12" t="str">
        <f>A45</f>
        <v>D1</v>
      </c>
      <c r="I12">
        <f>B45</f>
        <v>8790</v>
      </c>
      <c r="K12" t="s">
        <v>91</v>
      </c>
      <c r="L12" t="str">
        <f>A46</f>
        <v>D2</v>
      </c>
      <c r="M12">
        <f>B46</f>
        <v>3552</v>
      </c>
      <c r="N12">
        <f t="shared" si="1"/>
        <v>4.6070137813257077E-2</v>
      </c>
      <c r="O12">
        <f t="shared" si="2"/>
        <v>1.8428055125302831</v>
      </c>
    </row>
    <row r="13" spans="1:98" x14ac:dyDescent="0.4">
      <c r="A13" t="s">
        <v>17</v>
      </c>
      <c r="B13">
        <v>56080</v>
      </c>
      <c r="G13">
        <f>'Plate 1'!G13</f>
        <v>0.46875</v>
      </c>
      <c r="H13" t="str">
        <f>A57</f>
        <v>E1</v>
      </c>
      <c r="I13">
        <f>B57</f>
        <v>4804</v>
      </c>
      <c r="K13" t="s">
        <v>94</v>
      </c>
      <c r="L13" t="str">
        <f>A58</f>
        <v>E2</v>
      </c>
      <c r="M13">
        <f>B58</f>
        <v>3905</v>
      </c>
      <c r="N13">
        <f t="shared" si="1"/>
        <v>0.18626633305532386</v>
      </c>
      <c r="O13">
        <f t="shared" si="2"/>
        <v>7.4506533222129541</v>
      </c>
    </row>
    <row r="14" spans="1:98" x14ac:dyDescent="0.4">
      <c r="A14" t="s">
        <v>25</v>
      </c>
      <c r="B14">
        <v>46407</v>
      </c>
      <c r="G14">
        <f>'Plate 1'!G14</f>
        <v>0.1171875</v>
      </c>
      <c r="H14" t="str">
        <f>A69</f>
        <v>F1</v>
      </c>
      <c r="I14">
        <f>B69</f>
        <v>3774</v>
      </c>
      <c r="K14" t="s">
        <v>97</v>
      </c>
      <c r="L14" t="str">
        <f>A70</f>
        <v>F2</v>
      </c>
      <c r="M14">
        <f>B70</f>
        <v>4839</v>
      </c>
      <c r="N14">
        <f t="shared" si="1"/>
        <v>0.55721037372413518</v>
      </c>
      <c r="O14">
        <f t="shared" si="2"/>
        <v>22.288414948965407</v>
      </c>
    </row>
    <row r="15" spans="1:98" x14ac:dyDescent="0.4">
      <c r="A15" t="s">
        <v>34</v>
      </c>
      <c r="B15">
        <v>3467</v>
      </c>
      <c r="G15">
        <f>'Plate 1'!G15</f>
        <v>0</v>
      </c>
      <c r="H15" t="str">
        <f>A81</f>
        <v>G1</v>
      </c>
      <c r="I15">
        <f>B81</f>
        <v>3436</v>
      </c>
      <c r="K15" t="s">
        <v>100</v>
      </c>
      <c r="L15" t="str">
        <f>A82</f>
        <v>G2</v>
      </c>
      <c r="M15">
        <f>B82</f>
        <v>6191</v>
      </c>
      <c r="N15">
        <f t="shared" si="1"/>
        <v>1.0941657730648555</v>
      </c>
      <c r="O15">
        <f t="shared" si="2"/>
        <v>43.766630922594217</v>
      </c>
    </row>
    <row r="16" spans="1:98" x14ac:dyDescent="0.4">
      <c r="A16" t="s">
        <v>41</v>
      </c>
      <c r="B16">
        <v>3563</v>
      </c>
      <c r="K16" t="s">
        <v>103</v>
      </c>
      <c r="L16" t="str">
        <f>A94</f>
        <v>H2</v>
      </c>
      <c r="M16">
        <f>B94</f>
        <v>9453</v>
      </c>
      <c r="N16">
        <f t="shared" si="1"/>
        <v>2.3896898208824813</v>
      </c>
      <c r="O16">
        <f t="shared" si="2"/>
        <v>95.587592835299247</v>
      </c>
    </row>
    <row r="17" spans="1:15" x14ac:dyDescent="0.4">
      <c r="A17" t="s">
        <v>49</v>
      </c>
      <c r="B17">
        <v>4223</v>
      </c>
      <c r="K17" t="s">
        <v>104</v>
      </c>
      <c r="L17" t="str">
        <f>A95</f>
        <v>H3</v>
      </c>
      <c r="M17">
        <f>B95</f>
        <v>16883</v>
      </c>
      <c r="N17">
        <f t="shared" si="1"/>
        <v>5.3405615790936887</v>
      </c>
      <c r="O17">
        <f t="shared" si="2"/>
        <v>213.62246316374754</v>
      </c>
    </row>
    <row r="18" spans="1:15" x14ac:dyDescent="0.4">
      <c r="A18" t="s">
        <v>57</v>
      </c>
      <c r="B18">
        <v>3844</v>
      </c>
      <c r="K18" t="s">
        <v>101</v>
      </c>
      <c r="L18" t="str">
        <f>A83</f>
        <v>G3</v>
      </c>
      <c r="M18">
        <f>B83</f>
        <v>31369</v>
      </c>
      <c r="N18">
        <f t="shared" si="1"/>
        <v>11.093768616704397</v>
      </c>
      <c r="O18">
        <f t="shared" si="2"/>
        <v>443.75074466817586</v>
      </c>
    </row>
    <row r="19" spans="1:15" x14ac:dyDescent="0.4">
      <c r="A19" t="s">
        <v>65</v>
      </c>
      <c r="B19">
        <v>10334</v>
      </c>
      <c r="K19" t="s">
        <v>98</v>
      </c>
      <c r="L19" t="str">
        <f>A71</f>
        <v>F3</v>
      </c>
      <c r="M19">
        <f>B71</f>
        <v>28013</v>
      </c>
      <c r="N19">
        <f t="shared" si="1"/>
        <v>9.7609118710036142</v>
      </c>
      <c r="O19">
        <f t="shared" si="2"/>
        <v>390.43647484014457</v>
      </c>
    </row>
    <row r="20" spans="1:15" x14ac:dyDescent="0.4">
      <c r="A20" t="s">
        <v>73</v>
      </c>
      <c r="B20">
        <v>3320</v>
      </c>
      <c r="K20" t="s">
        <v>95</v>
      </c>
      <c r="L20" t="str">
        <f>A59</f>
        <v>E3</v>
      </c>
      <c r="M20">
        <f>B59</f>
        <v>20405</v>
      </c>
      <c r="N20">
        <f t="shared" si="1"/>
        <v>6.7393462806306843</v>
      </c>
      <c r="O20">
        <f t="shared" si="2"/>
        <v>269.57385122522737</v>
      </c>
    </row>
    <row r="21" spans="1:15" x14ac:dyDescent="0.4">
      <c r="A21" t="s">
        <v>85</v>
      </c>
      <c r="B21">
        <v>40836</v>
      </c>
      <c r="K21" t="s">
        <v>92</v>
      </c>
      <c r="L21" t="str">
        <f>A47</f>
        <v>D3</v>
      </c>
      <c r="M21">
        <f>B47</f>
        <v>12354</v>
      </c>
      <c r="N21">
        <f t="shared" si="1"/>
        <v>3.5418404225743676</v>
      </c>
      <c r="O21">
        <f t="shared" si="2"/>
        <v>141.67361690297471</v>
      </c>
    </row>
    <row r="22" spans="1:15" x14ac:dyDescent="0.4">
      <c r="A22" t="s">
        <v>86</v>
      </c>
      <c r="B22">
        <v>3462</v>
      </c>
      <c r="K22" t="s">
        <v>89</v>
      </c>
      <c r="L22" t="str">
        <f>A35</f>
        <v>C3</v>
      </c>
      <c r="M22">
        <f>B35</f>
        <v>7492</v>
      </c>
      <c r="N22">
        <f t="shared" si="1"/>
        <v>1.6108661980221612</v>
      </c>
      <c r="O22">
        <f t="shared" si="2"/>
        <v>64.434647920886448</v>
      </c>
    </row>
    <row r="23" spans="1:15" x14ac:dyDescent="0.4">
      <c r="A23" t="s">
        <v>87</v>
      </c>
      <c r="B23">
        <v>5836</v>
      </c>
      <c r="K23" t="s">
        <v>86</v>
      </c>
      <c r="L23" t="str">
        <f>A23</f>
        <v>B3</v>
      </c>
      <c r="M23">
        <f>B23</f>
        <v>5836</v>
      </c>
      <c r="N23">
        <f t="shared" si="1"/>
        <v>0.95317526510187056</v>
      </c>
      <c r="O23">
        <f t="shared" si="2"/>
        <v>38.127010604074826</v>
      </c>
    </row>
    <row r="24" spans="1:15" x14ac:dyDescent="0.4">
      <c r="A24" t="s">
        <v>10</v>
      </c>
      <c r="B24">
        <v>3821</v>
      </c>
      <c r="K24" t="s">
        <v>83</v>
      </c>
      <c r="L24" t="str">
        <f>A11</f>
        <v>A3</v>
      </c>
      <c r="M24">
        <f>B11</f>
        <v>4768</v>
      </c>
      <c r="N24">
        <f t="shared" si="1"/>
        <v>0.52901227213153812</v>
      </c>
      <c r="O24">
        <f t="shared" si="2"/>
        <v>21.160490885261524</v>
      </c>
    </row>
    <row r="25" spans="1:15" x14ac:dyDescent="0.4">
      <c r="A25" t="s">
        <v>18</v>
      </c>
      <c r="B25">
        <v>23328</v>
      </c>
      <c r="K25" t="s">
        <v>84</v>
      </c>
      <c r="L25" t="str">
        <f>A12</f>
        <v>A4</v>
      </c>
      <c r="M25">
        <f>B12</f>
        <v>4054</v>
      </c>
      <c r="N25">
        <f t="shared" si="1"/>
        <v>0.24544263076373168</v>
      </c>
      <c r="O25">
        <f t="shared" si="2"/>
        <v>9.8177052305492669</v>
      </c>
    </row>
    <row r="26" spans="1:15" x14ac:dyDescent="0.4">
      <c r="A26" t="s">
        <v>26</v>
      </c>
      <c r="B26">
        <v>36279</v>
      </c>
      <c r="K26" t="s">
        <v>87</v>
      </c>
      <c r="L26" t="str">
        <f>A24</f>
        <v>B4</v>
      </c>
      <c r="M26">
        <f>B24</f>
        <v>3821</v>
      </c>
      <c r="N26">
        <f t="shared" si="1"/>
        <v>0.1529051987767584</v>
      </c>
      <c r="O26">
        <f t="shared" si="2"/>
        <v>6.1162079510703364</v>
      </c>
    </row>
    <row r="27" spans="1:15" x14ac:dyDescent="0.4">
      <c r="A27" t="s">
        <v>35</v>
      </c>
      <c r="B27">
        <v>3442</v>
      </c>
      <c r="K27" t="s">
        <v>90</v>
      </c>
      <c r="L27" t="str">
        <f>A36</f>
        <v>C4</v>
      </c>
      <c r="M27">
        <f>B36</f>
        <v>3725</v>
      </c>
      <c r="N27">
        <f t="shared" si="1"/>
        <v>0.11477818817268358</v>
      </c>
      <c r="O27">
        <f t="shared" si="2"/>
        <v>4.5911275269073428</v>
      </c>
    </row>
    <row r="28" spans="1:15" x14ac:dyDescent="0.4">
      <c r="A28" t="s">
        <v>42</v>
      </c>
      <c r="B28">
        <v>3810</v>
      </c>
      <c r="K28" t="s">
        <v>93</v>
      </c>
      <c r="L28" t="str">
        <f>A48</f>
        <v>D4</v>
      </c>
      <c r="M28">
        <f>B48</f>
        <v>3662</v>
      </c>
      <c r="N28">
        <f t="shared" si="1"/>
        <v>8.9757337463759482E-2</v>
      </c>
      <c r="O28">
        <f t="shared" si="2"/>
        <v>3.5902934985503792</v>
      </c>
    </row>
    <row r="29" spans="1:15" x14ac:dyDescent="0.4">
      <c r="A29" t="s">
        <v>50</v>
      </c>
      <c r="B29">
        <v>4491</v>
      </c>
      <c r="K29" t="s">
        <v>96</v>
      </c>
      <c r="L29" t="str">
        <f>A60</f>
        <v>E4</v>
      </c>
      <c r="M29">
        <f>B60</f>
        <v>3569</v>
      </c>
      <c r="N29">
        <f t="shared" si="1"/>
        <v>5.2821795941061997E-2</v>
      </c>
      <c r="O29">
        <f t="shared" si="2"/>
        <v>2.11287183764248</v>
      </c>
    </row>
    <row r="30" spans="1:15" x14ac:dyDescent="0.4">
      <c r="A30" t="s">
        <v>58</v>
      </c>
      <c r="B30">
        <v>3667</v>
      </c>
      <c r="K30" t="s">
        <v>99</v>
      </c>
      <c r="L30" t="str">
        <f>A72</f>
        <v>F4</v>
      </c>
      <c r="M30">
        <f>B72</f>
        <v>3542</v>
      </c>
      <c r="N30">
        <f t="shared" si="1"/>
        <v>4.2098574208665952E-2</v>
      </c>
      <c r="O30">
        <f t="shared" si="2"/>
        <v>1.683942968346638</v>
      </c>
    </row>
    <row r="31" spans="1:15" x14ac:dyDescent="0.4">
      <c r="A31" t="s">
        <v>66</v>
      </c>
      <c r="B31">
        <v>19523</v>
      </c>
      <c r="K31" t="s">
        <v>102</v>
      </c>
      <c r="L31" t="str">
        <f>A84</f>
        <v>G4</v>
      </c>
      <c r="M31">
        <f>B84</f>
        <v>3362</v>
      </c>
      <c r="N31">
        <f t="shared" si="1"/>
        <v>-2.9389570673974342E-2</v>
      </c>
      <c r="O31">
        <f t="shared" si="2"/>
        <v>-1.1755828269589736</v>
      </c>
    </row>
    <row r="32" spans="1:15" x14ac:dyDescent="0.4">
      <c r="A32" t="s">
        <v>74</v>
      </c>
      <c r="B32">
        <v>5939</v>
      </c>
      <c r="K32" t="s">
        <v>105</v>
      </c>
      <c r="L32" t="str">
        <f>A96</f>
        <v>H4</v>
      </c>
      <c r="M32">
        <f>B96</f>
        <v>3376</v>
      </c>
      <c r="N32">
        <f t="shared" si="1"/>
        <v>-2.3829381627546765E-2</v>
      </c>
      <c r="O32">
        <f t="shared" si="2"/>
        <v>-0.95317526510187056</v>
      </c>
    </row>
    <row r="33" spans="1:15" x14ac:dyDescent="0.4">
      <c r="A33" t="s">
        <v>88</v>
      </c>
      <c r="B33">
        <v>22888</v>
      </c>
      <c r="K33" t="s">
        <v>16</v>
      </c>
      <c r="L33" t="str">
        <f>A97</f>
        <v>H5</v>
      </c>
      <c r="M33">
        <f>B97</f>
        <v>3390</v>
      </c>
      <c r="N33">
        <f t="shared" si="1"/>
        <v>-1.8269192581119188E-2</v>
      </c>
      <c r="O33">
        <f t="shared" si="2"/>
        <v>-0.73076770324476747</v>
      </c>
    </row>
    <row r="34" spans="1:15" x14ac:dyDescent="0.4">
      <c r="A34" t="s">
        <v>89</v>
      </c>
      <c r="B34">
        <v>3496</v>
      </c>
      <c r="K34" t="s">
        <v>15</v>
      </c>
      <c r="L34" t="str">
        <f>A85</f>
        <v>G5</v>
      </c>
      <c r="M34">
        <f>B85</f>
        <v>3911</v>
      </c>
      <c r="N34">
        <f t="shared" si="1"/>
        <v>0.18864927121807856</v>
      </c>
      <c r="O34">
        <f t="shared" si="2"/>
        <v>7.5459708487231421</v>
      </c>
    </row>
    <row r="35" spans="1:15" x14ac:dyDescent="0.4">
      <c r="A35" t="s">
        <v>90</v>
      </c>
      <c r="B35">
        <v>7492</v>
      </c>
      <c r="K35" t="s">
        <v>14</v>
      </c>
      <c r="L35" t="str">
        <f>A73</f>
        <v>F5</v>
      </c>
      <c r="M35">
        <f>B73</f>
        <v>3643</v>
      </c>
      <c r="N35">
        <f t="shared" si="1"/>
        <v>8.2211366615036335E-2</v>
      </c>
      <c r="O35">
        <f t="shared" si="2"/>
        <v>3.2884546646014536</v>
      </c>
    </row>
    <row r="36" spans="1:15" x14ac:dyDescent="0.4">
      <c r="A36" t="s">
        <v>11</v>
      </c>
      <c r="B36">
        <v>3725</v>
      </c>
      <c r="K36" t="s">
        <v>13</v>
      </c>
      <c r="L36" t="str">
        <f>A61</f>
        <v>E5</v>
      </c>
      <c r="M36">
        <f>B61</f>
        <v>4000</v>
      </c>
      <c r="N36">
        <f t="shared" si="1"/>
        <v>0.22399618729893958</v>
      </c>
      <c r="O36">
        <f t="shared" si="2"/>
        <v>8.9598474919575839</v>
      </c>
    </row>
    <row r="37" spans="1:15" x14ac:dyDescent="0.4">
      <c r="A37" t="s">
        <v>19</v>
      </c>
      <c r="B37">
        <v>7042</v>
      </c>
      <c r="K37" t="s">
        <v>12</v>
      </c>
      <c r="L37" t="str">
        <f>A49</f>
        <v>D5</v>
      </c>
      <c r="M37">
        <f>B49</f>
        <v>4685</v>
      </c>
      <c r="N37">
        <f t="shared" si="1"/>
        <v>0.49604829421343183</v>
      </c>
      <c r="O37">
        <f t="shared" si="2"/>
        <v>19.841931768537272</v>
      </c>
    </row>
    <row r="38" spans="1:15" x14ac:dyDescent="0.4">
      <c r="A38" t="s">
        <v>27</v>
      </c>
      <c r="B38">
        <v>19842</v>
      </c>
      <c r="K38" t="s">
        <v>11</v>
      </c>
      <c r="L38" t="str">
        <f>A37</f>
        <v>C5</v>
      </c>
      <c r="M38">
        <f>B37</f>
        <v>7042</v>
      </c>
      <c r="N38">
        <f t="shared" si="1"/>
        <v>1.4321458358155605</v>
      </c>
      <c r="O38">
        <f t="shared" si="2"/>
        <v>57.285833432622425</v>
      </c>
    </row>
    <row r="39" spans="1:15" x14ac:dyDescent="0.4">
      <c r="A39" t="s">
        <v>36</v>
      </c>
      <c r="B39">
        <v>3393</v>
      </c>
      <c r="K39" t="s">
        <v>10</v>
      </c>
      <c r="L39" t="str">
        <f>A25</f>
        <v>B5</v>
      </c>
      <c r="M39">
        <f>B25</f>
        <v>23328</v>
      </c>
      <c r="N39">
        <f t="shared" si="1"/>
        <v>7.900234322252671</v>
      </c>
      <c r="O39">
        <f t="shared" si="2"/>
        <v>316.00937289010682</v>
      </c>
    </row>
    <row r="40" spans="1:15" x14ac:dyDescent="0.4">
      <c r="A40" t="s">
        <v>43</v>
      </c>
      <c r="B40">
        <v>4442</v>
      </c>
      <c r="K40" t="s">
        <v>9</v>
      </c>
      <c r="L40" t="str">
        <f>A13</f>
        <v>A5</v>
      </c>
      <c r="M40">
        <f>B13</f>
        <v>56080</v>
      </c>
      <c r="N40">
        <f t="shared" si="1"/>
        <v>20.90789944000953</v>
      </c>
      <c r="O40">
        <f t="shared" si="2"/>
        <v>836.31597760038119</v>
      </c>
    </row>
    <row r="41" spans="1:15" x14ac:dyDescent="0.4">
      <c r="A41" t="s">
        <v>51</v>
      </c>
      <c r="B41">
        <v>4425</v>
      </c>
      <c r="K41" t="s">
        <v>17</v>
      </c>
      <c r="L41" t="str">
        <f>A14</f>
        <v>A6</v>
      </c>
      <c r="M41">
        <f>B14</f>
        <v>46407</v>
      </c>
      <c r="N41">
        <f t="shared" si="1"/>
        <v>17.066205965288532</v>
      </c>
      <c r="O41">
        <f t="shared" si="2"/>
        <v>682.64823861154127</v>
      </c>
    </row>
    <row r="42" spans="1:15" x14ac:dyDescent="0.4">
      <c r="A42" t="s">
        <v>59</v>
      </c>
      <c r="B42">
        <v>3359</v>
      </c>
      <c r="K42" t="s">
        <v>18</v>
      </c>
      <c r="L42" t="str">
        <f>A26</f>
        <v>B6</v>
      </c>
      <c r="M42">
        <f>B26</f>
        <v>36279</v>
      </c>
      <c r="N42">
        <f t="shared" si="1"/>
        <v>13.04380634655864</v>
      </c>
      <c r="O42">
        <f t="shared" si="2"/>
        <v>521.75225386234558</v>
      </c>
    </row>
    <row r="43" spans="1:15" x14ac:dyDescent="0.4">
      <c r="A43" t="s">
        <v>67</v>
      </c>
      <c r="B43">
        <v>35297</v>
      </c>
      <c r="K43" t="s">
        <v>19</v>
      </c>
      <c r="L43" t="str">
        <f>A38</f>
        <v>C6</v>
      </c>
      <c r="M43">
        <f>B38</f>
        <v>19842</v>
      </c>
      <c r="N43">
        <f t="shared" si="1"/>
        <v>6.515747249692204</v>
      </c>
      <c r="O43">
        <f t="shared" si="2"/>
        <v>260.62988998768816</v>
      </c>
    </row>
    <row r="44" spans="1:15" x14ac:dyDescent="0.4">
      <c r="A44" t="s">
        <v>75</v>
      </c>
      <c r="B44">
        <v>4758</v>
      </c>
      <c r="K44" t="s">
        <v>20</v>
      </c>
      <c r="L44" t="str">
        <f>A50</f>
        <v>D6</v>
      </c>
      <c r="M44">
        <f>B50</f>
        <v>11578</v>
      </c>
      <c r="N44">
        <f t="shared" si="1"/>
        <v>3.2336470868580958</v>
      </c>
      <c r="O44">
        <f t="shared" si="2"/>
        <v>129.34588347432384</v>
      </c>
    </row>
    <row r="45" spans="1:15" x14ac:dyDescent="0.4">
      <c r="A45" t="s">
        <v>91</v>
      </c>
      <c r="B45">
        <v>8790</v>
      </c>
      <c r="K45" t="s">
        <v>21</v>
      </c>
      <c r="L45" t="str">
        <f>A62</f>
        <v>E6</v>
      </c>
      <c r="M45">
        <f>B62</f>
        <v>8278</v>
      </c>
      <c r="N45">
        <f t="shared" si="1"/>
        <v>1.9230310973430238</v>
      </c>
      <c r="O45">
        <f t="shared" si="2"/>
        <v>76.921243893720955</v>
      </c>
    </row>
    <row r="46" spans="1:15" x14ac:dyDescent="0.4">
      <c r="A46" t="s">
        <v>92</v>
      </c>
      <c r="B46">
        <v>3552</v>
      </c>
      <c r="K46" t="s">
        <v>22</v>
      </c>
      <c r="L46" t="str">
        <f>A74</f>
        <v>F6</v>
      </c>
      <c r="M46">
        <f>B74</f>
        <v>6405</v>
      </c>
      <c r="N46">
        <f t="shared" si="1"/>
        <v>1.1791572342031058</v>
      </c>
      <c r="O46">
        <f t="shared" si="2"/>
        <v>47.166289368124232</v>
      </c>
    </row>
    <row r="47" spans="1:15" x14ac:dyDescent="0.4">
      <c r="A47" t="s">
        <v>93</v>
      </c>
      <c r="B47">
        <v>12354</v>
      </c>
      <c r="K47" t="s">
        <v>23</v>
      </c>
      <c r="L47" t="str">
        <f>A86</f>
        <v>G6</v>
      </c>
      <c r="M47">
        <f>B86</f>
        <v>4802</v>
      </c>
      <c r="N47">
        <f t="shared" si="1"/>
        <v>0.54251558838714797</v>
      </c>
      <c r="O47">
        <f t="shared" si="2"/>
        <v>21.700623535485917</v>
      </c>
    </row>
    <row r="48" spans="1:15" x14ac:dyDescent="0.4">
      <c r="A48" t="s">
        <v>12</v>
      </c>
      <c r="B48">
        <v>3662</v>
      </c>
      <c r="K48" t="s">
        <v>24</v>
      </c>
      <c r="L48" t="str">
        <f>A98</f>
        <v>H6</v>
      </c>
      <c r="M48">
        <f>B98</f>
        <v>4258</v>
      </c>
      <c r="N48">
        <f t="shared" si="1"/>
        <v>0.3264625282973907</v>
      </c>
      <c r="O48">
        <f t="shared" si="2"/>
        <v>13.058501131895628</v>
      </c>
    </row>
    <row r="49" spans="1:15" x14ac:dyDescent="0.4">
      <c r="A49" t="s">
        <v>20</v>
      </c>
      <c r="B49">
        <v>4685</v>
      </c>
      <c r="K49" t="s">
        <v>33</v>
      </c>
      <c r="L49" t="str">
        <f>A99</f>
        <v>H7</v>
      </c>
      <c r="M49">
        <f>B99</f>
        <v>4319</v>
      </c>
      <c r="N49">
        <f t="shared" si="1"/>
        <v>0.35068906628539653</v>
      </c>
      <c r="O49">
        <f t="shared" si="2"/>
        <v>14.027562651415861</v>
      </c>
    </row>
    <row r="50" spans="1:15" x14ac:dyDescent="0.4">
      <c r="A50" t="s">
        <v>28</v>
      </c>
      <c r="B50">
        <v>11578</v>
      </c>
      <c r="K50" t="s">
        <v>31</v>
      </c>
      <c r="L50" t="str">
        <f>A87</f>
        <v>G7</v>
      </c>
      <c r="M50">
        <f>B87</f>
        <v>4136</v>
      </c>
      <c r="N50">
        <f t="shared" si="1"/>
        <v>0.27800945232137891</v>
      </c>
      <c r="O50">
        <f t="shared" si="2"/>
        <v>11.120378092855157</v>
      </c>
    </row>
    <row r="51" spans="1:15" x14ac:dyDescent="0.4">
      <c r="A51" t="s">
        <v>37</v>
      </c>
      <c r="B51">
        <v>3406</v>
      </c>
      <c r="K51" t="s">
        <v>32</v>
      </c>
      <c r="L51" t="str">
        <f>A75</f>
        <v>F7</v>
      </c>
      <c r="M51">
        <f>B75</f>
        <v>3981</v>
      </c>
      <c r="N51">
        <f t="shared" si="1"/>
        <v>0.21645021645021645</v>
      </c>
      <c r="O51">
        <f t="shared" si="2"/>
        <v>8.6580086580086579</v>
      </c>
    </row>
    <row r="52" spans="1:15" x14ac:dyDescent="0.4">
      <c r="A52" t="s">
        <v>44</v>
      </c>
      <c r="B52">
        <v>6363</v>
      </c>
      <c r="K52" t="s">
        <v>29</v>
      </c>
      <c r="L52" t="str">
        <f>A63</f>
        <v>E7</v>
      </c>
      <c r="M52">
        <f>B63</f>
        <v>3659</v>
      </c>
      <c r="N52">
        <f t="shared" si="1"/>
        <v>8.8565868382382146E-2</v>
      </c>
      <c r="O52">
        <f t="shared" si="2"/>
        <v>3.5426347352952856</v>
      </c>
    </row>
    <row r="53" spans="1:15" x14ac:dyDescent="0.4">
      <c r="A53" t="s">
        <v>52</v>
      </c>
      <c r="B53">
        <v>4867</v>
      </c>
      <c r="K53" t="s">
        <v>28</v>
      </c>
      <c r="L53" t="str">
        <f>A51</f>
        <v>D7</v>
      </c>
      <c r="M53">
        <f>B51</f>
        <v>3406</v>
      </c>
      <c r="N53">
        <f t="shared" si="1"/>
        <v>-1.1914690813773382E-2</v>
      </c>
      <c r="O53">
        <f t="shared" si="2"/>
        <v>-0.47658763255093528</v>
      </c>
    </row>
    <row r="54" spans="1:15" x14ac:dyDescent="0.4">
      <c r="A54" t="s">
        <v>60</v>
      </c>
      <c r="B54">
        <v>3448</v>
      </c>
      <c r="K54" t="s">
        <v>27</v>
      </c>
      <c r="L54" t="str">
        <f>A39</f>
        <v>C7</v>
      </c>
      <c r="M54">
        <f>B39</f>
        <v>3393</v>
      </c>
      <c r="N54">
        <f t="shared" si="1"/>
        <v>-1.7077723499741848E-2</v>
      </c>
      <c r="O54">
        <f t="shared" si="2"/>
        <v>-0.68310893998967392</v>
      </c>
    </row>
    <row r="55" spans="1:15" x14ac:dyDescent="0.4">
      <c r="A55" t="s">
        <v>68</v>
      </c>
      <c r="B55">
        <v>49347</v>
      </c>
      <c r="K55" t="s">
        <v>26</v>
      </c>
      <c r="L55" t="str">
        <f>A27</f>
        <v>B7</v>
      </c>
      <c r="M55">
        <f>B27</f>
        <v>3442</v>
      </c>
      <c r="N55">
        <f t="shared" si="1"/>
        <v>2.3829381627546763E-3</v>
      </c>
      <c r="O55">
        <f t="shared" si="2"/>
        <v>9.5317526510187045E-2</v>
      </c>
    </row>
    <row r="56" spans="1:15" x14ac:dyDescent="0.4">
      <c r="A56" t="s">
        <v>76</v>
      </c>
      <c r="B56">
        <v>4506</v>
      </c>
      <c r="K56" t="s">
        <v>25</v>
      </c>
      <c r="L56" t="str">
        <f>A15</f>
        <v>A7</v>
      </c>
      <c r="M56">
        <f>B15</f>
        <v>3467</v>
      </c>
      <c r="N56">
        <f t="shared" si="1"/>
        <v>1.2311847174232496E-2</v>
      </c>
      <c r="O56">
        <f t="shared" si="2"/>
        <v>0.49247388696929983</v>
      </c>
    </row>
    <row r="57" spans="1:15" x14ac:dyDescent="0.4">
      <c r="A57" t="s">
        <v>94</v>
      </c>
      <c r="B57">
        <v>4804</v>
      </c>
      <c r="K57" t="s">
        <v>34</v>
      </c>
      <c r="L57" t="str">
        <f>A16</f>
        <v>A8</v>
      </c>
      <c r="M57">
        <f>B16</f>
        <v>3563</v>
      </c>
      <c r="N57">
        <f t="shared" si="1"/>
        <v>5.0438857778307318E-2</v>
      </c>
      <c r="O57">
        <f t="shared" si="2"/>
        <v>2.0175543111322929</v>
      </c>
    </row>
    <row r="58" spans="1:15" x14ac:dyDescent="0.4">
      <c r="A58" t="s">
        <v>95</v>
      </c>
      <c r="B58">
        <v>3905</v>
      </c>
      <c r="K58" t="s">
        <v>35</v>
      </c>
      <c r="L58" t="str">
        <f>A28</f>
        <v>B8</v>
      </c>
      <c r="M58">
        <f>B28</f>
        <v>3810</v>
      </c>
      <c r="N58">
        <f t="shared" si="1"/>
        <v>0.14853647881170817</v>
      </c>
      <c r="O58">
        <f t="shared" si="2"/>
        <v>5.9414591524683269</v>
      </c>
    </row>
    <row r="59" spans="1:15" x14ac:dyDescent="0.4">
      <c r="A59" t="s">
        <v>96</v>
      </c>
      <c r="B59">
        <v>20405</v>
      </c>
      <c r="K59" t="s">
        <v>36</v>
      </c>
      <c r="L59" t="str">
        <f>A40</f>
        <v>C8</v>
      </c>
      <c r="M59">
        <f>B40</f>
        <v>4442</v>
      </c>
      <c r="N59">
        <f t="shared" si="1"/>
        <v>0.39953929862186743</v>
      </c>
      <c r="O59">
        <f t="shared" si="2"/>
        <v>15.981571944874698</v>
      </c>
    </row>
    <row r="60" spans="1:15" x14ac:dyDescent="0.4">
      <c r="A60" t="s">
        <v>13</v>
      </c>
      <c r="B60">
        <v>3569</v>
      </c>
      <c r="K60" t="s">
        <v>37</v>
      </c>
      <c r="L60" t="str">
        <f>A52</f>
        <v>D8</v>
      </c>
      <c r="M60">
        <f>B52</f>
        <v>6363</v>
      </c>
      <c r="N60">
        <f t="shared" si="1"/>
        <v>1.1624766670638229</v>
      </c>
      <c r="O60">
        <f t="shared" si="2"/>
        <v>46.499066682552915</v>
      </c>
    </row>
    <row r="61" spans="1:15" x14ac:dyDescent="0.4">
      <c r="A61" t="s">
        <v>21</v>
      </c>
      <c r="B61">
        <v>4000</v>
      </c>
      <c r="K61" t="s">
        <v>38</v>
      </c>
      <c r="L61" t="str">
        <f>A64</f>
        <v>E8</v>
      </c>
      <c r="M61">
        <f>B64</f>
        <v>16368</v>
      </c>
      <c r="N61">
        <f t="shared" si="1"/>
        <v>5.1360260534572459</v>
      </c>
      <c r="O61">
        <f t="shared" si="2"/>
        <v>205.44104213828984</v>
      </c>
    </row>
    <row r="62" spans="1:15" x14ac:dyDescent="0.4">
      <c r="A62" t="s">
        <v>29</v>
      </c>
      <c r="B62">
        <v>8278</v>
      </c>
      <c r="K62" t="s">
        <v>30</v>
      </c>
      <c r="L62" t="str">
        <f>A76</f>
        <v>F8</v>
      </c>
      <c r="M62">
        <f>B76</f>
        <v>42168</v>
      </c>
      <c r="N62">
        <f t="shared" si="1"/>
        <v>15.382660153302355</v>
      </c>
      <c r="O62">
        <f t="shared" si="2"/>
        <v>615.30640613209425</v>
      </c>
    </row>
    <row r="63" spans="1:15" x14ac:dyDescent="0.4">
      <c r="A63" t="s">
        <v>38</v>
      </c>
      <c r="B63">
        <v>3659</v>
      </c>
      <c r="K63" t="s">
        <v>39</v>
      </c>
      <c r="L63" t="str">
        <f>A88</f>
        <v>G8</v>
      </c>
      <c r="M63">
        <f>B88</f>
        <v>51204</v>
      </c>
      <c r="N63">
        <f t="shared" si="1"/>
        <v>18.971365026410897</v>
      </c>
      <c r="O63">
        <f t="shared" si="2"/>
        <v>758.85460105643585</v>
      </c>
    </row>
    <row r="64" spans="1:15" x14ac:dyDescent="0.4">
      <c r="A64" t="s">
        <v>45</v>
      </c>
      <c r="B64">
        <v>16368</v>
      </c>
      <c r="K64" t="s">
        <v>40</v>
      </c>
      <c r="L64" t="str">
        <f>A100</f>
        <v>H8</v>
      </c>
      <c r="M64">
        <f>B100</f>
        <v>39625</v>
      </c>
      <c r="N64">
        <f t="shared" si="1"/>
        <v>14.372691528654832</v>
      </c>
      <c r="O64">
        <f t="shared" si="2"/>
        <v>574.90766114619328</v>
      </c>
    </row>
    <row r="65" spans="1:15" x14ac:dyDescent="0.4">
      <c r="A65" t="s">
        <v>53</v>
      </c>
      <c r="B65">
        <v>6042</v>
      </c>
      <c r="K65" t="s">
        <v>48</v>
      </c>
      <c r="L65" t="str">
        <f>A101</f>
        <v>H9</v>
      </c>
      <c r="M65">
        <f>B101</f>
        <v>23216</v>
      </c>
      <c r="N65">
        <f t="shared" si="1"/>
        <v>7.8557528098812499</v>
      </c>
      <c r="O65">
        <f t="shared" si="2"/>
        <v>314.23011239524999</v>
      </c>
    </row>
    <row r="66" spans="1:15" x14ac:dyDescent="0.4">
      <c r="A66" t="s">
        <v>61</v>
      </c>
      <c r="B66">
        <v>3402</v>
      </c>
      <c r="K66" t="s">
        <v>47</v>
      </c>
      <c r="L66" t="str">
        <f>A89</f>
        <v>G9</v>
      </c>
      <c r="M66">
        <f>B89</f>
        <v>15362</v>
      </c>
      <c r="N66">
        <f t="shared" si="1"/>
        <v>4.7364867548353784</v>
      </c>
      <c r="O66">
        <f t="shared" si="2"/>
        <v>189.45947019341514</v>
      </c>
    </row>
    <row r="67" spans="1:15" x14ac:dyDescent="0.4">
      <c r="A67" t="s">
        <v>69</v>
      </c>
      <c r="B67">
        <v>44056</v>
      </c>
      <c r="K67" t="s">
        <v>46</v>
      </c>
      <c r="L67" t="str">
        <f>A77</f>
        <v>F9</v>
      </c>
      <c r="M67">
        <f>B77</f>
        <v>8023</v>
      </c>
      <c r="N67">
        <f t="shared" si="1"/>
        <v>1.8217562254259501</v>
      </c>
      <c r="O67">
        <f t="shared" si="2"/>
        <v>72.870249017038006</v>
      </c>
    </row>
    <row r="68" spans="1:15" x14ac:dyDescent="0.4">
      <c r="A68" t="s">
        <v>77</v>
      </c>
      <c r="B68">
        <v>4668</v>
      </c>
      <c r="K68" t="s">
        <v>45</v>
      </c>
      <c r="L68" t="str">
        <f>A65</f>
        <v>E9</v>
      </c>
      <c r="M68">
        <f>B65</f>
        <v>6042</v>
      </c>
      <c r="N68">
        <f t="shared" si="1"/>
        <v>1.0349894753564477</v>
      </c>
      <c r="O68">
        <f t="shared" si="2"/>
        <v>41.39957901425791</v>
      </c>
    </row>
    <row r="69" spans="1:15" x14ac:dyDescent="0.4">
      <c r="A69" t="s">
        <v>97</v>
      </c>
      <c r="B69">
        <v>3774</v>
      </c>
      <c r="K69" t="s">
        <v>44</v>
      </c>
      <c r="L69" t="str">
        <f>A53</f>
        <v>D9</v>
      </c>
      <c r="M69">
        <f>B53</f>
        <v>4867</v>
      </c>
      <c r="N69">
        <f t="shared" si="1"/>
        <v>0.56833075181699033</v>
      </c>
      <c r="O69">
        <f t="shared" si="2"/>
        <v>22.733230072679614</v>
      </c>
    </row>
    <row r="70" spans="1:15" x14ac:dyDescent="0.4">
      <c r="A70" t="s">
        <v>98</v>
      </c>
      <c r="B70">
        <v>4839</v>
      </c>
      <c r="K70" t="s">
        <v>43</v>
      </c>
      <c r="L70" t="str">
        <f>A41</f>
        <v>C9</v>
      </c>
      <c r="M70">
        <f>B41</f>
        <v>4425</v>
      </c>
      <c r="N70">
        <f t="shared" si="1"/>
        <v>0.39278764049406251</v>
      </c>
      <c r="O70">
        <f t="shared" si="2"/>
        <v>15.7115056197625</v>
      </c>
    </row>
    <row r="71" spans="1:15" x14ac:dyDescent="0.4">
      <c r="A71" t="s">
        <v>99</v>
      </c>
      <c r="B71">
        <v>28013</v>
      </c>
      <c r="K71" t="s">
        <v>42</v>
      </c>
      <c r="L71" t="str">
        <f>A29</f>
        <v>B9</v>
      </c>
      <c r="M71">
        <f>B29</f>
        <v>4491</v>
      </c>
      <c r="N71">
        <f t="shared" si="1"/>
        <v>0.41899996028436393</v>
      </c>
      <c r="O71">
        <f t="shared" si="2"/>
        <v>16.759998411374557</v>
      </c>
    </row>
    <row r="72" spans="1:15" x14ac:dyDescent="0.4">
      <c r="A72" t="s">
        <v>14</v>
      </c>
      <c r="B72">
        <v>3542</v>
      </c>
      <c r="K72" t="s">
        <v>41</v>
      </c>
      <c r="L72" t="str">
        <f>A17</f>
        <v>A9</v>
      </c>
      <c r="M72">
        <f>B17</f>
        <v>4223</v>
      </c>
      <c r="N72">
        <f t="shared" si="1"/>
        <v>0.31256205568132173</v>
      </c>
      <c r="O72">
        <f t="shared" si="2"/>
        <v>12.50248222725287</v>
      </c>
    </row>
    <row r="73" spans="1:15" x14ac:dyDescent="0.4">
      <c r="A73" t="s">
        <v>22</v>
      </c>
      <c r="B73">
        <v>3643</v>
      </c>
      <c r="K73" t="s">
        <v>49</v>
      </c>
      <c r="L73" t="str">
        <f>A18</f>
        <v>A10</v>
      </c>
      <c r="M73">
        <f>B18</f>
        <v>3844</v>
      </c>
      <c r="N73">
        <f t="shared" si="1"/>
        <v>0.162039795067318</v>
      </c>
      <c r="O73">
        <f t="shared" si="2"/>
        <v>6.4815918026927202</v>
      </c>
    </row>
    <row r="74" spans="1:15" x14ac:dyDescent="0.4">
      <c r="A74" t="s">
        <v>32</v>
      </c>
      <c r="B74">
        <v>6405</v>
      </c>
      <c r="K74" t="s">
        <v>50</v>
      </c>
      <c r="L74" t="str">
        <f>A30</f>
        <v>B10</v>
      </c>
      <c r="M74">
        <f>B30</f>
        <v>3667</v>
      </c>
      <c r="N74">
        <f t="shared" ref="N74:N96" si="3">(M74-3436)/2517.9</f>
        <v>9.1743119266055037E-2</v>
      </c>
      <c r="O74">
        <f t="shared" ref="O74:O96" si="4">N74*40</f>
        <v>3.6697247706422016</v>
      </c>
    </row>
    <row r="75" spans="1:15" x14ac:dyDescent="0.4">
      <c r="A75" t="s">
        <v>30</v>
      </c>
      <c r="B75">
        <v>3981</v>
      </c>
      <c r="K75" t="s">
        <v>51</v>
      </c>
      <c r="L75" t="str">
        <f>A42</f>
        <v>C10</v>
      </c>
      <c r="M75">
        <f>B42</f>
        <v>3359</v>
      </c>
      <c r="N75">
        <f t="shared" si="3"/>
        <v>-3.0581039755351681E-2</v>
      </c>
      <c r="O75">
        <f t="shared" si="4"/>
        <v>-1.2232415902140672</v>
      </c>
    </row>
    <row r="76" spans="1:15" x14ac:dyDescent="0.4">
      <c r="A76" t="s">
        <v>46</v>
      </c>
      <c r="B76">
        <v>42168</v>
      </c>
      <c r="K76" t="s">
        <v>52</v>
      </c>
      <c r="L76" t="str">
        <f>A54</f>
        <v>D10</v>
      </c>
      <c r="M76">
        <f>B54</f>
        <v>3448</v>
      </c>
      <c r="N76">
        <f t="shared" si="3"/>
        <v>4.7658763255093526E-3</v>
      </c>
      <c r="O76">
        <f t="shared" si="4"/>
        <v>0.19063505302037409</v>
      </c>
    </row>
    <row r="77" spans="1:15" x14ac:dyDescent="0.4">
      <c r="A77" t="s">
        <v>54</v>
      </c>
      <c r="B77">
        <v>8023</v>
      </c>
      <c r="K77" t="s">
        <v>53</v>
      </c>
      <c r="L77" t="str">
        <f>A66</f>
        <v>E10</v>
      </c>
      <c r="M77">
        <f>B66</f>
        <v>3402</v>
      </c>
      <c r="N77">
        <f t="shared" si="3"/>
        <v>-1.3503316255609833E-2</v>
      </c>
      <c r="O77">
        <f t="shared" si="4"/>
        <v>-0.54013265022439327</v>
      </c>
    </row>
    <row r="78" spans="1:15" x14ac:dyDescent="0.4">
      <c r="A78" t="s">
        <v>62</v>
      </c>
      <c r="B78">
        <v>3522</v>
      </c>
      <c r="K78" t="s">
        <v>54</v>
      </c>
      <c r="L78" t="str">
        <f>A78</f>
        <v>F10</v>
      </c>
      <c r="M78">
        <f>B78</f>
        <v>3522</v>
      </c>
      <c r="N78">
        <f t="shared" si="3"/>
        <v>3.4155446999483696E-2</v>
      </c>
      <c r="O78">
        <f t="shared" si="4"/>
        <v>1.3662178799793478</v>
      </c>
    </row>
    <row r="79" spans="1:15" x14ac:dyDescent="0.4">
      <c r="A79" t="s">
        <v>70</v>
      </c>
      <c r="B79">
        <v>19233</v>
      </c>
      <c r="K79" t="s">
        <v>55</v>
      </c>
      <c r="L79" t="str">
        <f>A90</f>
        <v>G10</v>
      </c>
      <c r="M79">
        <f>B90</f>
        <v>3651</v>
      </c>
      <c r="N79">
        <f t="shared" si="3"/>
        <v>8.5388617498709241E-2</v>
      </c>
      <c r="O79">
        <f t="shared" si="4"/>
        <v>3.4155446999483696</v>
      </c>
    </row>
    <row r="80" spans="1:15" x14ac:dyDescent="0.4">
      <c r="A80" t="s">
        <v>78</v>
      </c>
      <c r="B80">
        <v>4358</v>
      </c>
      <c r="K80" t="s">
        <v>56</v>
      </c>
      <c r="L80" t="str">
        <f>A102</f>
        <v>H10</v>
      </c>
      <c r="M80">
        <f>B102</f>
        <v>3975</v>
      </c>
      <c r="N80">
        <f t="shared" si="3"/>
        <v>0.21406727828746178</v>
      </c>
      <c r="O80">
        <f t="shared" si="4"/>
        <v>8.5626911314984717</v>
      </c>
    </row>
    <row r="81" spans="1:15" x14ac:dyDescent="0.4">
      <c r="A81" t="s">
        <v>100</v>
      </c>
      <c r="B81">
        <v>3436</v>
      </c>
      <c r="K81" t="s">
        <v>64</v>
      </c>
      <c r="L81" t="str">
        <f>A103</f>
        <v>H11</v>
      </c>
      <c r="M81">
        <f>B103</f>
        <v>4486</v>
      </c>
      <c r="N81">
        <f t="shared" si="3"/>
        <v>0.4170141784820684</v>
      </c>
      <c r="O81">
        <f t="shared" si="4"/>
        <v>16.680567139282736</v>
      </c>
    </row>
    <row r="82" spans="1:15" x14ac:dyDescent="0.4">
      <c r="A82" t="s">
        <v>101</v>
      </c>
      <c r="B82">
        <v>6191</v>
      </c>
      <c r="K82" t="s">
        <v>63</v>
      </c>
      <c r="L82" t="str">
        <f>A91</f>
        <v>G11</v>
      </c>
      <c r="M82">
        <f>B91</f>
        <v>6762</v>
      </c>
      <c r="N82">
        <f t="shared" si="3"/>
        <v>1.320942054887009</v>
      </c>
      <c r="O82">
        <f t="shared" si="4"/>
        <v>52.837682195480362</v>
      </c>
    </row>
    <row r="83" spans="1:15" x14ac:dyDescent="0.4">
      <c r="A83" t="s">
        <v>102</v>
      </c>
      <c r="B83">
        <v>31369</v>
      </c>
      <c r="K83" t="s">
        <v>62</v>
      </c>
      <c r="L83" t="str">
        <f>A79</f>
        <v>F11</v>
      </c>
      <c r="M83">
        <f>B79</f>
        <v>19233</v>
      </c>
      <c r="N83">
        <f t="shared" si="3"/>
        <v>6.2738790261726036</v>
      </c>
      <c r="O83">
        <f t="shared" si="4"/>
        <v>250.95516104690415</v>
      </c>
    </row>
    <row r="84" spans="1:15" x14ac:dyDescent="0.4">
      <c r="A84" t="s">
        <v>15</v>
      </c>
      <c r="B84">
        <v>3362</v>
      </c>
      <c r="K84" t="s">
        <v>61</v>
      </c>
      <c r="L84" t="str">
        <f>A67</f>
        <v>E11</v>
      </c>
      <c r="M84">
        <f>B67</f>
        <v>44056</v>
      </c>
      <c r="N84">
        <f t="shared" si="3"/>
        <v>16.132491361849159</v>
      </c>
      <c r="O84">
        <f t="shared" si="4"/>
        <v>645.29965447396637</v>
      </c>
    </row>
    <row r="85" spans="1:15" x14ac:dyDescent="0.4">
      <c r="A85" t="s">
        <v>23</v>
      </c>
      <c r="B85">
        <v>3911</v>
      </c>
      <c r="K85" t="s">
        <v>60</v>
      </c>
      <c r="L85" t="str">
        <f>A55</f>
        <v>D11</v>
      </c>
      <c r="M85">
        <f>B55</f>
        <v>49347</v>
      </c>
      <c r="N85">
        <f t="shared" si="3"/>
        <v>18.233845665038324</v>
      </c>
      <c r="O85">
        <f t="shared" si="4"/>
        <v>729.353826601533</v>
      </c>
    </row>
    <row r="86" spans="1:15" x14ac:dyDescent="0.4">
      <c r="A86" t="s">
        <v>31</v>
      </c>
      <c r="B86">
        <v>4802</v>
      </c>
      <c r="K86" t="s">
        <v>59</v>
      </c>
      <c r="L86" t="str">
        <f>A43</f>
        <v>C11</v>
      </c>
      <c r="M86">
        <f>B43</f>
        <v>35297</v>
      </c>
      <c r="N86">
        <f t="shared" si="3"/>
        <v>12.653798800587792</v>
      </c>
      <c r="O86">
        <f t="shared" si="4"/>
        <v>506.15195202351168</v>
      </c>
    </row>
    <row r="87" spans="1:15" x14ac:dyDescent="0.4">
      <c r="A87" t="s">
        <v>39</v>
      </c>
      <c r="B87">
        <v>4136</v>
      </c>
      <c r="K87" t="s">
        <v>58</v>
      </c>
      <c r="L87" t="str">
        <f>A31</f>
        <v>B11</v>
      </c>
      <c r="M87">
        <f>B31</f>
        <v>19523</v>
      </c>
      <c r="N87">
        <f t="shared" si="3"/>
        <v>6.3890543707057468</v>
      </c>
      <c r="O87">
        <f t="shared" si="4"/>
        <v>255.56217482822987</v>
      </c>
    </row>
    <row r="88" spans="1:15" x14ac:dyDescent="0.4">
      <c r="A88" t="s">
        <v>47</v>
      </c>
      <c r="B88">
        <v>51204</v>
      </c>
      <c r="K88" t="s">
        <v>57</v>
      </c>
      <c r="L88" t="str">
        <f>A19</f>
        <v>A11</v>
      </c>
      <c r="M88">
        <f>B19</f>
        <v>10334</v>
      </c>
      <c r="N88">
        <f t="shared" si="3"/>
        <v>2.7395845744469596</v>
      </c>
      <c r="O88">
        <f t="shared" si="4"/>
        <v>109.58338297787839</v>
      </c>
    </row>
    <row r="89" spans="1:15" x14ac:dyDescent="0.4">
      <c r="A89" t="s">
        <v>55</v>
      </c>
      <c r="B89">
        <v>15362</v>
      </c>
      <c r="K89" t="s">
        <v>65</v>
      </c>
      <c r="L89" t="str">
        <f>A20</f>
        <v>A12</v>
      </c>
      <c r="M89">
        <f>B20</f>
        <v>3320</v>
      </c>
      <c r="N89">
        <f t="shared" si="3"/>
        <v>-4.6070137813257077E-2</v>
      </c>
      <c r="O89">
        <f t="shared" si="4"/>
        <v>-1.8428055125302831</v>
      </c>
    </row>
    <row r="90" spans="1:15" x14ac:dyDescent="0.4">
      <c r="A90" t="s">
        <v>63</v>
      </c>
      <c r="B90">
        <v>3651</v>
      </c>
      <c r="K90" t="s">
        <v>66</v>
      </c>
      <c r="L90" t="str">
        <f>A32</f>
        <v>B12</v>
      </c>
      <c r="M90">
        <f>B32</f>
        <v>5939</v>
      </c>
      <c r="N90">
        <f t="shared" si="3"/>
        <v>0.99408237022915913</v>
      </c>
      <c r="O90">
        <f t="shared" si="4"/>
        <v>39.763294809166368</v>
      </c>
    </row>
    <row r="91" spans="1:15" x14ac:dyDescent="0.4">
      <c r="A91" t="s">
        <v>71</v>
      </c>
      <c r="B91">
        <v>6762</v>
      </c>
      <c r="K91" t="s">
        <v>67</v>
      </c>
      <c r="L91" t="str">
        <f>A44</f>
        <v>C12</v>
      </c>
      <c r="M91">
        <f>B44</f>
        <v>4758</v>
      </c>
      <c r="N91">
        <f t="shared" si="3"/>
        <v>0.52504070852694706</v>
      </c>
      <c r="O91">
        <f t="shared" si="4"/>
        <v>21.001628341077883</v>
      </c>
    </row>
    <row r="92" spans="1:15" x14ac:dyDescent="0.4">
      <c r="A92" t="s">
        <v>79</v>
      </c>
      <c r="B92">
        <v>3864</v>
      </c>
      <c r="K92" t="s">
        <v>68</v>
      </c>
      <c r="L92" t="str">
        <f>A56</f>
        <v>D12</v>
      </c>
      <c r="M92">
        <f>B56</f>
        <v>4506</v>
      </c>
      <c r="N92">
        <f t="shared" si="3"/>
        <v>0.42495730569125062</v>
      </c>
      <c r="O92">
        <f t="shared" si="4"/>
        <v>16.998292227650026</v>
      </c>
    </row>
    <row r="93" spans="1:15" x14ac:dyDescent="0.4">
      <c r="A93" t="s">
        <v>103</v>
      </c>
      <c r="B93">
        <v>3365</v>
      </c>
      <c r="K93" t="s">
        <v>69</v>
      </c>
      <c r="L93" t="str">
        <f>A68</f>
        <v>E12</v>
      </c>
      <c r="M93">
        <f>B68</f>
        <v>4668</v>
      </c>
      <c r="N93">
        <f t="shared" si="3"/>
        <v>0.4892966360856269</v>
      </c>
      <c r="O93">
        <f t="shared" si="4"/>
        <v>19.571865443425075</v>
      </c>
    </row>
    <row r="94" spans="1:15" x14ac:dyDescent="0.4">
      <c r="A94" t="s">
        <v>104</v>
      </c>
      <c r="B94">
        <v>9453</v>
      </c>
      <c r="K94" t="s">
        <v>70</v>
      </c>
      <c r="L94" t="str">
        <f>A80</f>
        <v>F12</v>
      </c>
      <c r="M94">
        <f>B80</f>
        <v>4358</v>
      </c>
      <c r="N94">
        <f t="shared" si="3"/>
        <v>0.36617816434330197</v>
      </c>
      <c r="O94">
        <f t="shared" si="4"/>
        <v>14.647126573732079</v>
      </c>
    </row>
    <row r="95" spans="1:15" x14ac:dyDescent="0.4">
      <c r="A95" t="s">
        <v>105</v>
      </c>
      <c r="B95">
        <v>16883</v>
      </c>
      <c r="K95" t="s">
        <v>71</v>
      </c>
      <c r="L95" t="str">
        <f>A92</f>
        <v>G12</v>
      </c>
      <c r="M95">
        <f>B92</f>
        <v>3864</v>
      </c>
      <c r="N95">
        <f t="shared" si="3"/>
        <v>0.16998292227650025</v>
      </c>
      <c r="O95">
        <f t="shared" si="4"/>
        <v>6.7993168910600099</v>
      </c>
    </row>
    <row r="96" spans="1:15" x14ac:dyDescent="0.4">
      <c r="A96" t="s">
        <v>16</v>
      </c>
      <c r="B96">
        <v>3376</v>
      </c>
      <c r="K96" t="s">
        <v>72</v>
      </c>
      <c r="L96" t="str">
        <f>A104</f>
        <v>H12</v>
      </c>
      <c r="M96">
        <f>B104</f>
        <v>3707</v>
      </c>
      <c r="N96">
        <f t="shared" si="3"/>
        <v>0.10762937368441955</v>
      </c>
      <c r="O96">
        <f t="shared" si="4"/>
        <v>4.3051749473767824</v>
      </c>
    </row>
    <row r="97" spans="1:2" x14ac:dyDescent="0.4">
      <c r="A97" t="s">
        <v>24</v>
      </c>
      <c r="B97">
        <v>3390</v>
      </c>
    </row>
    <row r="98" spans="1:2" x14ac:dyDescent="0.4">
      <c r="A98" t="s">
        <v>33</v>
      </c>
      <c r="B98">
        <v>4258</v>
      </c>
    </row>
    <row r="99" spans="1:2" x14ac:dyDescent="0.4">
      <c r="A99" t="s">
        <v>40</v>
      </c>
      <c r="B99">
        <v>4319</v>
      </c>
    </row>
    <row r="100" spans="1:2" x14ac:dyDescent="0.4">
      <c r="A100" t="s">
        <v>48</v>
      </c>
      <c r="B100">
        <v>39625</v>
      </c>
    </row>
    <row r="101" spans="1:2" x14ac:dyDescent="0.4">
      <c r="A101" t="s">
        <v>56</v>
      </c>
      <c r="B101">
        <v>23216</v>
      </c>
    </row>
    <row r="102" spans="1:2" x14ac:dyDescent="0.4">
      <c r="A102" t="s">
        <v>64</v>
      </c>
      <c r="B102">
        <v>3975</v>
      </c>
    </row>
    <row r="103" spans="1:2" x14ac:dyDescent="0.4">
      <c r="A103" t="s">
        <v>72</v>
      </c>
      <c r="B103">
        <v>4486</v>
      </c>
    </row>
    <row r="104" spans="1:2" x14ac:dyDescent="0.4">
      <c r="A104" t="s">
        <v>80</v>
      </c>
      <c r="B104">
        <v>3707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M18" sqref="M18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65007</v>
      </c>
      <c r="D2">
        <v>3376</v>
      </c>
      <c r="E2">
        <v>4810</v>
      </c>
      <c r="F2">
        <v>4058</v>
      </c>
      <c r="G2">
        <v>59348</v>
      </c>
      <c r="H2">
        <v>48533</v>
      </c>
      <c r="I2">
        <v>3489</v>
      </c>
      <c r="J2">
        <v>3565</v>
      </c>
      <c r="K2">
        <v>4248</v>
      </c>
      <c r="L2">
        <v>3857</v>
      </c>
      <c r="M2">
        <v>10656</v>
      </c>
      <c r="N2">
        <v>3330</v>
      </c>
      <c r="O2">
        <v>42699</v>
      </c>
      <c r="P2">
        <v>3460</v>
      </c>
      <c r="Q2">
        <v>5939</v>
      </c>
      <c r="R2">
        <v>3830</v>
      </c>
      <c r="S2">
        <v>24217</v>
      </c>
      <c r="T2">
        <v>37443</v>
      </c>
      <c r="U2">
        <v>3439</v>
      </c>
      <c r="V2">
        <v>3815</v>
      </c>
      <c r="W2">
        <v>4526</v>
      </c>
      <c r="X2">
        <v>3675</v>
      </c>
      <c r="Y2">
        <v>20416</v>
      </c>
      <c r="Z2">
        <v>6080</v>
      </c>
      <c r="AA2">
        <v>23659</v>
      </c>
      <c r="AB2">
        <v>3496</v>
      </c>
      <c r="AC2">
        <v>7652</v>
      </c>
      <c r="AD2">
        <v>4270</v>
      </c>
      <c r="AE2">
        <v>7338</v>
      </c>
      <c r="AF2">
        <v>20812</v>
      </c>
      <c r="AG2">
        <v>3398</v>
      </c>
      <c r="AH2">
        <v>4493</v>
      </c>
      <c r="AI2">
        <v>4425</v>
      </c>
      <c r="AJ2">
        <v>3355</v>
      </c>
      <c r="AK2">
        <v>37125</v>
      </c>
      <c r="AL2">
        <v>4844</v>
      </c>
      <c r="AM2">
        <v>8956</v>
      </c>
      <c r="AN2">
        <v>3802</v>
      </c>
      <c r="AO2">
        <v>12769</v>
      </c>
      <c r="AP2">
        <v>3671</v>
      </c>
      <c r="AQ2">
        <v>4729</v>
      </c>
      <c r="AR2">
        <v>11976</v>
      </c>
      <c r="AS2">
        <v>3557</v>
      </c>
      <c r="AT2">
        <v>6489</v>
      </c>
      <c r="AU2">
        <v>4948</v>
      </c>
      <c r="AV2">
        <v>3456</v>
      </c>
      <c r="AW2">
        <v>52639</v>
      </c>
      <c r="AX2">
        <v>4571</v>
      </c>
      <c r="AY2">
        <v>4860</v>
      </c>
      <c r="AZ2">
        <v>3928</v>
      </c>
      <c r="BA2">
        <v>21271</v>
      </c>
      <c r="BB2">
        <v>3577</v>
      </c>
      <c r="BC2">
        <v>4032</v>
      </c>
      <c r="BD2">
        <v>8499</v>
      </c>
      <c r="BE2">
        <v>3667</v>
      </c>
      <c r="BF2">
        <v>17103</v>
      </c>
      <c r="BG2">
        <v>6203</v>
      </c>
      <c r="BH2">
        <v>3407</v>
      </c>
      <c r="BI2">
        <v>46937</v>
      </c>
      <c r="BJ2">
        <v>4784</v>
      </c>
      <c r="BK2">
        <v>3778</v>
      </c>
      <c r="BL2">
        <v>4874</v>
      </c>
      <c r="BM2">
        <v>29650</v>
      </c>
      <c r="BN2">
        <v>3558</v>
      </c>
      <c r="BO2">
        <v>3659</v>
      </c>
      <c r="BP2">
        <v>6513</v>
      </c>
      <c r="BQ2">
        <v>4005</v>
      </c>
      <c r="BR2">
        <v>44422</v>
      </c>
      <c r="BS2">
        <v>8289</v>
      </c>
      <c r="BT2">
        <v>3518</v>
      </c>
      <c r="BU2">
        <v>20263</v>
      </c>
      <c r="BV2">
        <v>4421</v>
      </c>
      <c r="BW2">
        <v>3431</v>
      </c>
      <c r="BX2">
        <v>6310</v>
      </c>
      <c r="BY2">
        <v>32385</v>
      </c>
      <c r="BZ2">
        <v>3355</v>
      </c>
      <c r="CA2">
        <v>3452</v>
      </c>
      <c r="CB2">
        <v>4865</v>
      </c>
      <c r="CC2">
        <v>4164</v>
      </c>
      <c r="CD2">
        <v>53601</v>
      </c>
      <c r="CE2">
        <v>15827</v>
      </c>
      <c r="CF2">
        <v>3660</v>
      </c>
      <c r="CG2">
        <v>6920</v>
      </c>
      <c r="CH2">
        <v>3891</v>
      </c>
      <c r="CI2">
        <v>3376</v>
      </c>
      <c r="CJ2">
        <v>9749</v>
      </c>
      <c r="CK2">
        <v>17571</v>
      </c>
      <c r="CL2">
        <v>3385</v>
      </c>
      <c r="CM2">
        <v>3435</v>
      </c>
      <c r="CN2">
        <v>4294</v>
      </c>
      <c r="CO2">
        <v>4366</v>
      </c>
      <c r="CP2">
        <v>41685</v>
      </c>
      <c r="CQ2">
        <v>22693</v>
      </c>
      <c r="CR2">
        <v>4014</v>
      </c>
      <c r="CS2">
        <v>4561</v>
      </c>
      <c r="CT2">
        <v>3725</v>
      </c>
    </row>
    <row r="7" spans="1:98" x14ac:dyDescent="0.4">
      <c r="N7" s="1" t="s">
        <v>109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65007</v>
      </c>
      <c r="G9">
        <f>'Plate 1'!G9</f>
        <v>30</v>
      </c>
      <c r="H9" t="str">
        <f t="shared" ref="H9:I9" si="0">A9</f>
        <v>A1</v>
      </c>
      <c r="I9">
        <f t="shared" si="0"/>
        <v>65007</v>
      </c>
      <c r="K9" t="s">
        <v>82</v>
      </c>
      <c r="L9" t="str">
        <f>A10</f>
        <v>A2</v>
      </c>
      <c r="M9">
        <f>B10</f>
        <v>3376</v>
      </c>
      <c r="N9">
        <f>(M9-3431)/2588</f>
        <v>-2.125193199381762E-2</v>
      </c>
      <c r="O9">
        <f>N9*40</f>
        <v>-0.85007727975270475</v>
      </c>
    </row>
    <row r="10" spans="1:98" x14ac:dyDescent="0.4">
      <c r="A10" t="s">
        <v>83</v>
      </c>
      <c r="B10">
        <v>3376</v>
      </c>
      <c r="G10">
        <f>'Plate 1'!G10</f>
        <v>15</v>
      </c>
      <c r="H10" t="str">
        <f>A21</f>
        <v>B1</v>
      </c>
      <c r="I10">
        <f>B21</f>
        <v>42699</v>
      </c>
      <c r="K10" t="s">
        <v>85</v>
      </c>
      <c r="L10" t="str">
        <f>A22</f>
        <v>B2</v>
      </c>
      <c r="M10">
        <f>B22</f>
        <v>3460</v>
      </c>
      <c r="N10">
        <f t="shared" ref="N10:N73" si="1">(M10-3431)/2588</f>
        <v>1.1205564142194745E-2</v>
      </c>
      <c r="O10">
        <f t="shared" ref="O10:O73" si="2">N10*40</f>
        <v>0.44822256568778979</v>
      </c>
    </row>
    <row r="11" spans="1:98" x14ac:dyDescent="0.4">
      <c r="A11" t="s">
        <v>84</v>
      </c>
      <c r="B11">
        <v>4810</v>
      </c>
      <c r="G11">
        <f>'Plate 1'!G11</f>
        <v>7.5</v>
      </c>
      <c r="H11" t="str">
        <f>A33</f>
        <v>C1</v>
      </c>
      <c r="I11">
        <f>B33</f>
        <v>23659</v>
      </c>
      <c r="K11" t="s">
        <v>88</v>
      </c>
      <c r="L11" t="str">
        <f>A34</f>
        <v>C2</v>
      </c>
      <c r="M11">
        <f>B34</f>
        <v>3496</v>
      </c>
      <c r="N11">
        <f t="shared" si="1"/>
        <v>2.5115919629057189E-2</v>
      </c>
      <c r="O11">
        <f t="shared" si="2"/>
        <v>1.0046367851622875</v>
      </c>
    </row>
    <row r="12" spans="1:98" x14ac:dyDescent="0.4">
      <c r="A12" t="s">
        <v>9</v>
      </c>
      <c r="B12">
        <v>4058</v>
      </c>
      <c r="G12">
        <f>'Plate 1'!G12</f>
        <v>1.875</v>
      </c>
      <c r="H12" t="str">
        <f>A45</f>
        <v>D1</v>
      </c>
      <c r="I12">
        <f>B45</f>
        <v>8956</v>
      </c>
      <c r="K12" t="s">
        <v>91</v>
      </c>
      <c r="L12" t="str">
        <f>A46</f>
        <v>D2</v>
      </c>
      <c r="M12">
        <f>B46</f>
        <v>3802</v>
      </c>
      <c r="N12">
        <f t="shared" si="1"/>
        <v>0.14335394126738796</v>
      </c>
      <c r="O12">
        <f t="shared" si="2"/>
        <v>5.7341576506955185</v>
      </c>
    </row>
    <row r="13" spans="1:98" x14ac:dyDescent="0.4">
      <c r="A13" t="s">
        <v>17</v>
      </c>
      <c r="B13">
        <v>59348</v>
      </c>
      <c r="G13">
        <f>'Plate 1'!G13</f>
        <v>0.46875</v>
      </c>
      <c r="H13" t="str">
        <f>A57</f>
        <v>E1</v>
      </c>
      <c r="I13">
        <f>B57</f>
        <v>4860</v>
      </c>
      <c r="K13" t="s">
        <v>94</v>
      </c>
      <c r="L13" t="str">
        <f>A58</f>
        <v>E2</v>
      </c>
      <c r="M13">
        <f>B58</f>
        <v>3928</v>
      </c>
      <c r="N13">
        <f t="shared" si="1"/>
        <v>0.1920401854714065</v>
      </c>
      <c r="O13">
        <f t="shared" si="2"/>
        <v>7.6816074188562595</v>
      </c>
    </row>
    <row r="14" spans="1:98" x14ac:dyDescent="0.4">
      <c r="A14" t="s">
        <v>25</v>
      </c>
      <c r="B14">
        <v>48533</v>
      </c>
      <c r="G14">
        <f>'Plate 1'!G14</f>
        <v>0.1171875</v>
      </c>
      <c r="H14" t="str">
        <f>A69</f>
        <v>F1</v>
      </c>
      <c r="I14">
        <f>B69</f>
        <v>3778</v>
      </c>
      <c r="K14" t="s">
        <v>97</v>
      </c>
      <c r="L14" t="str">
        <f>A70</f>
        <v>F2</v>
      </c>
      <c r="M14">
        <f>B70</f>
        <v>4874</v>
      </c>
      <c r="N14">
        <f t="shared" si="1"/>
        <v>0.55757341576506958</v>
      </c>
      <c r="O14">
        <f t="shared" si="2"/>
        <v>22.302936630602783</v>
      </c>
    </row>
    <row r="15" spans="1:98" x14ac:dyDescent="0.4">
      <c r="A15" t="s">
        <v>34</v>
      </c>
      <c r="B15">
        <v>3489</v>
      </c>
      <c r="G15">
        <f>'Plate 1'!G15</f>
        <v>0</v>
      </c>
      <c r="H15" t="str">
        <f>A81</f>
        <v>G1</v>
      </c>
      <c r="I15">
        <f>B81</f>
        <v>3431</v>
      </c>
      <c r="K15" t="s">
        <v>100</v>
      </c>
      <c r="L15" t="str">
        <f>A82</f>
        <v>G2</v>
      </c>
      <c r="M15">
        <f>B82</f>
        <v>6310</v>
      </c>
      <c r="N15">
        <f t="shared" si="1"/>
        <v>1.1124420401854713</v>
      </c>
      <c r="O15">
        <f t="shared" si="2"/>
        <v>44.497681607418855</v>
      </c>
    </row>
    <row r="16" spans="1:98" x14ac:dyDescent="0.4">
      <c r="A16" t="s">
        <v>41</v>
      </c>
      <c r="B16">
        <v>3565</v>
      </c>
      <c r="K16" t="s">
        <v>103</v>
      </c>
      <c r="L16" t="str">
        <f>A94</f>
        <v>H2</v>
      </c>
      <c r="M16">
        <f>B94</f>
        <v>9749</v>
      </c>
      <c r="N16">
        <f t="shared" si="1"/>
        <v>2.4412673879443587</v>
      </c>
      <c r="O16">
        <f t="shared" si="2"/>
        <v>97.650695517774352</v>
      </c>
    </row>
    <row r="17" spans="1:15" x14ac:dyDescent="0.4">
      <c r="A17" t="s">
        <v>49</v>
      </c>
      <c r="B17">
        <v>4248</v>
      </c>
      <c r="K17" t="s">
        <v>104</v>
      </c>
      <c r="L17" t="str">
        <f>A95</f>
        <v>H3</v>
      </c>
      <c r="M17">
        <f>B95</f>
        <v>17571</v>
      </c>
      <c r="N17">
        <f t="shared" si="1"/>
        <v>5.4636785162287484</v>
      </c>
      <c r="O17">
        <f t="shared" si="2"/>
        <v>218.54714064914992</v>
      </c>
    </row>
    <row r="18" spans="1:15" x14ac:dyDescent="0.4">
      <c r="A18" t="s">
        <v>57</v>
      </c>
      <c r="B18">
        <v>3857</v>
      </c>
      <c r="K18" t="s">
        <v>101</v>
      </c>
      <c r="L18" t="str">
        <f>A83</f>
        <v>G3</v>
      </c>
      <c r="M18">
        <f>B83</f>
        <v>32385</v>
      </c>
      <c r="N18">
        <f t="shared" si="1"/>
        <v>11.187789799072643</v>
      </c>
      <c r="O18">
        <f t="shared" si="2"/>
        <v>447.51159196290575</v>
      </c>
    </row>
    <row r="19" spans="1:15" x14ac:dyDescent="0.4">
      <c r="A19" t="s">
        <v>65</v>
      </c>
      <c r="B19">
        <v>10656</v>
      </c>
      <c r="K19" t="s">
        <v>98</v>
      </c>
      <c r="L19" t="str">
        <f>A71</f>
        <v>F3</v>
      </c>
      <c r="M19">
        <f>B71</f>
        <v>29650</v>
      </c>
      <c r="N19">
        <f t="shared" si="1"/>
        <v>10.130989180834622</v>
      </c>
      <c r="O19">
        <f t="shared" si="2"/>
        <v>405.23956723338483</v>
      </c>
    </row>
    <row r="20" spans="1:15" x14ac:dyDescent="0.4">
      <c r="A20" t="s">
        <v>73</v>
      </c>
      <c r="B20">
        <v>3330</v>
      </c>
      <c r="K20" t="s">
        <v>95</v>
      </c>
      <c r="L20" t="str">
        <f>A59</f>
        <v>E3</v>
      </c>
      <c r="M20">
        <f>B59</f>
        <v>21271</v>
      </c>
      <c r="N20">
        <f t="shared" si="1"/>
        <v>6.8933539412673879</v>
      </c>
      <c r="O20">
        <f t="shared" si="2"/>
        <v>275.73415765069552</v>
      </c>
    </row>
    <row r="21" spans="1:15" x14ac:dyDescent="0.4">
      <c r="A21" t="s">
        <v>85</v>
      </c>
      <c r="B21">
        <v>42699</v>
      </c>
      <c r="K21" t="s">
        <v>92</v>
      </c>
      <c r="L21" t="str">
        <f>A47</f>
        <v>D3</v>
      </c>
      <c r="M21">
        <f>B47</f>
        <v>12769</v>
      </c>
      <c r="N21">
        <f t="shared" si="1"/>
        <v>3.608191653786708</v>
      </c>
      <c r="O21">
        <f t="shared" si="2"/>
        <v>144.32766615146832</v>
      </c>
    </row>
    <row r="22" spans="1:15" x14ac:dyDescent="0.4">
      <c r="A22" t="s">
        <v>86</v>
      </c>
      <c r="B22">
        <v>3460</v>
      </c>
      <c r="K22" t="s">
        <v>89</v>
      </c>
      <c r="L22" t="str">
        <f>A35</f>
        <v>C3</v>
      </c>
      <c r="M22">
        <f>B35</f>
        <v>7652</v>
      </c>
      <c r="N22">
        <f t="shared" si="1"/>
        <v>1.6309891808346213</v>
      </c>
      <c r="O22">
        <f t="shared" si="2"/>
        <v>65.239567233384847</v>
      </c>
    </row>
    <row r="23" spans="1:15" x14ac:dyDescent="0.4">
      <c r="A23" t="s">
        <v>87</v>
      </c>
      <c r="B23">
        <v>5939</v>
      </c>
      <c r="K23" t="s">
        <v>86</v>
      </c>
      <c r="L23" t="str">
        <f>A23</f>
        <v>B3</v>
      </c>
      <c r="M23">
        <f>B23</f>
        <v>5939</v>
      </c>
      <c r="N23">
        <f t="shared" si="1"/>
        <v>0.96908809891808345</v>
      </c>
      <c r="O23">
        <f t="shared" si="2"/>
        <v>38.76352395672334</v>
      </c>
    </row>
    <row r="24" spans="1:15" x14ac:dyDescent="0.4">
      <c r="A24" t="s">
        <v>10</v>
      </c>
      <c r="B24">
        <v>3830</v>
      </c>
      <c r="K24" t="s">
        <v>83</v>
      </c>
      <c r="L24" t="str">
        <f>A11</f>
        <v>A3</v>
      </c>
      <c r="M24">
        <f>B11</f>
        <v>4810</v>
      </c>
      <c r="N24">
        <f t="shared" si="1"/>
        <v>0.53284389489953632</v>
      </c>
      <c r="O24">
        <f t="shared" si="2"/>
        <v>21.313755795981454</v>
      </c>
    </row>
    <row r="25" spans="1:15" x14ac:dyDescent="0.4">
      <c r="A25" t="s">
        <v>18</v>
      </c>
      <c r="B25">
        <v>24217</v>
      </c>
      <c r="K25" t="s">
        <v>84</v>
      </c>
      <c r="L25" t="str">
        <f>A12</f>
        <v>A4</v>
      </c>
      <c r="M25">
        <f>B12</f>
        <v>4058</v>
      </c>
      <c r="N25">
        <f t="shared" si="1"/>
        <v>0.24227202472952086</v>
      </c>
      <c r="O25">
        <f t="shared" si="2"/>
        <v>9.690880989180835</v>
      </c>
    </row>
    <row r="26" spans="1:15" x14ac:dyDescent="0.4">
      <c r="A26" t="s">
        <v>26</v>
      </c>
      <c r="B26">
        <v>37443</v>
      </c>
      <c r="K26" t="s">
        <v>87</v>
      </c>
      <c r="L26" t="str">
        <f>A24</f>
        <v>B4</v>
      </c>
      <c r="M26">
        <f>B24</f>
        <v>3830</v>
      </c>
      <c r="N26">
        <f t="shared" si="1"/>
        <v>0.15417310664605874</v>
      </c>
      <c r="O26">
        <f t="shared" si="2"/>
        <v>6.1669242658423498</v>
      </c>
    </row>
    <row r="27" spans="1:15" x14ac:dyDescent="0.4">
      <c r="A27" t="s">
        <v>35</v>
      </c>
      <c r="B27">
        <v>3439</v>
      </c>
      <c r="K27" t="s">
        <v>90</v>
      </c>
      <c r="L27" t="str">
        <f>A36</f>
        <v>C4</v>
      </c>
      <c r="M27">
        <f>B36</f>
        <v>4270</v>
      </c>
      <c r="N27">
        <f t="shared" si="1"/>
        <v>0.32418856259659967</v>
      </c>
      <c r="O27">
        <f t="shared" si="2"/>
        <v>12.967542503863987</v>
      </c>
    </row>
    <row r="28" spans="1:15" x14ac:dyDescent="0.4">
      <c r="A28" t="s">
        <v>42</v>
      </c>
      <c r="B28">
        <v>3815</v>
      </c>
      <c r="K28" t="s">
        <v>93</v>
      </c>
      <c r="L28" t="str">
        <f>A48</f>
        <v>D4</v>
      </c>
      <c r="M28">
        <f>B48</f>
        <v>3671</v>
      </c>
      <c r="N28">
        <f t="shared" si="1"/>
        <v>9.2735703245749618E-2</v>
      </c>
      <c r="O28">
        <f t="shared" si="2"/>
        <v>3.7094281298299849</v>
      </c>
    </row>
    <row r="29" spans="1:15" x14ac:dyDescent="0.4">
      <c r="A29" t="s">
        <v>50</v>
      </c>
      <c r="B29">
        <v>4526</v>
      </c>
      <c r="K29" t="s">
        <v>96</v>
      </c>
      <c r="L29" t="str">
        <f>A60</f>
        <v>E4</v>
      </c>
      <c r="M29">
        <f>B60</f>
        <v>3577</v>
      </c>
      <c r="N29">
        <f t="shared" si="1"/>
        <v>5.6414219474497679E-2</v>
      </c>
      <c r="O29">
        <f t="shared" si="2"/>
        <v>2.2565687789799069</v>
      </c>
    </row>
    <row r="30" spans="1:15" x14ac:dyDescent="0.4">
      <c r="A30" t="s">
        <v>58</v>
      </c>
      <c r="B30">
        <v>3675</v>
      </c>
      <c r="K30" t="s">
        <v>99</v>
      </c>
      <c r="L30" t="str">
        <f>A72</f>
        <v>F4</v>
      </c>
      <c r="M30">
        <f>B72</f>
        <v>3558</v>
      </c>
      <c r="N30">
        <f t="shared" si="1"/>
        <v>4.9072642967542504E-2</v>
      </c>
      <c r="O30">
        <f t="shared" si="2"/>
        <v>1.9629057187017001</v>
      </c>
    </row>
    <row r="31" spans="1:15" x14ac:dyDescent="0.4">
      <c r="A31" t="s">
        <v>66</v>
      </c>
      <c r="B31">
        <v>20416</v>
      </c>
      <c r="K31" t="s">
        <v>102</v>
      </c>
      <c r="L31" t="str">
        <f>A84</f>
        <v>G4</v>
      </c>
      <c r="M31">
        <f>B84</f>
        <v>3355</v>
      </c>
      <c r="N31">
        <f t="shared" si="1"/>
        <v>-2.9366306027820709E-2</v>
      </c>
      <c r="O31">
        <f t="shared" si="2"/>
        <v>-1.1746522411128284</v>
      </c>
    </row>
    <row r="32" spans="1:15" x14ac:dyDescent="0.4">
      <c r="A32" t="s">
        <v>74</v>
      </c>
      <c r="B32">
        <v>6080</v>
      </c>
      <c r="K32" t="s">
        <v>105</v>
      </c>
      <c r="L32" t="str">
        <f>A96</f>
        <v>H4</v>
      </c>
      <c r="M32">
        <f>B96</f>
        <v>3385</v>
      </c>
      <c r="N32">
        <f t="shared" si="1"/>
        <v>-1.7774343122102011E-2</v>
      </c>
      <c r="O32">
        <f t="shared" si="2"/>
        <v>-0.71097372488408039</v>
      </c>
    </row>
    <row r="33" spans="1:15" x14ac:dyDescent="0.4">
      <c r="A33" t="s">
        <v>88</v>
      </c>
      <c r="B33">
        <v>23659</v>
      </c>
      <c r="K33" t="s">
        <v>16</v>
      </c>
      <c r="L33" t="str">
        <f>A97</f>
        <v>H5</v>
      </c>
      <c r="M33">
        <f>B97</f>
        <v>3435</v>
      </c>
      <c r="N33">
        <f t="shared" si="1"/>
        <v>1.5455950540958269E-3</v>
      </c>
      <c r="O33">
        <f t="shared" si="2"/>
        <v>6.1823802163833076E-2</v>
      </c>
    </row>
    <row r="34" spans="1:15" x14ac:dyDescent="0.4">
      <c r="A34" t="s">
        <v>89</v>
      </c>
      <c r="B34">
        <v>3496</v>
      </c>
      <c r="K34" t="s">
        <v>15</v>
      </c>
      <c r="L34" t="str">
        <f>A85</f>
        <v>G5</v>
      </c>
      <c r="M34">
        <f>B85</f>
        <v>3452</v>
      </c>
      <c r="N34">
        <f t="shared" si="1"/>
        <v>8.1143740340030909E-3</v>
      </c>
      <c r="O34">
        <f t="shared" si="2"/>
        <v>0.32457496136012365</v>
      </c>
    </row>
    <row r="35" spans="1:15" x14ac:dyDescent="0.4">
      <c r="A35" t="s">
        <v>90</v>
      </c>
      <c r="B35">
        <v>7652</v>
      </c>
      <c r="K35" t="s">
        <v>14</v>
      </c>
      <c r="L35" t="str">
        <f>A73</f>
        <v>F5</v>
      </c>
      <c r="M35">
        <f>B73</f>
        <v>3659</v>
      </c>
      <c r="N35">
        <f t="shared" si="1"/>
        <v>8.8098918083462138E-2</v>
      </c>
      <c r="O35">
        <f t="shared" si="2"/>
        <v>3.5239567233384856</v>
      </c>
    </row>
    <row r="36" spans="1:15" x14ac:dyDescent="0.4">
      <c r="A36" t="s">
        <v>11</v>
      </c>
      <c r="B36">
        <v>4270</v>
      </c>
      <c r="K36" t="s">
        <v>13</v>
      </c>
      <c r="L36" t="str">
        <f>A61</f>
        <v>E5</v>
      </c>
      <c r="M36">
        <f>B61</f>
        <v>4032</v>
      </c>
      <c r="N36">
        <f t="shared" si="1"/>
        <v>0.23222565687789798</v>
      </c>
      <c r="O36">
        <f t="shared" si="2"/>
        <v>9.2890262751159192</v>
      </c>
    </row>
    <row r="37" spans="1:15" x14ac:dyDescent="0.4">
      <c r="A37" t="s">
        <v>19</v>
      </c>
      <c r="B37">
        <v>7338</v>
      </c>
      <c r="K37" t="s">
        <v>12</v>
      </c>
      <c r="L37" t="str">
        <f>A49</f>
        <v>D5</v>
      </c>
      <c r="M37">
        <f>B49</f>
        <v>4729</v>
      </c>
      <c r="N37">
        <f t="shared" si="1"/>
        <v>0.50154559505409579</v>
      </c>
      <c r="O37">
        <f t="shared" si="2"/>
        <v>20.061823802163833</v>
      </c>
    </row>
    <row r="38" spans="1:15" x14ac:dyDescent="0.4">
      <c r="A38" t="s">
        <v>27</v>
      </c>
      <c r="B38">
        <v>20812</v>
      </c>
      <c r="K38" t="s">
        <v>11</v>
      </c>
      <c r="L38" t="str">
        <f>A37</f>
        <v>C5</v>
      </c>
      <c r="M38">
        <f>B37</f>
        <v>7338</v>
      </c>
      <c r="N38">
        <f t="shared" si="1"/>
        <v>1.509659969088099</v>
      </c>
      <c r="O38">
        <f t="shared" si="2"/>
        <v>60.386398763523957</v>
      </c>
    </row>
    <row r="39" spans="1:15" x14ac:dyDescent="0.4">
      <c r="A39" t="s">
        <v>36</v>
      </c>
      <c r="B39">
        <v>3398</v>
      </c>
      <c r="K39" t="s">
        <v>10</v>
      </c>
      <c r="L39" t="str">
        <f>A25</f>
        <v>B5</v>
      </c>
      <c r="M39">
        <f>B25</f>
        <v>24217</v>
      </c>
      <c r="N39">
        <f t="shared" si="1"/>
        <v>8.0316846986089647</v>
      </c>
      <c r="O39">
        <f t="shared" si="2"/>
        <v>321.26738794435857</v>
      </c>
    </row>
    <row r="40" spans="1:15" x14ac:dyDescent="0.4">
      <c r="A40" t="s">
        <v>43</v>
      </c>
      <c r="B40">
        <v>4493</v>
      </c>
      <c r="K40" t="s">
        <v>9</v>
      </c>
      <c r="L40" t="str">
        <f>A13</f>
        <v>A5</v>
      </c>
      <c r="M40">
        <f>B13</f>
        <v>59348</v>
      </c>
      <c r="N40">
        <f t="shared" si="1"/>
        <v>21.606259659969087</v>
      </c>
      <c r="O40">
        <f t="shared" si="2"/>
        <v>864.25038639876345</v>
      </c>
    </row>
    <row r="41" spans="1:15" x14ac:dyDescent="0.4">
      <c r="A41" t="s">
        <v>51</v>
      </c>
      <c r="B41">
        <v>4425</v>
      </c>
      <c r="K41" t="s">
        <v>17</v>
      </c>
      <c r="L41" t="str">
        <f>A14</f>
        <v>A6</v>
      </c>
      <c r="M41">
        <f>B14</f>
        <v>48533</v>
      </c>
      <c r="N41">
        <f t="shared" si="1"/>
        <v>17.427357032457497</v>
      </c>
      <c r="O41">
        <f t="shared" si="2"/>
        <v>697.09428129829985</v>
      </c>
    </row>
    <row r="42" spans="1:15" x14ac:dyDescent="0.4">
      <c r="A42" t="s">
        <v>59</v>
      </c>
      <c r="B42">
        <v>3355</v>
      </c>
      <c r="K42" t="s">
        <v>18</v>
      </c>
      <c r="L42" t="str">
        <f>A26</f>
        <v>B6</v>
      </c>
      <c r="M42">
        <f>B26</f>
        <v>37443</v>
      </c>
      <c r="N42">
        <f t="shared" si="1"/>
        <v>13.142194744976816</v>
      </c>
      <c r="O42">
        <f t="shared" si="2"/>
        <v>525.68778979907268</v>
      </c>
    </row>
    <row r="43" spans="1:15" x14ac:dyDescent="0.4">
      <c r="A43" t="s">
        <v>67</v>
      </c>
      <c r="B43">
        <v>37125</v>
      </c>
      <c r="K43" t="s">
        <v>19</v>
      </c>
      <c r="L43" t="str">
        <f>A38</f>
        <v>C6</v>
      </c>
      <c r="M43">
        <f>B38</f>
        <v>20812</v>
      </c>
      <c r="N43">
        <f t="shared" si="1"/>
        <v>6.7159969088098919</v>
      </c>
      <c r="O43">
        <f t="shared" si="2"/>
        <v>268.63987635239567</v>
      </c>
    </row>
    <row r="44" spans="1:15" x14ac:dyDescent="0.4">
      <c r="A44" t="s">
        <v>75</v>
      </c>
      <c r="B44">
        <v>4844</v>
      </c>
      <c r="K44" t="s">
        <v>20</v>
      </c>
      <c r="L44" t="str">
        <f>A50</f>
        <v>D6</v>
      </c>
      <c r="M44">
        <f>B50</f>
        <v>11976</v>
      </c>
      <c r="N44">
        <f t="shared" si="1"/>
        <v>3.3017774343122102</v>
      </c>
      <c r="O44">
        <f t="shared" si="2"/>
        <v>132.0710973724884</v>
      </c>
    </row>
    <row r="45" spans="1:15" x14ac:dyDescent="0.4">
      <c r="A45" t="s">
        <v>91</v>
      </c>
      <c r="B45">
        <v>8956</v>
      </c>
      <c r="K45" t="s">
        <v>21</v>
      </c>
      <c r="L45" t="str">
        <f>A62</f>
        <v>E6</v>
      </c>
      <c r="M45">
        <f>B62</f>
        <v>8499</v>
      </c>
      <c r="N45">
        <f t="shared" si="1"/>
        <v>1.9582689335394128</v>
      </c>
      <c r="O45">
        <f t="shared" si="2"/>
        <v>78.330757341576515</v>
      </c>
    </row>
    <row r="46" spans="1:15" x14ac:dyDescent="0.4">
      <c r="A46" t="s">
        <v>92</v>
      </c>
      <c r="B46">
        <v>3802</v>
      </c>
      <c r="K46" t="s">
        <v>22</v>
      </c>
      <c r="L46" t="str">
        <f>A74</f>
        <v>F6</v>
      </c>
      <c r="M46">
        <f>B74</f>
        <v>6513</v>
      </c>
      <c r="N46">
        <f t="shared" si="1"/>
        <v>1.1908809891808345</v>
      </c>
      <c r="O46">
        <f t="shared" si="2"/>
        <v>47.635239567233384</v>
      </c>
    </row>
    <row r="47" spans="1:15" x14ac:dyDescent="0.4">
      <c r="A47" t="s">
        <v>93</v>
      </c>
      <c r="B47">
        <v>12769</v>
      </c>
      <c r="K47" t="s">
        <v>23</v>
      </c>
      <c r="L47" t="str">
        <f>A86</f>
        <v>G6</v>
      </c>
      <c r="M47">
        <f>B86</f>
        <v>4865</v>
      </c>
      <c r="N47">
        <f t="shared" si="1"/>
        <v>0.5540958268933539</v>
      </c>
      <c r="O47">
        <f t="shared" si="2"/>
        <v>22.163833075734157</v>
      </c>
    </row>
    <row r="48" spans="1:15" x14ac:dyDescent="0.4">
      <c r="A48" t="s">
        <v>12</v>
      </c>
      <c r="B48">
        <v>3671</v>
      </c>
      <c r="K48" t="s">
        <v>24</v>
      </c>
      <c r="L48" t="str">
        <f>A98</f>
        <v>H6</v>
      </c>
      <c r="M48">
        <f>B98</f>
        <v>4294</v>
      </c>
      <c r="N48">
        <f t="shared" si="1"/>
        <v>0.33346213292117466</v>
      </c>
      <c r="O48">
        <f t="shared" si="2"/>
        <v>13.338485316846986</v>
      </c>
    </row>
    <row r="49" spans="1:15" x14ac:dyDescent="0.4">
      <c r="A49" t="s">
        <v>20</v>
      </c>
      <c r="B49">
        <v>4729</v>
      </c>
      <c r="K49" t="s">
        <v>33</v>
      </c>
      <c r="L49" t="str">
        <f>A99</f>
        <v>H7</v>
      </c>
      <c r="M49">
        <f>B99</f>
        <v>4366</v>
      </c>
      <c r="N49">
        <f t="shared" si="1"/>
        <v>0.36128284389489956</v>
      </c>
      <c r="O49">
        <f t="shared" si="2"/>
        <v>14.451313755795983</v>
      </c>
    </row>
    <row r="50" spans="1:15" x14ac:dyDescent="0.4">
      <c r="A50" t="s">
        <v>28</v>
      </c>
      <c r="B50">
        <v>11976</v>
      </c>
      <c r="K50" t="s">
        <v>31</v>
      </c>
      <c r="L50" t="str">
        <f>A87</f>
        <v>G7</v>
      </c>
      <c r="M50">
        <f>B87</f>
        <v>4164</v>
      </c>
      <c r="N50">
        <f t="shared" si="1"/>
        <v>0.2832302936630603</v>
      </c>
      <c r="O50">
        <f t="shared" si="2"/>
        <v>11.329211746522411</v>
      </c>
    </row>
    <row r="51" spans="1:15" x14ac:dyDescent="0.4">
      <c r="A51" t="s">
        <v>37</v>
      </c>
      <c r="B51">
        <v>3557</v>
      </c>
      <c r="K51" t="s">
        <v>32</v>
      </c>
      <c r="L51" t="str">
        <f>A75</f>
        <v>F7</v>
      </c>
      <c r="M51">
        <f>B75</f>
        <v>4005</v>
      </c>
      <c r="N51">
        <f t="shared" si="1"/>
        <v>0.22179289026275115</v>
      </c>
      <c r="O51">
        <f t="shared" si="2"/>
        <v>8.8717156105100461</v>
      </c>
    </row>
    <row r="52" spans="1:15" x14ac:dyDescent="0.4">
      <c r="A52" t="s">
        <v>44</v>
      </c>
      <c r="B52">
        <v>6489</v>
      </c>
      <c r="K52" t="s">
        <v>29</v>
      </c>
      <c r="L52" t="str">
        <f>A63</f>
        <v>E7</v>
      </c>
      <c r="M52">
        <f>B63</f>
        <v>3667</v>
      </c>
      <c r="N52">
        <f t="shared" si="1"/>
        <v>9.1190108191653782E-2</v>
      </c>
      <c r="O52">
        <f t="shared" si="2"/>
        <v>3.6476043276661514</v>
      </c>
    </row>
    <row r="53" spans="1:15" x14ac:dyDescent="0.4">
      <c r="A53" t="s">
        <v>52</v>
      </c>
      <c r="B53">
        <v>4948</v>
      </c>
      <c r="K53" t="s">
        <v>28</v>
      </c>
      <c r="L53" t="str">
        <f>A51</f>
        <v>D7</v>
      </c>
      <c r="M53">
        <f>B51</f>
        <v>3557</v>
      </c>
      <c r="N53">
        <f t="shared" si="1"/>
        <v>4.8686244204018549E-2</v>
      </c>
      <c r="O53">
        <f t="shared" si="2"/>
        <v>1.9474497681607419</v>
      </c>
    </row>
    <row r="54" spans="1:15" x14ac:dyDescent="0.4">
      <c r="A54" t="s">
        <v>60</v>
      </c>
      <c r="B54">
        <v>3456</v>
      </c>
      <c r="K54" t="s">
        <v>27</v>
      </c>
      <c r="L54" t="str">
        <f>A39</f>
        <v>C7</v>
      </c>
      <c r="M54">
        <f>B39</f>
        <v>3398</v>
      </c>
      <c r="N54">
        <f t="shared" si="1"/>
        <v>-1.2751159196290572E-2</v>
      </c>
      <c r="O54">
        <f t="shared" si="2"/>
        <v>-0.51004636785162294</v>
      </c>
    </row>
    <row r="55" spans="1:15" x14ac:dyDescent="0.4">
      <c r="A55" t="s">
        <v>68</v>
      </c>
      <c r="B55">
        <v>52639</v>
      </c>
      <c r="K55" t="s">
        <v>26</v>
      </c>
      <c r="L55" t="str">
        <f>A27</f>
        <v>B7</v>
      </c>
      <c r="M55">
        <f>B27</f>
        <v>3439</v>
      </c>
      <c r="N55">
        <f t="shared" si="1"/>
        <v>3.0911901081916537E-3</v>
      </c>
      <c r="O55">
        <f t="shared" si="2"/>
        <v>0.12364760432766615</v>
      </c>
    </row>
    <row r="56" spans="1:15" x14ac:dyDescent="0.4">
      <c r="A56" t="s">
        <v>76</v>
      </c>
      <c r="B56">
        <v>4571</v>
      </c>
      <c r="K56" t="s">
        <v>25</v>
      </c>
      <c r="L56" t="str">
        <f>A15</f>
        <v>A7</v>
      </c>
      <c r="M56">
        <f>B15</f>
        <v>3489</v>
      </c>
      <c r="N56">
        <f t="shared" si="1"/>
        <v>2.241112828438949E-2</v>
      </c>
      <c r="O56">
        <f t="shared" si="2"/>
        <v>0.89644513137557957</v>
      </c>
    </row>
    <row r="57" spans="1:15" x14ac:dyDescent="0.4">
      <c r="A57" t="s">
        <v>94</v>
      </c>
      <c r="B57">
        <v>4860</v>
      </c>
      <c r="K57" t="s">
        <v>34</v>
      </c>
      <c r="L57" t="str">
        <f>A16</f>
        <v>A8</v>
      </c>
      <c r="M57">
        <f>B16</f>
        <v>3565</v>
      </c>
      <c r="N57">
        <f t="shared" si="1"/>
        <v>5.1777434312210199E-2</v>
      </c>
      <c r="O57">
        <f t="shared" si="2"/>
        <v>2.0710973724884081</v>
      </c>
    </row>
    <row r="58" spans="1:15" x14ac:dyDescent="0.4">
      <c r="A58" t="s">
        <v>95</v>
      </c>
      <c r="B58">
        <v>3928</v>
      </c>
      <c r="K58" t="s">
        <v>35</v>
      </c>
      <c r="L58" t="str">
        <f>A28</f>
        <v>B8</v>
      </c>
      <c r="M58">
        <f>B28</f>
        <v>3815</v>
      </c>
      <c r="N58">
        <f t="shared" si="1"/>
        <v>0.14837712519319937</v>
      </c>
      <c r="O58">
        <f t="shared" si="2"/>
        <v>5.9350850077279746</v>
      </c>
    </row>
    <row r="59" spans="1:15" x14ac:dyDescent="0.4">
      <c r="A59" t="s">
        <v>96</v>
      </c>
      <c r="B59">
        <v>21271</v>
      </c>
      <c r="K59" t="s">
        <v>36</v>
      </c>
      <c r="L59" t="str">
        <f>A40</f>
        <v>C8</v>
      </c>
      <c r="M59">
        <f>B40</f>
        <v>4493</v>
      </c>
      <c r="N59">
        <f t="shared" si="1"/>
        <v>0.41035548686244205</v>
      </c>
      <c r="O59">
        <f t="shared" si="2"/>
        <v>16.414219474497681</v>
      </c>
    </row>
    <row r="60" spans="1:15" x14ac:dyDescent="0.4">
      <c r="A60" t="s">
        <v>13</v>
      </c>
      <c r="B60">
        <v>3577</v>
      </c>
      <c r="K60" t="s">
        <v>37</v>
      </c>
      <c r="L60" t="str">
        <f>A52</f>
        <v>D8</v>
      </c>
      <c r="M60">
        <f>B52</f>
        <v>6489</v>
      </c>
      <c r="N60">
        <f t="shared" si="1"/>
        <v>1.1816074188562598</v>
      </c>
      <c r="O60">
        <f t="shared" si="2"/>
        <v>47.264296754250388</v>
      </c>
    </row>
    <row r="61" spans="1:15" x14ac:dyDescent="0.4">
      <c r="A61" t="s">
        <v>21</v>
      </c>
      <c r="B61">
        <v>4032</v>
      </c>
      <c r="K61" t="s">
        <v>38</v>
      </c>
      <c r="L61" t="str">
        <f>A64</f>
        <v>E8</v>
      </c>
      <c r="M61">
        <f>B64</f>
        <v>17103</v>
      </c>
      <c r="N61">
        <f t="shared" si="1"/>
        <v>5.2828438948995364</v>
      </c>
      <c r="O61">
        <f t="shared" si="2"/>
        <v>211.31375579598145</v>
      </c>
    </row>
    <row r="62" spans="1:15" x14ac:dyDescent="0.4">
      <c r="A62" t="s">
        <v>29</v>
      </c>
      <c r="B62">
        <v>8499</v>
      </c>
      <c r="K62" t="s">
        <v>30</v>
      </c>
      <c r="L62" t="str">
        <f>A76</f>
        <v>F8</v>
      </c>
      <c r="M62">
        <f>B76</f>
        <v>44422</v>
      </c>
      <c r="N62">
        <f t="shared" si="1"/>
        <v>15.838871715610511</v>
      </c>
      <c r="O62">
        <f t="shared" si="2"/>
        <v>633.55486862442046</v>
      </c>
    </row>
    <row r="63" spans="1:15" x14ac:dyDescent="0.4">
      <c r="A63" t="s">
        <v>38</v>
      </c>
      <c r="B63">
        <v>3667</v>
      </c>
      <c r="K63" t="s">
        <v>39</v>
      </c>
      <c r="L63" t="str">
        <f>A88</f>
        <v>G8</v>
      </c>
      <c r="M63">
        <f>B88</f>
        <v>53601</v>
      </c>
      <c r="N63">
        <f t="shared" si="1"/>
        <v>19.385625965996908</v>
      </c>
      <c r="O63">
        <f t="shared" si="2"/>
        <v>775.42503863987633</v>
      </c>
    </row>
    <row r="64" spans="1:15" x14ac:dyDescent="0.4">
      <c r="A64" t="s">
        <v>45</v>
      </c>
      <c r="B64">
        <v>17103</v>
      </c>
      <c r="K64" t="s">
        <v>40</v>
      </c>
      <c r="L64" t="str">
        <f>A100</f>
        <v>H8</v>
      </c>
      <c r="M64">
        <f>B100</f>
        <v>41685</v>
      </c>
      <c r="N64">
        <f t="shared" si="1"/>
        <v>14.781298299845441</v>
      </c>
      <c r="O64">
        <f t="shared" si="2"/>
        <v>591.25193199381761</v>
      </c>
    </row>
    <row r="65" spans="1:15" x14ac:dyDescent="0.4">
      <c r="A65" t="s">
        <v>53</v>
      </c>
      <c r="B65">
        <v>6203</v>
      </c>
      <c r="K65" t="s">
        <v>48</v>
      </c>
      <c r="L65" t="str">
        <f>A101</f>
        <v>H9</v>
      </c>
      <c r="M65">
        <f>B101</f>
        <v>22693</v>
      </c>
      <c r="N65">
        <f t="shared" si="1"/>
        <v>7.4428129829984542</v>
      </c>
      <c r="O65">
        <f t="shared" si="2"/>
        <v>297.71251931993817</v>
      </c>
    </row>
    <row r="66" spans="1:15" x14ac:dyDescent="0.4">
      <c r="A66" t="s">
        <v>61</v>
      </c>
      <c r="B66">
        <v>3407</v>
      </c>
      <c r="K66" t="s">
        <v>47</v>
      </c>
      <c r="L66" t="str">
        <f>A89</f>
        <v>G9</v>
      </c>
      <c r="M66">
        <f>B89</f>
        <v>15827</v>
      </c>
      <c r="N66">
        <f t="shared" si="1"/>
        <v>4.7897990726429676</v>
      </c>
      <c r="O66">
        <f t="shared" si="2"/>
        <v>191.5919629057187</v>
      </c>
    </row>
    <row r="67" spans="1:15" x14ac:dyDescent="0.4">
      <c r="A67" t="s">
        <v>69</v>
      </c>
      <c r="B67">
        <v>46937</v>
      </c>
      <c r="K67" t="s">
        <v>46</v>
      </c>
      <c r="L67" t="str">
        <f>A77</f>
        <v>F9</v>
      </c>
      <c r="M67">
        <f>B77</f>
        <v>8289</v>
      </c>
      <c r="N67">
        <f t="shared" si="1"/>
        <v>1.8771251931993818</v>
      </c>
      <c r="O67">
        <f t="shared" si="2"/>
        <v>75.085007727975267</v>
      </c>
    </row>
    <row r="68" spans="1:15" x14ac:dyDescent="0.4">
      <c r="A68" t="s">
        <v>77</v>
      </c>
      <c r="B68">
        <v>4784</v>
      </c>
      <c r="K68" t="s">
        <v>45</v>
      </c>
      <c r="L68" t="str">
        <f>A65</f>
        <v>E9</v>
      </c>
      <c r="M68">
        <f>B65</f>
        <v>6203</v>
      </c>
      <c r="N68">
        <f t="shared" si="1"/>
        <v>1.0710973724884081</v>
      </c>
      <c r="O68">
        <f t="shared" si="2"/>
        <v>42.843894899536323</v>
      </c>
    </row>
    <row r="69" spans="1:15" x14ac:dyDescent="0.4">
      <c r="A69" t="s">
        <v>97</v>
      </c>
      <c r="B69">
        <v>3778</v>
      </c>
      <c r="K69" t="s">
        <v>44</v>
      </c>
      <c r="L69" t="str">
        <f>A53</f>
        <v>D9</v>
      </c>
      <c r="M69">
        <f>B53</f>
        <v>4948</v>
      </c>
      <c r="N69">
        <f t="shared" si="1"/>
        <v>0.58616692426584238</v>
      </c>
      <c r="O69">
        <f t="shared" si="2"/>
        <v>23.446676970633696</v>
      </c>
    </row>
    <row r="70" spans="1:15" x14ac:dyDescent="0.4">
      <c r="A70" t="s">
        <v>98</v>
      </c>
      <c r="B70">
        <v>4874</v>
      </c>
      <c r="K70" t="s">
        <v>43</v>
      </c>
      <c r="L70" t="str">
        <f>A41</f>
        <v>C9</v>
      </c>
      <c r="M70">
        <f>B41</f>
        <v>4425</v>
      </c>
      <c r="N70">
        <f t="shared" si="1"/>
        <v>0.384080370942813</v>
      </c>
      <c r="O70">
        <f t="shared" si="2"/>
        <v>15.363214837712519</v>
      </c>
    </row>
    <row r="71" spans="1:15" x14ac:dyDescent="0.4">
      <c r="A71" t="s">
        <v>99</v>
      </c>
      <c r="B71">
        <v>29650</v>
      </c>
      <c r="K71" t="s">
        <v>42</v>
      </c>
      <c r="L71" t="str">
        <f>A29</f>
        <v>B9</v>
      </c>
      <c r="M71">
        <f>B29</f>
        <v>4526</v>
      </c>
      <c r="N71">
        <f t="shared" si="1"/>
        <v>0.42310664605873261</v>
      </c>
      <c r="O71">
        <f t="shared" si="2"/>
        <v>16.924265842349303</v>
      </c>
    </row>
    <row r="72" spans="1:15" x14ac:dyDescent="0.4">
      <c r="A72" t="s">
        <v>14</v>
      </c>
      <c r="B72">
        <v>3558</v>
      </c>
      <c r="K72" t="s">
        <v>41</v>
      </c>
      <c r="L72" t="str">
        <f>A17</f>
        <v>A9</v>
      </c>
      <c r="M72">
        <f>B17</f>
        <v>4248</v>
      </c>
      <c r="N72">
        <f t="shared" si="1"/>
        <v>0.31568778979907264</v>
      </c>
      <c r="O72">
        <f t="shared" si="2"/>
        <v>12.627511591962906</v>
      </c>
    </row>
    <row r="73" spans="1:15" x14ac:dyDescent="0.4">
      <c r="A73" t="s">
        <v>22</v>
      </c>
      <c r="B73">
        <v>3659</v>
      </c>
      <c r="K73" t="s">
        <v>49</v>
      </c>
      <c r="L73" t="str">
        <f>A18</f>
        <v>A10</v>
      </c>
      <c r="M73">
        <f>B18</f>
        <v>3857</v>
      </c>
      <c r="N73">
        <f t="shared" si="1"/>
        <v>0.16460587326120557</v>
      </c>
      <c r="O73">
        <f t="shared" si="2"/>
        <v>6.5842349304482228</v>
      </c>
    </row>
    <row r="74" spans="1:15" x14ac:dyDescent="0.4">
      <c r="A74" t="s">
        <v>32</v>
      </c>
      <c r="B74">
        <v>6513</v>
      </c>
      <c r="K74" t="s">
        <v>50</v>
      </c>
      <c r="L74" t="str">
        <f>A30</f>
        <v>B10</v>
      </c>
      <c r="M74">
        <f>B30</f>
        <v>3675</v>
      </c>
      <c r="N74">
        <f t="shared" ref="N74:N96" si="3">(M74-3431)/2588</f>
        <v>9.428129829984544E-2</v>
      </c>
      <c r="O74">
        <f t="shared" ref="O74:O96" si="4">N74*40</f>
        <v>3.7712519319938176</v>
      </c>
    </row>
    <row r="75" spans="1:15" x14ac:dyDescent="0.4">
      <c r="A75" t="s">
        <v>30</v>
      </c>
      <c r="B75">
        <v>4005</v>
      </c>
      <c r="K75" t="s">
        <v>51</v>
      </c>
      <c r="L75" t="str">
        <f>A42</f>
        <v>C10</v>
      </c>
      <c r="M75">
        <f>B42</f>
        <v>3355</v>
      </c>
      <c r="N75">
        <f t="shared" si="3"/>
        <v>-2.9366306027820709E-2</v>
      </c>
      <c r="O75">
        <f t="shared" si="4"/>
        <v>-1.1746522411128284</v>
      </c>
    </row>
    <row r="76" spans="1:15" x14ac:dyDescent="0.4">
      <c r="A76" t="s">
        <v>46</v>
      </c>
      <c r="B76">
        <v>44422</v>
      </c>
      <c r="K76" t="s">
        <v>52</v>
      </c>
      <c r="L76" t="str">
        <f>A54</f>
        <v>D10</v>
      </c>
      <c r="M76">
        <f>B54</f>
        <v>3456</v>
      </c>
      <c r="N76">
        <f t="shared" si="3"/>
        <v>9.6599690880989179E-3</v>
      </c>
      <c r="O76">
        <f t="shared" si="4"/>
        <v>0.38639876352395675</v>
      </c>
    </row>
    <row r="77" spans="1:15" x14ac:dyDescent="0.4">
      <c r="A77" t="s">
        <v>54</v>
      </c>
      <c r="B77">
        <v>8289</v>
      </c>
      <c r="K77" t="s">
        <v>53</v>
      </c>
      <c r="L77" t="str">
        <f>A66</f>
        <v>E10</v>
      </c>
      <c r="M77">
        <f>B66</f>
        <v>3407</v>
      </c>
      <c r="N77">
        <f t="shared" si="3"/>
        <v>-9.2735703245749607E-3</v>
      </c>
      <c r="O77">
        <f t="shared" si="4"/>
        <v>-0.37094281298299842</v>
      </c>
    </row>
    <row r="78" spans="1:15" x14ac:dyDescent="0.4">
      <c r="A78" t="s">
        <v>62</v>
      </c>
      <c r="B78">
        <v>3518</v>
      </c>
      <c r="K78" t="s">
        <v>54</v>
      </c>
      <c r="L78" t="str">
        <f>A78</f>
        <v>F10</v>
      </c>
      <c r="M78">
        <f>B78</f>
        <v>3518</v>
      </c>
      <c r="N78">
        <f t="shared" si="3"/>
        <v>3.3616692426584237E-2</v>
      </c>
      <c r="O78">
        <f t="shared" si="4"/>
        <v>1.3446676970633695</v>
      </c>
    </row>
    <row r="79" spans="1:15" x14ac:dyDescent="0.4">
      <c r="A79" t="s">
        <v>70</v>
      </c>
      <c r="B79">
        <v>20263</v>
      </c>
      <c r="K79" t="s">
        <v>55</v>
      </c>
      <c r="L79" t="str">
        <f>A90</f>
        <v>G10</v>
      </c>
      <c r="M79">
        <f>B90</f>
        <v>3660</v>
      </c>
      <c r="N79">
        <f t="shared" si="3"/>
        <v>8.8485316846986087E-2</v>
      </c>
      <c r="O79">
        <f t="shared" si="4"/>
        <v>3.5394126738794434</v>
      </c>
    </row>
    <row r="80" spans="1:15" x14ac:dyDescent="0.4">
      <c r="A80" t="s">
        <v>78</v>
      </c>
      <c r="B80">
        <v>4421</v>
      </c>
      <c r="K80" t="s">
        <v>56</v>
      </c>
      <c r="L80" t="str">
        <f>A102</f>
        <v>H10</v>
      </c>
      <c r="M80">
        <f>B102</f>
        <v>4014</v>
      </c>
      <c r="N80">
        <f t="shared" si="3"/>
        <v>0.22527047913446677</v>
      </c>
      <c r="O80">
        <f t="shared" si="4"/>
        <v>9.0108191653786704</v>
      </c>
    </row>
    <row r="81" spans="1:15" x14ac:dyDescent="0.4">
      <c r="A81" t="s">
        <v>100</v>
      </c>
      <c r="B81">
        <v>3431</v>
      </c>
      <c r="K81" t="s">
        <v>64</v>
      </c>
      <c r="L81" t="str">
        <f>A103</f>
        <v>H11</v>
      </c>
      <c r="M81">
        <f>B103</f>
        <v>4561</v>
      </c>
      <c r="N81">
        <f t="shared" si="3"/>
        <v>0.43663060278207111</v>
      </c>
      <c r="O81">
        <f t="shared" si="4"/>
        <v>17.465224111282843</v>
      </c>
    </row>
    <row r="82" spans="1:15" x14ac:dyDescent="0.4">
      <c r="A82" t="s">
        <v>101</v>
      </c>
      <c r="B82">
        <v>6310</v>
      </c>
      <c r="K82" t="s">
        <v>63</v>
      </c>
      <c r="L82" t="str">
        <f>A91</f>
        <v>G11</v>
      </c>
      <c r="M82">
        <f>B91</f>
        <v>6920</v>
      </c>
      <c r="N82">
        <f t="shared" si="3"/>
        <v>1.3481452859350851</v>
      </c>
      <c r="O82">
        <f t="shared" si="4"/>
        <v>53.925811437403404</v>
      </c>
    </row>
    <row r="83" spans="1:15" x14ac:dyDescent="0.4">
      <c r="A83" t="s">
        <v>102</v>
      </c>
      <c r="B83">
        <v>32385</v>
      </c>
      <c r="K83" t="s">
        <v>62</v>
      </c>
      <c r="L83" t="str">
        <f>A79</f>
        <v>F11</v>
      </c>
      <c r="M83">
        <f>B79</f>
        <v>20263</v>
      </c>
      <c r="N83">
        <f t="shared" si="3"/>
        <v>6.5038639876352393</v>
      </c>
      <c r="O83">
        <f t="shared" si="4"/>
        <v>260.15455950540957</v>
      </c>
    </row>
    <row r="84" spans="1:15" x14ac:dyDescent="0.4">
      <c r="A84" t="s">
        <v>15</v>
      </c>
      <c r="B84">
        <v>3355</v>
      </c>
      <c r="K84" t="s">
        <v>61</v>
      </c>
      <c r="L84" t="str">
        <f>A67</f>
        <v>E11</v>
      </c>
      <c r="M84">
        <f>B67</f>
        <v>46937</v>
      </c>
      <c r="N84">
        <f t="shared" si="3"/>
        <v>16.81066460587326</v>
      </c>
      <c r="O84">
        <f t="shared" si="4"/>
        <v>672.42658423493037</v>
      </c>
    </row>
    <row r="85" spans="1:15" x14ac:dyDescent="0.4">
      <c r="A85" t="s">
        <v>23</v>
      </c>
      <c r="B85">
        <v>3452</v>
      </c>
      <c r="K85" t="s">
        <v>60</v>
      </c>
      <c r="L85" t="str">
        <f>A55</f>
        <v>D11</v>
      </c>
      <c r="M85">
        <f>B55</f>
        <v>52639</v>
      </c>
      <c r="N85">
        <f t="shared" si="3"/>
        <v>19.013910355486864</v>
      </c>
      <c r="O85">
        <f t="shared" si="4"/>
        <v>760.55641421947462</v>
      </c>
    </row>
    <row r="86" spans="1:15" x14ac:dyDescent="0.4">
      <c r="A86" t="s">
        <v>31</v>
      </c>
      <c r="B86">
        <v>4865</v>
      </c>
      <c r="K86" t="s">
        <v>59</v>
      </c>
      <c r="L86" t="str">
        <f>A43</f>
        <v>C11</v>
      </c>
      <c r="M86">
        <f>B43</f>
        <v>37125</v>
      </c>
      <c r="N86">
        <f t="shared" si="3"/>
        <v>13.019319938176197</v>
      </c>
      <c r="O86">
        <f t="shared" si="4"/>
        <v>520.77279752704794</v>
      </c>
    </row>
    <row r="87" spans="1:15" x14ac:dyDescent="0.4">
      <c r="A87" t="s">
        <v>39</v>
      </c>
      <c r="B87">
        <v>4164</v>
      </c>
      <c r="K87" t="s">
        <v>58</v>
      </c>
      <c r="L87" t="str">
        <f>A31</f>
        <v>B11</v>
      </c>
      <c r="M87">
        <f>B31</f>
        <v>20416</v>
      </c>
      <c r="N87">
        <f t="shared" si="3"/>
        <v>6.5629829984544052</v>
      </c>
      <c r="O87">
        <f t="shared" si="4"/>
        <v>262.51931993817618</v>
      </c>
    </row>
    <row r="88" spans="1:15" x14ac:dyDescent="0.4">
      <c r="A88" t="s">
        <v>47</v>
      </c>
      <c r="B88">
        <v>53601</v>
      </c>
      <c r="K88" t="s">
        <v>57</v>
      </c>
      <c r="L88" t="str">
        <f>A19</f>
        <v>A11</v>
      </c>
      <c r="M88">
        <f>B19</f>
        <v>10656</v>
      </c>
      <c r="N88">
        <f t="shared" si="3"/>
        <v>2.7917310664605872</v>
      </c>
      <c r="O88">
        <f t="shared" si="4"/>
        <v>111.66924265842349</v>
      </c>
    </row>
    <row r="89" spans="1:15" x14ac:dyDescent="0.4">
      <c r="A89" t="s">
        <v>55</v>
      </c>
      <c r="B89">
        <v>15827</v>
      </c>
      <c r="K89" t="s">
        <v>65</v>
      </c>
      <c r="L89" t="str">
        <f>A20</f>
        <v>A12</v>
      </c>
      <c r="M89">
        <f>B20</f>
        <v>3330</v>
      </c>
      <c r="N89">
        <f t="shared" si="3"/>
        <v>-3.9026275115919627E-2</v>
      </c>
      <c r="O89">
        <f t="shared" si="4"/>
        <v>-1.5610510046367851</v>
      </c>
    </row>
    <row r="90" spans="1:15" x14ac:dyDescent="0.4">
      <c r="A90" t="s">
        <v>63</v>
      </c>
      <c r="B90">
        <v>3660</v>
      </c>
      <c r="K90" t="s">
        <v>66</v>
      </c>
      <c r="L90" t="str">
        <f>A32</f>
        <v>B12</v>
      </c>
      <c r="M90">
        <f>B32</f>
        <v>6080</v>
      </c>
      <c r="N90">
        <f t="shared" si="3"/>
        <v>1.0235703245749614</v>
      </c>
      <c r="O90">
        <f t="shared" si="4"/>
        <v>40.942812982998461</v>
      </c>
    </row>
    <row r="91" spans="1:15" x14ac:dyDescent="0.4">
      <c r="A91" t="s">
        <v>71</v>
      </c>
      <c r="B91">
        <v>6920</v>
      </c>
      <c r="K91" t="s">
        <v>67</v>
      </c>
      <c r="L91" t="str">
        <f>A44</f>
        <v>C12</v>
      </c>
      <c r="M91">
        <f>B44</f>
        <v>4844</v>
      </c>
      <c r="N91">
        <f t="shared" si="3"/>
        <v>0.54598145285935085</v>
      </c>
      <c r="O91">
        <f t="shared" si="4"/>
        <v>21.839258114374033</v>
      </c>
    </row>
    <row r="92" spans="1:15" x14ac:dyDescent="0.4">
      <c r="A92" t="s">
        <v>79</v>
      </c>
      <c r="B92">
        <v>3891</v>
      </c>
      <c r="K92" t="s">
        <v>68</v>
      </c>
      <c r="L92" t="str">
        <f>A56</f>
        <v>D12</v>
      </c>
      <c r="M92">
        <f>B56</f>
        <v>4571</v>
      </c>
      <c r="N92">
        <f t="shared" si="3"/>
        <v>0.44049459041731065</v>
      </c>
      <c r="O92">
        <f t="shared" si="4"/>
        <v>17.619783616692427</v>
      </c>
    </row>
    <row r="93" spans="1:15" x14ac:dyDescent="0.4">
      <c r="A93" t="s">
        <v>103</v>
      </c>
      <c r="B93">
        <v>3376</v>
      </c>
      <c r="K93" t="s">
        <v>69</v>
      </c>
      <c r="L93" t="str">
        <f>A68</f>
        <v>E12</v>
      </c>
      <c r="M93">
        <f>B68</f>
        <v>4784</v>
      </c>
      <c r="N93">
        <f t="shared" si="3"/>
        <v>0.52279752704791349</v>
      </c>
      <c r="O93">
        <f t="shared" si="4"/>
        <v>20.91190108191654</v>
      </c>
    </row>
    <row r="94" spans="1:15" x14ac:dyDescent="0.4">
      <c r="A94" t="s">
        <v>104</v>
      </c>
      <c r="B94">
        <v>9749</v>
      </c>
      <c r="K94" t="s">
        <v>70</v>
      </c>
      <c r="L94" t="str">
        <f>A80</f>
        <v>F12</v>
      </c>
      <c r="M94">
        <f>B80</f>
        <v>4421</v>
      </c>
      <c r="N94">
        <f t="shared" si="3"/>
        <v>0.38253477588871715</v>
      </c>
      <c r="O94">
        <f t="shared" si="4"/>
        <v>15.301391035548686</v>
      </c>
    </row>
    <row r="95" spans="1:15" x14ac:dyDescent="0.4">
      <c r="A95" t="s">
        <v>105</v>
      </c>
      <c r="B95">
        <v>17571</v>
      </c>
      <c r="K95" t="s">
        <v>71</v>
      </c>
      <c r="L95" t="str">
        <f>A92</f>
        <v>G12</v>
      </c>
      <c r="M95">
        <f>B92</f>
        <v>3891</v>
      </c>
      <c r="N95">
        <f t="shared" si="3"/>
        <v>0.1777434312210201</v>
      </c>
      <c r="O95">
        <f t="shared" si="4"/>
        <v>7.1097372488408039</v>
      </c>
    </row>
    <row r="96" spans="1:15" x14ac:dyDescent="0.4">
      <c r="A96" t="s">
        <v>16</v>
      </c>
      <c r="B96">
        <v>3385</v>
      </c>
      <c r="K96" t="s">
        <v>72</v>
      </c>
      <c r="L96" t="str">
        <f>A104</f>
        <v>H12</v>
      </c>
      <c r="M96">
        <f>B104</f>
        <v>3725</v>
      </c>
      <c r="N96">
        <f t="shared" si="3"/>
        <v>0.11360123647604328</v>
      </c>
      <c r="O96">
        <f t="shared" si="4"/>
        <v>4.5440494590417311</v>
      </c>
    </row>
    <row r="97" spans="1:2" x14ac:dyDescent="0.4">
      <c r="A97" t="s">
        <v>24</v>
      </c>
      <c r="B97">
        <v>3435</v>
      </c>
    </row>
    <row r="98" spans="1:2" x14ac:dyDescent="0.4">
      <c r="A98" t="s">
        <v>33</v>
      </c>
      <c r="B98">
        <v>4294</v>
      </c>
    </row>
    <row r="99" spans="1:2" x14ac:dyDescent="0.4">
      <c r="A99" t="s">
        <v>40</v>
      </c>
      <c r="B99">
        <v>4366</v>
      </c>
    </row>
    <row r="100" spans="1:2" x14ac:dyDescent="0.4">
      <c r="A100" t="s">
        <v>48</v>
      </c>
      <c r="B100">
        <v>41685</v>
      </c>
    </row>
    <row r="101" spans="1:2" x14ac:dyDescent="0.4">
      <c r="A101" t="s">
        <v>56</v>
      </c>
      <c r="B101">
        <v>22693</v>
      </c>
    </row>
    <row r="102" spans="1:2" x14ac:dyDescent="0.4">
      <c r="A102" t="s">
        <v>64</v>
      </c>
      <c r="B102">
        <v>4014</v>
      </c>
    </row>
    <row r="103" spans="1:2" x14ac:dyDescent="0.4">
      <c r="A103" t="s">
        <v>72</v>
      </c>
      <c r="B103">
        <v>4561</v>
      </c>
    </row>
    <row r="104" spans="1:2" x14ac:dyDescent="0.4">
      <c r="A104" t="s">
        <v>80</v>
      </c>
      <c r="B104">
        <v>3725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6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-3.449729771167925E-3</v>
      </c>
      <c r="E2" s="7">
        <f>'Plate 2'!N9</f>
        <v>-1.5091941697446284E-2</v>
      </c>
      <c r="F2" s="7">
        <f>'Plate 3'!N9</f>
        <v>-2.125193199381762E-2</v>
      </c>
      <c r="G2" s="7">
        <f>AVERAGE(D2:F2)</f>
        <v>-1.3264534487477275E-2</v>
      </c>
      <c r="H2" s="7">
        <f>STDEV(D2:F2)</f>
        <v>9.0406948752467901E-3</v>
      </c>
      <c r="I2" s="7">
        <f>G2*40</f>
        <v>-0.53058137949909101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1.5715435624209437E-2</v>
      </c>
      <c r="E3" s="7">
        <f>'Plate 2'!N10</f>
        <v>1.0326065371936931E-2</v>
      </c>
      <c r="F3" s="7">
        <f>'Plate 3'!N10</f>
        <v>1.1205564142194745E-2</v>
      </c>
      <c r="G3" s="7">
        <f t="shared" ref="G3:G66" si="0">AVERAGE(D3:F3)</f>
        <v>1.2415688379447037E-2</v>
      </c>
      <c r="H3" s="7">
        <f t="shared" ref="H3:H66" si="1">STDEV(D3:F3)</f>
        <v>2.8913022033694503E-3</v>
      </c>
      <c r="I3" s="7">
        <f t="shared" ref="I3:I66" si="2">G3*40</f>
        <v>0.4966275351778815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2.6447928245620759E-2</v>
      </c>
      <c r="E4" s="7">
        <f>'Plate 2'!N11</f>
        <v>2.3829381627546765E-2</v>
      </c>
      <c r="F4" s="7">
        <f>'Plate 3'!N11</f>
        <v>2.5115919629057189E-2</v>
      </c>
      <c r="G4" s="7">
        <f t="shared" si="0"/>
        <v>2.5131076500741572E-2</v>
      </c>
      <c r="H4" s="7">
        <f t="shared" si="1"/>
        <v>1.3093391065060764E-3</v>
      </c>
      <c r="I4" s="7">
        <f t="shared" si="2"/>
        <v>1.0052430600296629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6.0945225957300009E-2</v>
      </c>
      <c r="E5" s="7">
        <f>'Plate 2'!N12</f>
        <v>4.6070137813257077E-2</v>
      </c>
      <c r="F5" s="7">
        <f>'Plate 3'!N12</f>
        <v>0.14335394126738796</v>
      </c>
      <c r="G5" s="7">
        <f t="shared" si="0"/>
        <v>8.3456435012648364E-2</v>
      </c>
      <c r="H5" s="7">
        <f t="shared" si="1"/>
        <v>5.2403248978242632E-2</v>
      </c>
      <c r="I5" s="7">
        <f t="shared" si="2"/>
        <v>3.3382574005059347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0.18475219441143775</v>
      </c>
      <c r="E6" s="7">
        <f>'Plate 2'!N13</f>
        <v>0.18626633305532386</v>
      </c>
      <c r="F6" s="7">
        <f>'Plate 3'!N13</f>
        <v>0.1920401854714065</v>
      </c>
      <c r="G6" s="7">
        <f t="shared" si="0"/>
        <v>0.18768623764605605</v>
      </c>
      <c r="H6" s="7">
        <f t="shared" si="1"/>
        <v>3.8458809403871075E-3</v>
      </c>
      <c r="I6" s="7">
        <f t="shared" si="2"/>
        <v>7.5074495058422421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0.53777454099428879</v>
      </c>
      <c r="E7" s="7">
        <f>'Plate 2'!N14</f>
        <v>0.55721037372413518</v>
      </c>
      <c r="F7" s="7">
        <f>'Plate 3'!N14</f>
        <v>0.55757341576506958</v>
      </c>
      <c r="G7" s="7">
        <f t="shared" si="0"/>
        <v>0.55085277682783118</v>
      </c>
      <c r="H7" s="7">
        <f t="shared" si="1"/>
        <v>1.1327538976723308E-2</v>
      </c>
      <c r="I7" s="7">
        <f t="shared" si="2"/>
        <v>22.034111073113248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1.1027636168500135</v>
      </c>
      <c r="E8" s="7">
        <f>'Plate 2'!N15</f>
        <v>1.0941657730648555</v>
      </c>
      <c r="F8" s="7">
        <f>'Plate 3'!N15</f>
        <v>1.1124420401854713</v>
      </c>
      <c r="G8" s="7">
        <f t="shared" si="0"/>
        <v>1.1031238100334468</v>
      </c>
      <c r="H8" s="7">
        <f t="shared" si="1"/>
        <v>9.1434560923684353E-3</v>
      </c>
      <c r="I8" s="7">
        <f t="shared" si="2"/>
        <v>44.124952401337872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2.5800145655257003</v>
      </c>
      <c r="E9" s="7">
        <f>'Plate 2'!N16</f>
        <v>2.3896898208824813</v>
      </c>
      <c r="F9" s="7">
        <f>'Plate 3'!N16</f>
        <v>2.4412673879443587</v>
      </c>
      <c r="G9" s="7">
        <f t="shared" si="0"/>
        <v>2.4703239247841804</v>
      </c>
      <c r="H9" s="7">
        <f t="shared" si="1"/>
        <v>9.8433169489352296E-2</v>
      </c>
      <c r="I9" s="7">
        <f t="shared" si="2"/>
        <v>98.812956991367216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5.2524052282571194</v>
      </c>
      <c r="E10" s="7">
        <f>'Plate 2'!N17</f>
        <v>5.3405615790936887</v>
      </c>
      <c r="F10" s="7">
        <f>'Plate 3'!N17</f>
        <v>5.4636785162287484</v>
      </c>
      <c r="G10" s="7">
        <f t="shared" si="0"/>
        <v>5.3522151078598528</v>
      </c>
      <c r="H10" s="7">
        <f t="shared" si="1"/>
        <v>0.10611764274668738</v>
      </c>
      <c r="I10" s="7">
        <f t="shared" si="2"/>
        <v>214.0886043143941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11.023036528805243</v>
      </c>
      <c r="E11" s="7">
        <f>'Plate 2'!N18</f>
        <v>11.093768616704397</v>
      </c>
      <c r="F11" s="7">
        <f>'Plate 3'!N18</f>
        <v>11.187789799072643</v>
      </c>
      <c r="G11" s="7">
        <f t="shared" si="0"/>
        <v>11.101531648194092</v>
      </c>
      <c r="H11" s="7">
        <f t="shared" si="1"/>
        <v>8.2650520321310206E-2</v>
      </c>
      <c r="I11" s="7">
        <f t="shared" si="2"/>
        <v>444.06126592776366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9.7535359730154472</v>
      </c>
      <c r="E12" s="7">
        <f>'Plate 2'!N19</f>
        <v>9.7609118710036142</v>
      </c>
      <c r="F12" s="7">
        <f>'Plate 3'!N19</f>
        <v>10.130989180834622</v>
      </c>
      <c r="G12" s="7">
        <f t="shared" si="0"/>
        <v>9.8818123416178931</v>
      </c>
      <c r="H12" s="7">
        <f t="shared" si="1"/>
        <v>0.2158249843491527</v>
      </c>
      <c r="I12" s="7">
        <f t="shared" si="2"/>
        <v>395.27249366471574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6.7039748553030014</v>
      </c>
      <c r="E13" s="7">
        <f>'Plate 2'!N20</f>
        <v>6.7393462806306843</v>
      </c>
      <c r="F13" s="7">
        <f>'Plate 3'!N20</f>
        <v>6.8933539412673879</v>
      </c>
      <c r="G13" s="7">
        <f t="shared" si="0"/>
        <v>6.7788916924003582</v>
      </c>
      <c r="H13" s="7">
        <f t="shared" si="1"/>
        <v>0.10069254810660716</v>
      </c>
      <c r="I13" s="7">
        <f t="shared" si="2"/>
        <v>271.15566769601435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3.5750699528536929</v>
      </c>
      <c r="E14" s="7">
        <f>'Plate 2'!N21</f>
        <v>3.5418404225743676</v>
      </c>
      <c r="F14" s="7">
        <f>'Plate 3'!N21</f>
        <v>3.608191653786708</v>
      </c>
      <c r="G14" s="7">
        <f t="shared" si="0"/>
        <v>3.5750340097382565</v>
      </c>
      <c r="H14" s="7">
        <f t="shared" si="1"/>
        <v>3.3175630209221728E-2</v>
      </c>
      <c r="I14" s="7">
        <f t="shared" si="2"/>
        <v>143.00136038953025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1.6198397792172945</v>
      </c>
      <c r="E15" s="7">
        <f>'Plate 2'!N22</f>
        <v>1.6108661980221612</v>
      </c>
      <c r="F15" s="7">
        <f>'Plate 3'!N22</f>
        <v>1.6309891808346213</v>
      </c>
      <c r="G15" s="7">
        <f t="shared" si="0"/>
        <v>1.6205650526913591</v>
      </c>
      <c r="H15" s="7">
        <f t="shared" si="1"/>
        <v>1.0081077597498043E-2</v>
      </c>
      <c r="I15" s="7">
        <f t="shared" si="2"/>
        <v>64.822602107654362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0.96630763923492657</v>
      </c>
      <c r="E16" s="7">
        <f>'Plate 2'!N23</f>
        <v>0.95317526510187056</v>
      </c>
      <c r="F16" s="7">
        <f>'Plate 3'!N23</f>
        <v>0.96908809891808345</v>
      </c>
      <c r="G16" s="7">
        <f t="shared" si="0"/>
        <v>0.9628570010849602</v>
      </c>
      <c r="H16" s="7">
        <f t="shared" si="1"/>
        <v>8.4991027612980816E-3</v>
      </c>
      <c r="I16" s="7">
        <f t="shared" si="2"/>
        <v>38.514280043398408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0.55234006669477553</v>
      </c>
      <c r="E17" s="7">
        <f>'Plate 2'!N24</f>
        <v>0.52901227213153812</v>
      </c>
      <c r="F17" s="7">
        <f>'Plate 3'!N24</f>
        <v>0.53284389489953632</v>
      </c>
      <c r="G17" s="7">
        <f t="shared" si="0"/>
        <v>0.53806541124194995</v>
      </c>
      <c r="H17" s="7">
        <f t="shared" si="1"/>
        <v>1.2509783150867246E-2</v>
      </c>
      <c r="I17" s="7">
        <f t="shared" si="2"/>
        <v>21.522616449677997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0.26486258576411514</v>
      </c>
      <c r="E18" s="7">
        <f>'Plate 2'!N25</f>
        <v>0.24544263076373168</v>
      </c>
      <c r="F18" s="7">
        <f>'Plate 3'!N25</f>
        <v>0.24227202472952086</v>
      </c>
      <c r="G18" s="7">
        <f t="shared" si="0"/>
        <v>0.25085908041912258</v>
      </c>
      <c r="H18" s="7">
        <f t="shared" si="1"/>
        <v>1.2230568552461915E-2</v>
      </c>
      <c r="I18" s="7">
        <f t="shared" si="2"/>
        <v>10.034363216764904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0.16597033232396796</v>
      </c>
      <c r="E19" s="7">
        <f>'Plate 2'!N26</f>
        <v>0.1529051987767584</v>
      </c>
      <c r="F19" s="7">
        <f>'Plate 3'!N26</f>
        <v>0.15417310664605874</v>
      </c>
      <c r="G19" s="7">
        <f t="shared" si="0"/>
        <v>0.15768287924892835</v>
      </c>
      <c r="H19" s="7">
        <f t="shared" si="1"/>
        <v>7.205088926897146E-3</v>
      </c>
      <c r="I19" s="7">
        <f t="shared" si="2"/>
        <v>6.3073151699571337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0.12955651807275095</v>
      </c>
      <c r="E20" s="7">
        <f>'Plate 2'!N27</f>
        <v>0.11477818817268358</v>
      </c>
      <c r="F20" s="7">
        <f>'Plate 3'!N27</f>
        <v>0.32418856259659967</v>
      </c>
      <c r="G20" s="7">
        <f t="shared" si="0"/>
        <v>0.18950775628067806</v>
      </c>
      <c r="H20" s="7">
        <f t="shared" si="1"/>
        <v>0.11687082378031267</v>
      </c>
      <c r="I20" s="7">
        <f t="shared" si="2"/>
        <v>7.5803102512271225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0.10157537659550002</v>
      </c>
      <c r="E21" s="7">
        <f>'Plate 2'!N28</f>
        <v>8.9757337463759482E-2</v>
      </c>
      <c r="F21" s="7">
        <f>'Plate 3'!N28</f>
        <v>9.2735703245749618E-2</v>
      </c>
      <c r="G21" s="7">
        <f t="shared" si="0"/>
        <v>9.468947243500303E-2</v>
      </c>
      <c r="H21" s="7">
        <f t="shared" si="1"/>
        <v>6.1464967878861404E-3</v>
      </c>
      <c r="I21" s="7">
        <f t="shared" si="2"/>
        <v>3.7875788974001212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6.0178619341484912E-2</v>
      </c>
      <c r="E22" s="7">
        <f>'Plate 2'!N29</f>
        <v>5.2821795941061997E-2</v>
      </c>
      <c r="F22" s="7">
        <f>'Plate 3'!N29</f>
        <v>5.6414219474497679E-2</v>
      </c>
      <c r="G22" s="7">
        <f t="shared" si="0"/>
        <v>5.647154491901487E-2</v>
      </c>
      <c r="H22" s="7">
        <f t="shared" si="1"/>
        <v>3.6787467011462432E-3</v>
      </c>
      <c r="I22" s="7">
        <f t="shared" si="2"/>
        <v>2.2588617967605948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4.407988040936793E-2</v>
      </c>
      <c r="E23" s="7">
        <f>'Plate 2'!N30</f>
        <v>4.2098574208665952E-2</v>
      </c>
      <c r="F23" s="7">
        <f>'Plate 3'!N30</f>
        <v>4.9072642967542504E-2</v>
      </c>
      <c r="G23" s="7">
        <f t="shared" si="0"/>
        <v>4.5083699195192138E-2</v>
      </c>
      <c r="H23" s="7">
        <f t="shared" si="1"/>
        <v>3.5937651397197142E-3</v>
      </c>
      <c r="I23" s="7">
        <f t="shared" si="2"/>
        <v>1.8033479678076856</v>
      </c>
      <c r="J23">
        <f>SUM(I2:I23)</f>
        <v>1800.9996844809414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-2.8747748093066041E-2</v>
      </c>
      <c r="E24">
        <f>'Plate 2'!N31</f>
        <v>-2.9389570673974342E-2</v>
      </c>
      <c r="F24">
        <f>'Plate 3'!N31</f>
        <v>-2.9366306027820709E-2</v>
      </c>
      <c r="G24">
        <f t="shared" si="0"/>
        <v>-2.9167874931620364E-2</v>
      </c>
      <c r="H24">
        <f t="shared" si="1"/>
        <v>3.6402641565606348E-4</v>
      </c>
      <c r="I24" s="7">
        <f t="shared" si="2"/>
        <v>-1.1667149972648145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-2.4531411706083021E-2</v>
      </c>
      <c r="E25">
        <f>'Plate 2'!N32</f>
        <v>-2.3829381627546765E-2</v>
      </c>
      <c r="F25">
        <f>'Plate 3'!N32</f>
        <v>-1.7774343122102011E-2</v>
      </c>
      <c r="G25">
        <f t="shared" si="0"/>
        <v>-2.2045045485243931E-2</v>
      </c>
      <c r="H25">
        <f t="shared" si="1"/>
        <v>3.7151561964070771E-3</v>
      </c>
      <c r="I25" s="7">
        <f t="shared" si="2"/>
        <v>-0.88180181940975721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-2.9131051400973589E-2</v>
      </c>
      <c r="E26">
        <f>'Plate 2'!N33</f>
        <v>-1.8269192581119188E-2</v>
      </c>
      <c r="F26">
        <f>'Plate 3'!N33</f>
        <v>1.5455950540958269E-3</v>
      </c>
      <c r="G26">
        <f t="shared" si="0"/>
        <v>-1.5284882975998983E-2</v>
      </c>
      <c r="H26">
        <f t="shared" si="1"/>
        <v>1.5554540729212812E-2</v>
      </c>
      <c r="I26" s="7">
        <f t="shared" si="2"/>
        <v>-0.61139531903995925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3.0664264632603777E-3</v>
      </c>
      <c r="E27">
        <f>'Plate 2'!N34</f>
        <v>0.18864927121807856</v>
      </c>
      <c r="F27">
        <f>'Plate 3'!N34</f>
        <v>8.1143740340030909E-3</v>
      </c>
      <c r="G27">
        <f t="shared" si="0"/>
        <v>6.6610023905114016E-2</v>
      </c>
      <c r="H27">
        <f t="shared" si="1"/>
        <v>0.10571922179625347</v>
      </c>
      <c r="I27" s="7">
        <f t="shared" si="2"/>
        <v>2.6644009562045605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8.1643604584307555E-2</v>
      </c>
      <c r="E28">
        <f>'Plate 2'!N35</f>
        <v>8.2211366615036335E-2</v>
      </c>
      <c r="F28">
        <f>'Plate 3'!N35</f>
        <v>8.8098918083462138E-2</v>
      </c>
      <c r="G28">
        <f t="shared" si="0"/>
        <v>8.3984629760935348E-2</v>
      </c>
      <c r="H28">
        <f t="shared" si="1"/>
        <v>3.5743691375604426E-3</v>
      </c>
      <c r="I28" s="7">
        <f t="shared" si="2"/>
        <v>3.3593851904374139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0.24186438728966231</v>
      </c>
      <c r="E29">
        <f>'Plate 2'!N36</f>
        <v>0.22399618729893958</v>
      </c>
      <c r="F29">
        <f>'Plate 3'!N36</f>
        <v>0.23222565687789798</v>
      </c>
      <c r="G29">
        <f t="shared" si="0"/>
        <v>0.23269541048883327</v>
      </c>
      <c r="H29">
        <f t="shared" si="1"/>
        <v>8.9433575388863894E-3</v>
      </c>
      <c r="I29" s="7">
        <f t="shared" si="2"/>
        <v>9.3078164195533315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0.50097742343516427</v>
      </c>
      <c r="E30">
        <f>'Plate 2'!N37</f>
        <v>0.49604829421343183</v>
      </c>
      <c r="F30">
        <f>'Plate 3'!N37</f>
        <v>0.50154559505409579</v>
      </c>
      <c r="G30">
        <f t="shared" si="0"/>
        <v>0.49952377090089728</v>
      </c>
      <c r="H30">
        <f t="shared" si="1"/>
        <v>3.0232281423962664E-3</v>
      </c>
      <c r="I30" s="7">
        <f t="shared" si="2"/>
        <v>19.980950836035891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1.4285714285714286</v>
      </c>
      <c r="E31">
        <f>'Plate 2'!N38</f>
        <v>1.4321458358155605</v>
      </c>
      <c r="F31">
        <f>'Plate 3'!N38</f>
        <v>1.509659969088099</v>
      </c>
      <c r="G31">
        <f t="shared" si="0"/>
        <v>1.4567924111583626</v>
      </c>
      <c r="H31">
        <f t="shared" si="1"/>
        <v>4.5819516670052733E-2</v>
      </c>
      <c r="I31" s="7">
        <f t="shared" si="2"/>
        <v>58.271696446334502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7.9512438192341595</v>
      </c>
      <c r="E32">
        <f>'Plate 2'!N39</f>
        <v>7.900234322252671</v>
      </c>
      <c r="F32">
        <f>'Plate 3'!N39</f>
        <v>8.0316846986089647</v>
      </c>
      <c r="G32">
        <f t="shared" si="0"/>
        <v>7.9610542800319308</v>
      </c>
      <c r="H32">
        <f t="shared" si="1"/>
        <v>6.6272047024754616E-2</v>
      </c>
      <c r="I32" s="7">
        <f t="shared" si="2"/>
        <v>318.44217120127723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21.471501399057072</v>
      </c>
      <c r="E33">
        <f>'Plate 2'!N40</f>
        <v>20.90789944000953</v>
      </c>
      <c r="F33">
        <f>'Plate 3'!N40</f>
        <v>21.606259659969087</v>
      </c>
      <c r="G33">
        <f t="shared" si="0"/>
        <v>21.328553499678563</v>
      </c>
      <c r="H33">
        <f t="shared" si="1"/>
        <v>0.37047580981494133</v>
      </c>
      <c r="I33" s="7">
        <f t="shared" si="2"/>
        <v>853.14213998714251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17.465215224807391</v>
      </c>
      <c r="E34">
        <f>'Plate 2'!N41</f>
        <v>17.066205965288532</v>
      </c>
      <c r="F34">
        <f>'Plate 3'!N41</f>
        <v>17.427357032457497</v>
      </c>
      <c r="G34">
        <f t="shared" si="0"/>
        <v>17.319592740851139</v>
      </c>
      <c r="H34">
        <f t="shared" si="1"/>
        <v>0.22025429440651556</v>
      </c>
      <c r="I34" s="7">
        <f t="shared" si="2"/>
        <v>692.78370963404552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12.977883399133734</v>
      </c>
      <c r="E35">
        <f>'Plate 2'!N42</f>
        <v>13.04380634655864</v>
      </c>
      <c r="F35">
        <f>'Plate 3'!N42</f>
        <v>13.142194744976816</v>
      </c>
      <c r="G35">
        <f t="shared" si="0"/>
        <v>13.054628163556396</v>
      </c>
      <c r="H35">
        <f t="shared" si="1"/>
        <v>8.2688502136275988E-2</v>
      </c>
      <c r="I35" s="7">
        <f t="shared" si="2"/>
        <v>522.18512654225583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6.4854919697956994</v>
      </c>
      <c r="E36">
        <f>'Plate 2'!N43</f>
        <v>6.515747249692204</v>
      </c>
      <c r="F36">
        <f>'Plate 3'!N43</f>
        <v>6.7159969088098919</v>
      </c>
      <c r="G36">
        <f t="shared" si="0"/>
        <v>6.572412042765932</v>
      </c>
      <c r="H36">
        <f t="shared" si="1"/>
        <v>0.12526494245418562</v>
      </c>
      <c r="I36" s="7">
        <f t="shared" si="2"/>
        <v>262.89648171063726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3.2235808195024722</v>
      </c>
      <c r="E37">
        <f>'Plate 2'!N44</f>
        <v>3.2336470868580958</v>
      </c>
      <c r="F37">
        <f>'Plate 3'!N44</f>
        <v>3.3017774343122102</v>
      </c>
      <c r="G37">
        <f t="shared" si="0"/>
        <v>3.2530017802242597</v>
      </c>
      <c r="H37">
        <f t="shared" si="1"/>
        <v>4.2539755034547336E-2</v>
      </c>
      <c r="I37" s="7">
        <f t="shared" si="2"/>
        <v>130.12007120897039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1.8942849476790984</v>
      </c>
      <c r="E38">
        <f>'Plate 2'!N45</f>
        <v>1.9230310973430238</v>
      </c>
      <c r="F38">
        <f>'Plate 3'!N45</f>
        <v>1.9582689335394128</v>
      </c>
      <c r="G38">
        <f t="shared" si="0"/>
        <v>1.9251949928538448</v>
      </c>
      <c r="H38">
        <f t="shared" si="1"/>
        <v>3.204683205060279E-2</v>
      </c>
      <c r="I38" s="7">
        <f t="shared" si="2"/>
        <v>77.007799714153791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1.172524818889187</v>
      </c>
      <c r="E39">
        <f>'Plate 2'!N46</f>
        <v>1.1791572342031058</v>
      </c>
      <c r="F39">
        <f>'Plate 3'!N46</f>
        <v>1.1908809891808345</v>
      </c>
      <c r="G39">
        <f t="shared" si="0"/>
        <v>1.1808543474243758</v>
      </c>
      <c r="H39">
        <f t="shared" si="1"/>
        <v>9.2950197368455046E-3</v>
      </c>
      <c r="I39" s="7">
        <f t="shared" si="2"/>
        <v>47.23417389697503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0.54659051707616235</v>
      </c>
      <c r="E40">
        <f>'Plate 2'!N47</f>
        <v>0.54251558838714797</v>
      </c>
      <c r="F40">
        <f>'Plate 3'!N47</f>
        <v>0.5540958268933539</v>
      </c>
      <c r="G40">
        <f t="shared" si="0"/>
        <v>0.54773397745222141</v>
      </c>
      <c r="H40">
        <f t="shared" si="1"/>
        <v>5.8741899176709021E-3</v>
      </c>
      <c r="I40" s="7">
        <f t="shared" si="2"/>
        <v>21.909359098088856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0.31814174556326419</v>
      </c>
      <c r="E41">
        <f>'Plate 2'!N48</f>
        <v>0.3264625282973907</v>
      </c>
      <c r="F41">
        <f>'Plate 3'!N48</f>
        <v>0.33346213292117466</v>
      </c>
      <c r="G41">
        <f t="shared" si="0"/>
        <v>0.32602213559394316</v>
      </c>
      <c r="H41">
        <f t="shared" si="1"/>
        <v>7.669682294531052E-3</v>
      </c>
      <c r="I41" s="7">
        <f t="shared" si="2"/>
        <v>13.040885423757727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0.34995592011959065</v>
      </c>
      <c r="E42">
        <f>'Plate 2'!N49</f>
        <v>0.35068906628539653</v>
      </c>
      <c r="F42">
        <f>'Plate 3'!N49</f>
        <v>0.36128284389489956</v>
      </c>
      <c r="G42">
        <f t="shared" si="0"/>
        <v>0.35397594343329558</v>
      </c>
      <c r="H42">
        <f t="shared" si="1"/>
        <v>6.3385701535875055E-3</v>
      </c>
      <c r="I42" s="7">
        <f t="shared" si="2"/>
        <v>14.159037737331824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0.27636168500134156</v>
      </c>
      <c r="E43">
        <f>'Plate 2'!N50</f>
        <v>0.27800945232137891</v>
      </c>
      <c r="F43">
        <f>'Plate 3'!N50</f>
        <v>0.2832302936630603</v>
      </c>
      <c r="G43">
        <f t="shared" si="0"/>
        <v>0.27920047699526024</v>
      </c>
      <c r="H43">
        <f t="shared" si="1"/>
        <v>3.5858543009030671E-3</v>
      </c>
      <c r="I43" s="7">
        <f t="shared" si="2"/>
        <v>11.16801907981041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0.20813369619379815</v>
      </c>
      <c r="E44">
        <f>'Plate 2'!N51</f>
        <v>0.21645021645021645</v>
      </c>
      <c r="F44">
        <f>'Plate 3'!N51</f>
        <v>0.22179289026275115</v>
      </c>
      <c r="G44">
        <f t="shared" si="0"/>
        <v>0.21545893430225527</v>
      </c>
      <c r="H44">
        <f t="shared" si="1"/>
        <v>6.8833404591070535E-3</v>
      </c>
      <c r="I44" s="7">
        <f t="shared" si="2"/>
        <v>8.6183573720902107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9.1226187281996246E-2</v>
      </c>
      <c r="E45">
        <f>'Plate 2'!N52</f>
        <v>8.8565868382382146E-2</v>
      </c>
      <c r="F45">
        <f>'Plate 3'!N52</f>
        <v>9.1190108191653782E-2</v>
      </c>
      <c r="G45">
        <f t="shared" si="0"/>
        <v>9.0327387952010729E-2</v>
      </c>
      <c r="H45">
        <f t="shared" si="1"/>
        <v>1.5256273531987835E-3</v>
      </c>
      <c r="I45" s="7">
        <f t="shared" si="2"/>
        <v>3.6130955180804292</v>
      </c>
      <c r="J45">
        <f>SUM(I24:I45)</f>
        <v>3067.2447658374676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-1.5332132316301888E-3</v>
      </c>
      <c r="E46" s="6">
        <f>'Plate 2'!N53</f>
        <v>-1.1914690813773382E-2</v>
      </c>
      <c r="F46" s="6">
        <f>'Plate 3'!N53</f>
        <v>4.8686244204018549E-2</v>
      </c>
      <c r="G46" s="6">
        <f t="shared" si="0"/>
        <v>1.1746113386204992E-2</v>
      </c>
      <c r="H46" s="6">
        <f t="shared" si="1"/>
        <v>3.2409469570250905E-2</v>
      </c>
      <c r="I46" s="7">
        <f t="shared" si="2"/>
        <v>0.46984453544819971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2.1081681934915098E-2</v>
      </c>
      <c r="E47" s="6">
        <f>'Plate 2'!N54</f>
        <v>-1.7077723499741848E-2</v>
      </c>
      <c r="F47" s="6">
        <f>'Plate 3'!N54</f>
        <v>-1.2751159196290572E-2</v>
      </c>
      <c r="G47" s="6">
        <f t="shared" si="0"/>
        <v>-2.9157335870391072E-3</v>
      </c>
      <c r="H47" s="6">
        <f t="shared" si="1"/>
        <v>2.0894658491297988E-2</v>
      </c>
      <c r="I47" s="7">
        <f t="shared" si="2"/>
        <v>-0.11662934348156428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1.5715435624209437E-2</v>
      </c>
      <c r="E48" s="6">
        <f>'Plate 2'!N55</f>
        <v>2.3829381627546763E-3</v>
      </c>
      <c r="F48" s="6">
        <f>'Plate 3'!N55</f>
        <v>3.0911901081916537E-3</v>
      </c>
      <c r="G48" s="6">
        <f t="shared" si="0"/>
        <v>7.0631879650519223E-3</v>
      </c>
      <c r="H48" s="6">
        <f t="shared" si="1"/>
        <v>7.5014296884728148E-3</v>
      </c>
      <c r="I48" s="7">
        <f t="shared" si="2"/>
        <v>0.28252751860207692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3.0664264632603778E-2</v>
      </c>
      <c r="E49" s="6">
        <f>'Plate 2'!N56</f>
        <v>1.2311847174232496E-2</v>
      </c>
      <c r="F49" s="6">
        <f>'Plate 3'!N56</f>
        <v>2.241112828438949E-2</v>
      </c>
      <c r="G49" s="6">
        <f t="shared" si="0"/>
        <v>2.1795746697075253E-2</v>
      </c>
      <c r="H49" s="6">
        <f t="shared" si="1"/>
        <v>9.1916716387764191E-3</v>
      </c>
      <c r="I49" s="7">
        <f t="shared" si="2"/>
        <v>0.87182986788301009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6.631147226800567E-2</v>
      </c>
      <c r="E50" s="6">
        <f>'Plate 2'!N57</f>
        <v>5.0438857778307318E-2</v>
      </c>
      <c r="F50" s="6">
        <f>'Plate 3'!N57</f>
        <v>5.1777434312210199E-2</v>
      </c>
      <c r="G50" s="6">
        <f t="shared" si="0"/>
        <v>5.617592145284106E-2</v>
      </c>
      <c r="H50" s="6">
        <f t="shared" si="1"/>
        <v>8.8031238506206672E-3</v>
      </c>
      <c r="I50" s="7">
        <f t="shared" si="2"/>
        <v>2.2470368581136424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0.1502548966997585</v>
      </c>
      <c r="E51" s="6">
        <f>'Plate 2'!N58</f>
        <v>0.14853647881170817</v>
      </c>
      <c r="F51" s="6">
        <f>'Plate 3'!N58</f>
        <v>0.14837712519319937</v>
      </c>
      <c r="G51" s="6">
        <f t="shared" si="0"/>
        <v>0.14905616690155535</v>
      </c>
      <c r="H51" s="6">
        <f t="shared" si="1"/>
        <v>1.0411835768768586E-3</v>
      </c>
      <c r="I51" s="7">
        <f t="shared" si="2"/>
        <v>5.9622466760622137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0.40668480968990761</v>
      </c>
      <c r="E52" s="6">
        <f>'Plate 2'!N59</f>
        <v>0.39953929862186743</v>
      </c>
      <c r="F52" s="6">
        <f>'Plate 3'!N59</f>
        <v>0.41035548686244205</v>
      </c>
      <c r="G52" s="6">
        <f t="shared" si="0"/>
        <v>0.40552653172473901</v>
      </c>
      <c r="H52" s="6">
        <f t="shared" si="1"/>
        <v>5.5003352531761618E-3</v>
      </c>
      <c r="I52" s="7">
        <f t="shared" si="2"/>
        <v>16.221061268989562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1.1667752692705737</v>
      </c>
      <c r="E53" s="6">
        <f>'Plate 2'!N60</f>
        <v>1.1624766670638229</v>
      </c>
      <c r="F53" s="6">
        <f>'Plate 3'!N60</f>
        <v>1.1816074188562598</v>
      </c>
      <c r="G53" s="6">
        <f t="shared" si="0"/>
        <v>1.1702864517302187</v>
      </c>
      <c r="H53" s="6">
        <f t="shared" si="1"/>
        <v>1.0037067187911303E-2</v>
      </c>
      <c r="I53" s="7">
        <f t="shared" si="2"/>
        <v>46.811458069208747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5.0427383188316917</v>
      </c>
      <c r="E54" s="6">
        <f>'Plate 2'!N61</f>
        <v>5.1360260534572459</v>
      </c>
      <c r="F54" s="6">
        <f>'Plate 3'!N61</f>
        <v>5.2828438948995364</v>
      </c>
      <c r="G54" s="6">
        <f t="shared" si="0"/>
        <v>5.1538694223961583</v>
      </c>
      <c r="H54" s="6">
        <f t="shared" si="1"/>
        <v>0.12104322069424416</v>
      </c>
      <c r="I54" s="7">
        <f t="shared" si="2"/>
        <v>206.15477689584634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15.206408831308213</v>
      </c>
      <c r="E55" s="6">
        <f>'Plate 2'!N62</f>
        <v>15.382660153302355</v>
      </c>
      <c r="F55" s="6">
        <f>'Plate 3'!N62</f>
        <v>15.838871715610511</v>
      </c>
      <c r="G55" s="6">
        <f t="shared" si="0"/>
        <v>15.475980233407027</v>
      </c>
      <c r="H55" s="6">
        <f t="shared" si="1"/>
        <v>0.32639516390113993</v>
      </c>
      <c r="I55" s="7">
        <f t="shared" si="2"/>
        <v>619.03920933628103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19.043274943462762</v>
      </c>
      <c r="E56" s="6">
        <f>'Plate 2'!N63</f>
        <v>18.971365026410897</v>
      </c>
      <c r="F56" s="6">
        <f>'Plate 3'!N63</f>
        <v>19.385625965996908</v>
      </c>
      <c r="G56" s="6">
        <f t="shared" si="0"/>
        <v>19.13342197862352</v>
      </c>
      <c r="H56" s="6">
        <f t="shared" si="1"/>
        <v>0.2213546870474572</v>
      </c>
      <c r="I56" s="7">
        <f t="shared" si="2"/>
        <v>765.33687914494078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14.944229368699451</v>
      </c>
      <c r="E57" s="6">
        <f>'Plate 2'!N64</f>
        <v>14.372691528654832</v>
      </c>
      <c r="F57" s="6">
        <f>'Plate 3'!N64</f>
        <v>14.781298299845441</v>
      </c>
      <c r="G57" s="6">
        <f t="shared" si="0"/>
        <v>14.699406399066575</v>
      </c>
      <c r="H57" s="6">
        <f t="shared" si="1"/>
        <v>0.29443774929617822</v>
      </c>
      <c r="I57" s="7">
        <f t="shared" si="2"/>
        <v>587.976255962663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6.6096822415577448</v>
      </c>
      <c r="E58" s="6">
        <f>'Plate 2'!N65</f>
        <v>7.8557528098812499</v>
      </c>
      <c r="F58" s="6">
        <f>'Plate 3'!N65</f>
        <v>7.4428129829984542</v>
      </c>
      <c r="G58" s="6">
        <f t="shared" si="0"/>
        <v>7.3027493448124829</v>
      </c>
      <c r="H58" s="6">
        <f t="shared" si="1"/>
        <v>0.63473327655554168</v>
      </c>
      <c r="I58" s="7">
        <f t="shared" si="2"/>
        <v>292.10997379249932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4.5965732684273064</v>
      </c>
      <c r="E59" s="6">
        <f>'Plate 2'!N66</f>
        <v>4.7364867548353784</v>
      </c>
      <c r="F59" s="6">
        <f>'Plate 3'!N66</f>
        <v>4.7897990726429676</v>
      </c>
      <c r="G59" s="6">
        <f t="shared" si="0"/>
        <v>4.7076196986352175</v>
      </c>
      <c r="H59" s="6">
        <f t="shared" si="1"/>
        <v>9.9794955052571133E-2</v>
      </c>
      <c r="I59" s="7">
        <f t="shared" si="2"/>
        <v>188.30478794540869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1.8088083100157153</v>
      </c>
      <c r="E60" s="6">
        <f>'Plate 2'!N67</f>
        <v>1.8217562254259501</v>
      </c>
      <c r="F60" s="6">
        <f>'Plate 3'!N67</f>
        <v>1.8771251931993818</v>
      </c>
      <c r="G60" s="6">
        <f t="shared" si="0"/>
        <v>1.8358965762136823</v>
      </c>
      <c r="H60" s="6">
        <f t="shared" si="1"/>
        <v>3.6287205352338363E-2</v>
      </c>
      <c r="I60" s="7">
        <f t="shared" si="2"/>
        <v>73.43586304854729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1.0330024148108399</v>
      </c>
      <c r="E61" s="6">
        <f>'Plate 2'!N68</f>
        <v>1.0349894753564477</v>
      </c>
      <c r="F61" s="6">
        <f>'Plate 3'!N68</f>
        <v>1.0710973724884081</v>
      </c>
      <c r="G61" s="6">
        <f t="shared" si="0"/>
        <v>1.0463630875518986</v>
      </c>
      <c r="H61" s="6">
        <f t="shared" si="1"/>
        <v>2.1443547768345367E-2</v>
      </c>
      <c r="I61" s="7">
        <f t="shared" si="2"/>
        <v>41.854523502075942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0.56728889570316987</v>
      </c>
      <c r="E62" s="6">
        <f>'Plate 2'!N69</f>
        <v>0.56833075181699033</v>
      </c>
      <c r="F62" s="6">
        <f>'Plate 3'!N69</f>
        <v>0.58616692426584238</v>
      </c>
      <c r="G62" s="6">
        <f t="shared" si="0"/>
        <v>0.57392885726200094</v>
      </c>
      <c r="H62" s="6">
        <f t="shared" si="1"/>
        <v>1.0611271320316062E-2</v>
      </c>
      <c r="I62" s="7">
        <f t="shared" si="2"/>
        <v>22.957154290480037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0.36643796235961518</v>
      </c>
      <c r="E63" s="6">
        <f>'Plate 2'!N70</f>
        <v>0.39278764049406251</v>
      </c>
      <c r="F63" s="6">
        <f>'Plate 3'!N70</f>
        <v>0.384080370942813</v>
      </c>
      <c r="G63" s="6">
        <f t="shared" si="0"/>
        <v>0.38110199126549693</v>
      </c>
      <c r="H63" s="6">
        <f t="shared" si="1"/>
        <v>1.3424955998956946E-2</v>
      </c>
      <c r="I63" s="7">
        <f t="shared" si="2"/>
        <v>15.244079650619877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0.41741730231131891</v>
      </c>
      <c r="E64" s="6">
        <f>'Plate 2'!N71</f>
        <v>0.41899996028436393</v>
      </c>
      <c r="F64" s="6">
        <f>'Plate 3'!N71</f>
        <v>0.42310664605873261</v>
      </c>
      <c r="G64" s="6">
        <f t="shared" si="0"/>
        <v>0.41984130288480515</v>
      </c>
      <c r="H64" s="6">
        <f t="shared" si="1"/>
        <v>2.9365032091837962E-3</v>
      </c>
      <c r="I64" s="7">
        <f t="shared" si="2"/>
        <v>16.793652115392206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0.32427459848978496</v>
      </c>
      <c r="E65" s="6">
        <f>'Plate 2'!N72</f>
        <v>0.31256205568132173</v>
      </c>
      <c r="F65" s="6">
        <f>'Plate 3'!N72</f>
        <v>0.31568778979907264</v>
      </c>
      <c r="G65" s="6">
        <f t="shared" si="0"/>
        <v>0.31750814799005977</v>
      </c>
      <c r="H65" s="6">
        <f t="shared" si="1"/>
        <v>6.0647500127904222E-3</v>
      </c>
      <c r="I65" s="7">
        <f t="shared" si="2"/>
        <v>12.700325919602392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0.17401970179002643</v>
      </c>
      <c r="E66" s="6">
        <f>'Plate 2'!N73</f>
        <v>0.162039795067318</v>
      </c>
      <c r="F66" s="6">
        <f>'Plate 3'!N73</f>
        <v>0.16460587326120557</v>
      </c>
      <c r="G66" s="6">
        <f t="shared" si="0"/>
        <v>0.16688845670618332</v>
      </c>
      <c r="H66" s="6">
        <f t="shared" si="1"/>
        <v>6.307708114574072E-3</v>
      </c>
      <c r="I66" s="7">
        <f t="shared" si="2"/>
        <v>6.6755382682473332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9.3526007129441521E-2</v>
      </c>
      <c r="E67" s="6">
        <f>'Plate 2'!N74</f>
        <v>9.1743119266055037E-2</v>
      </c>
      <c r="F67" s="6">
        <f>'Plate 3'!N74</f>
        <v>9.428129829984544E-2</v>
      </c>
      <c r="G67" s="6">
        <f t="shared" ref="G67:G73" si="3">AVERAGE(D67:F67)</f>
        <v>9.3183474898447319E-2</v>
      </c>
      <c r="H67" s="6">
        <f t="shared" ref="H67:H73" si="4">STDEV(D67:F67)</f>
        <v>1.3032975289033919E-3</v>
      </c>
      <c r="I67" s="7">
        <f t="shared" ref="I67:I89" si="5">G67*40</f>
        <v>3.7273389959378926</v>
      </c>
      <c r="J67">
        <f>SUM(I46:I67)</f>
        <v>2925.0597343193676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-2.3764805090267929E-2</v>
      </c>
      <c r="E68">
        <f>'Plate 2'!N75</f>
        <v>-3.0581039755351681E-2</v>
      </c>
      <c r="F68">
        <f>'Plate 3'!N75</f>
        <v>-2.9366306027820709E-2</v>
      </c>
      <c r="G68">
        <f t="shared" si="3"/>
        <v>-2.7904050291146773E-2</v>
      </c>
      <c r="H68">
        <f t="shared" si="4"/>
        <v>3.6357815709898238E-3</v>
      </c>
      <c r="I68" s="7">
        <f t="shared" si="5"/>
        <v>-1.116162011645871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7.6660661581509446E-3</v>
      </c>
      <c r="E69">
        <f>'Plate 2'!N76</f>
        <v>4.7658763255093526E-3</v>
      </c>
      <c r="F69">
        <f>'Plate 3'!N76</f>
        <v>9.6599690880989179E-3</v>
      </c>
      <c r="G69">
        <f t="shared" si="3"/>
        <v>7.3639705239197384E-3</v>
      </c>
      <c r="H69">
        <f t="shared" si="4"/>
        <v>2.4609921416725525E-3</v>
      </c>
      <c r="I69" s="7">
        <f t="shared" si="5"/>
        <v>0.29455882095678954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-7.6660661581509446E-3</v>
      </c>
      <c r="E70">
        <f>'Plate 2'!N77</f>
        <v>-1.3503316255609833E-2</v>
      </c>
      <c r="F70">
        <f>'Plate 3'!N77</f>
        <v>-9.2735703245749607E-3</v>
      </c>
      <c r="G70">
        <f t="shared" si="3"/>
        <v>-1.0147650912778578E-2</v>
      </c>
      <c r="H70">
        <f t="shared" si="4"/>
        <v>3.0151923373272125E-3</v>
      </c>
      <c r="I70" s="7">
        <f t="shared" si="5"/>
        <v>-0.4059060365111431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3.1047567940511327E-2</v>
      </c>
      <c r="E71">
        <f>'Plate 2'!N78</f>
        <v>3.4155446999483696E-2</v>
      </c>
      <c r="F71">
        <f>'Plate 3'!N78</f>
        <v>3.3616692426584237E-2</v>
      </c>
      <c r="G71">
        <f t="shared" si="3"/>
        <v>3.2939902455526422E-2</v>
      </c>
      <c r="H71">
        <f t="shared" si="4"/>
        <v>1.6608014812111277E-3</v>
      </c>
      <c r="I71" s="7">
        <f t="shared" si="5"/>
        <v>1.3175960982210568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7.6277358273601895E-2</v>
      </c>
      <c r="E72">
        <f>'Plate 2'!N79</f>
        <v>8.5388617498709241E-2</v>
      </c>
      <c r="F72">
        <f>'Plate 3'!N79</f>
        <v>8.8485316846986087E-2</v>
      </c>
      <c r="G72">
        <f t="shared" si="3"/>
        <v>8.3383764206432398E-2</v>
      </c>
      <c r="H72">
        <f t="shared" si="4"/>
        <v>6.3461122488521343E-3</v>
      </c>
      <c r="I72" s="7">
        <f t="shared" si="5"/>
        <v>3.3353505682572959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0.19931772011192456</v>
      </c>
      <c r="E73">
        <f>'Plate 2'!N80</f>
        <v>0.21406727828746178</v>
      </c>
      <c r="F73">
        <f>'Plate 3'!N80</f>
        <v>0.22527047913446677</v>
      </c>
      <c r="G73">
        <f t="shared" si="3"/>
        <v>0.21288515917795103</v>
      </c>
      <c r="H73">
        <f t="shared" si="4"/>
        <v>1.3016700020064201E-2</v>
      </c>
      <c r="I73" s="7">
        <f t="shared" si="5"/>
        <v>8.5154063671180413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0.39901874353175665</v>
      </c>
      <c r="E74">
        <f>'Plate 2'!N81</f>
        <v>0.4170141784820684</v>
      </c>
      <c r="F74">
        <f>'Plate 3'!N81</f>
        <v>0.43663060278207111</v>
      </c>
      <c r="G74">
        <f t="shared" ref="G74:G89" si="6">AVERAGE(D74:F74)</f>
        <v>0.41755450826529872</v>
      </c>
      <c r="H74">
        <f t="shared" ref="H74:H89" si="7">STDEV(D74:F74)</f>
        <v>1.8811750484002032E-2</v>
      </c>
      <c r="I74" s="7">
        <f t="shared" si="5"/>
        <v>16.702180330611949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1.302081336961938</v>
      </c>
      <c r="E75">
        <f>'Plate 2'!N82</f>
        <v>1.320942054887009</v>
      </c>
      <c r="F75">
        <f>'Plate 3'!N82</f>
        <v>1.3481452859350851</v>
      </c>
      <c r="G75">
        <f t="shared" si="6"/>
        <v>1.3237228925946773</v>
      </c>
      <c r="H75">
        <f t="shared" si="7"/>
        <v>2.3157539647325847E-2</v>
      </c>
      <c r="I75" s="7">
        <f t="shared" si="5"/>
        <v>52.948915703787094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6.2363448196557938</v>
      </c>
      <c r="E76">
        <f>'Plate 2'!N83</f>
        <v>6.2738790261726036</v>
      </c>
      <c r="F76">
        <f>'Plate 3'!N83</f>
        <v>6.5038639876352393</v>
      </c>
      <c r="G76">
        <f t="shared" si="6"/>
        <v>6.3380292778212128</v>
      </c>
      <c r="H76">
        <f t="shared" si="7"/>
        <v>0.14483807302998256</v>
      </c>
      <c r="I76" s="7">
        <f t="shared" si="5"/>
        <v>253.52117111284852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16.027444516846181</v>
      </c>
      <c r="E77">
        <f>'Plate 2'!N84</f>
        <v>16.132491361849159</v>
      </c>
      <c r="F77">
        <f>'Plate 3'!N84</f>
        <v>16.81066460587326</v>
      </c>
      <c r="G77">
        <f t="shared" si="6"/>
        <v>16.323533494856196</v>
      </c>
      <c r="H77">
        <f t="shared" si="7"/>
        <v>0.42512498091950146</v>
      </c>
      <c r="I77" s="7">
        <f t="shared" si="5"/>
        <v>652.94133979424782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18.215339798382459</v>
      </c>
      <c r="E78">
        <f>'Plate 2'!N85</f>
        <v>18.233845665038324</v>
      </c>
      <c r="F78">
        <f>'Plate 3'!N85</f>
        <v>19.013910355486864</v>
      </c>
      <c r="G78">
        <f t="shared" si="6"/>
        <v>18.487698606302548</v>
      </c>
      <c r="H78">
        <f t="shared" si="7"/>
        <v>0.45580667010244991</v>
      </c>
      <c r="I78" s="7">
        <f t="shared" si="5"/>
        <v>739.50794425210188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12.526352102418643</v>
      </c>
      <c r="E79">
        <f>'Plate 2'!N86</f>
        <v>12.653798800587792</v>
      </c>
      <c r="F79">
        <f>'Plate 3'!N86</f>
        <v>13.019319938176197</v>
      </c>
      <c r="G79">
        <f t="shared" si="6"/>
        <v>12.733156947060877</v>
      </c>
      <c r="H79">
        <f t="shared" si="7"/>
        <v>0.25588592835793939</v>
      </c>
      <c r="I79" s="7">
        <f t="shared" si="5"/>
        <v>509.32627788243508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6.2670090842883974</v>
      </c>
      <c r="E80">
        <f>'Plate 2'!N87</f>
        <v>6.3890543707057468</v>
      </c>
      <c r="F80">
        <f>'Plate 3'!N87</f>
        <v>6.5629829984544052</v>
      </c>
      <c r="G80">
        <f t="shared" si="6"/>
        <v>6.4063488178161831</v>
      </c>
      <c r="H80">
        <f t="shared" si="7"/>
        <v>0.14874294232779114</v>
      </c>
      <c r="I80" s="7">
        <f t="shared" si="5"/>
        <v>256.25395271264733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2.7804821955613477</v>
      </c>
      <c r="E81">
        <f>'Plate 2'!N88</f>
        <v>2.7395845744469596</v>
      </c>
      <c r="F81">
        <f>'Plate 3'!N88</f>
        <v>2.7917310664605872</v>
      </c>
      <c r="G81">
        <f t="shared" si="6"/>
        <v>2.770599278822965</v>
      </c>
      <c r="H81">
        <f t="shared" si="7"/>
        <v>2.7442087926671851E-2</v>
      </c>
      <c r="I81" s="7">
        <f t="shared" si="5"/>
        <v>110.8239711529186</v>
      </c>
    </row>
    <row r="82" spans="1:11" x14ac:dyDescent="0.4">
      <c r="A82" s="5">
        <v>81</v>
      </c>
      <c r="B82" s="5" t="s">
        <v>65</v>
      </c>
      <c r="C82" s="5" t="s">
        <v>73</v>
      </c>
      <c r="D82" s="5">
        <f>'Plate 1'!N89</f>
        <v>0.17593621832956419</v>
      </c>
      <c r="E82" s="5">
        <f>'Plate 2'!N89</f>
        <v>-4.6070137813257077E-2</v>
      </c>
      <c r="F82" s="5">
        <f>'Plate 3'!N89</f>
        <v>-3.9026275115919627E-2</v>
      </c>
      <c r="G82" s="5">
        <f t="shared" si="6"/>
        <v>3.0279935133462488E-2</v>
      </c>
      <c r="H82" s="5">
        <f t="shared" si="7"/>
        <v>0.12619119868795117</v>
      </c>
      <c r="I82" s="5">
        <f t="shared" si="5"/>
        <v>1.2111974053384995</v>
      </c>
      <c r="J82" s="5" t="s">
        <v>120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1.0027214534861435</v>
      </c>
      <c r="E83">
        <f>'Plate 2'!N90</f>
        <v>0.99408237022915913</v>
      </c>
      <c r="F83">
        <f>'Plate 3'!N90</f>
        <v>1.0235703245749614</v>
      </c>
      <c r="G83">
        <f t="shared" si="6"/>
        <v>1.0067913827634214</v>
      </c>
      <c r="H83">
        <f t="shared" si="7"/>
        <v>1.515942301397263E-2</v>
      </c>
      <c r="I83" s="7">
        <f t="shared" si="5"/>
        <v>40.271655310536858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0.53547472114684347</v>
      </c>
      <c r="E84">
        <f>'Plate 2'!N91</f>
        <v>0.52504070852694706</v>
      </c>
      <c r="F84">
        <f>'Plate 3'!N91</f>
        <v>0.54598145285935085</v>
      </c>
      <c r="G84">
        <f t="shared" si="6"/>
        <v>0.53549896084438042</v>
      </c>
      <c r="H84">
        <f t="shared" si="7"/>
        <v>1.0470393209950513E-2</v>
      </c>
      <c r="I84" s="7">
        <f t="shared" si="5"/>
        <v>21.419958433775218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0.43619916439878875</v>
      </c>
      <c r="E85">
        <f>'Plate 2'!N92</f>
        <v>0.42495730569125062</v>
      </c>
      <c r="F85">
        <f>'Plate 3'!N92</f>
        <v>0.44049459041731065</v>
      </c>
      <c r="G85">
        <f t="shared" si="6"/>
        <v>0.43388368683578332</v>
      </c>
      <c r="H85">
        <f t="shared" si="7"/>
        <v>8.0232712420340545E-3</v>
      </c>
      <c r="I85" s="7">
        <f t="shared" si="5"/>
        <v>17.355347473431333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0.67384721530146807</v>
      </c>
      <c r="E86">
        <f>'Plate 2'!N93</f>
        <v>0.4892966360856269</v>
      </c>
      <c r="F86">
        <f>'Plate 3'!N93</f>
        <v>0.52279752704791349</v>
      </c>
      <c r="G86">
        <f t="shared" si="6"/>
        <v>0.56198045947833608</v>
      </c>
      <c r="H86">
        <f t="shared" si="7"/>
        <v>9.8316863851584252E-2</v>
      </c>
      <c r="I86" s="7">
        <f t="shared" si="5"/>
        <v>22.479218379133442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0.35953850281727928</v>
      </c>
      <c r="E87">
        <f>'Plate 2'!N94</f>
        <v>0.36617816434330197</v>
      </c>
      <c r="F87">
        <f>'Plate 3'!N94</f>
        <v>0.38253477588871715</v>
      </c>
      <c r="G87">
        <f t="shared" si="6"/>
        <v>0.36941714768309947</v>
      </c>
      <c r="H87">
        <f t="shared" si="7"/>
        <v>1.1835345520965957E-2</v>
      </c>
      <c r="I87" s="7">
        <f t="shared" si="5"/>
        <v>14.776685907323978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0.16712024224769059</v>
      </c>
      <c r="E88">
        <f>'Plate 2'!N95</f>
        <v>0.16998292227650025</v>
      </c>
      <c r="F88">
        <f>'Plate 3'!N95</f>
        <v>0.1777434312210201</v>
      </c>
      <c r="G88">
        <f t="shared" si="6"/>
        <v>0.17161553191507031</v>
      </c>
      <c r="H88">
        <f t="shared" si="7"/>
        <v>5.4965531621854902E-3</v>
      </c>
      <c r="I88" s="7">
        <f t="shared" si="5"/>
        <v>6.8646212766028123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9.8508950132239634E-2</v>
      </c>
      <c r="E89">
        <f>'Plate 2'!N96</f>
        <v>0.10762937368441955</v>
      </c>
      <c r="F89">
        <f>'Plate 3'!N96</f>
        <v>0.11360123647604328</v>
      </c>
      <c r="G89">
        <f t="shared" si="6"/>
        <v>0.10657985343090082</v>
      </c>
      <c r="H89">
        <f t="shared" si="7"/>
        <v>7.6006839391432428E-3</v>
      </c>
      <c r="I89" s="7">
        <f t="shared" si="5"/>
        <v>4.2631941372360327</v>
      </c>
      <c r="J89">
        <f>SUM(I68:I89)</f>
        <v>2732.6084750713731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2023-03-28T21:29:51Z</dcterms:modified>
</cp:coreProperties>
</file>