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0 Batch 140 Water yr\"/>
    </mc:Choice>
  </mc:AlternateContent>
  <xr:revisionPtr revIDLastSave="0" documentId="13_ncr:1_{1CF971CF-EF1A-4104-9BBC-220F7D4F5870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O47" i="6" s="1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39" i="1" s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O55" i="1" s="1"/>
  <c r="N56" i="1"/>
  <c r="N57" i="1"/>
  <c r="N58" i="1"/>
  <c r="N59" i="1"/>
  <c r="N60" i="1"/>
  <c r="N61" i="1"/>
  <c r="O61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24" i="1"/>
  <c r="O40" i="1"/>
  <c r="O56" i="1"/>
  <c r="O57" i="1"/>
  <c r="O88" i="1"/>
  <c r="O31" i="6"/>
  <c r="M10" i="1"/>
  <c r="M11" i="1"/>
  <c r="O11" i="1" s="1"/>
  <c r="M12" i="1"/>
  <c r="O12" i="1" s="1"/>
  <c r="M13" i="1"/>
  <c r="O13" i="1" s="1"/>
  <c r="M14" i="1"/>
  <c r="M15" i="1"/>
  <c r="M16" i="1"/>
  <c r="O16" i="1" s="1"/>
  <c r="M17" i="1"/>
  <c r="M18" i="1"/>
  <c r="M19" i="1"/>
  <c r="O19" i="1" s="1"/>
  <c r="M20" i="1"/>
  <c r="O20" i="1" s="1"/>
  <c r="M21" i="1"/>
  <c r="O21" i="1" s="1"/>
  <c r="M22" i="1"/>
  <c r="M23" i="1"/>
  <c r="M24" i="1"/>
  <c r="M25" i="1"/>
  <c r="M26" i="1"/>
  <c r="M27" i="1"/>
  <c r="O27" i="1" s="1"/>
  <c r="M28" i="1"/>
  <c r="O28" i="1" s="1"/>
  <c r="M29" i="1"/>
  <c r="O29" i="1" s="1"/>
  <c r="M30" i="1"/>
  <c r="M31" i="1"/>
  <c r="M32" i="1"/>
  <c r="O32" i="1" s="1"/>
  <c r="M33" i="1"/>
  <c r="M34" i="1"/>
  <c r="M35" i="1"/>
  <c r="O35" i="1" s="1"/>
  <c r="M36" i="1"/>
  <c r="O36" i="1" s="1"/>
  <c r="M37" i="1"/>
  <c r="O37" i="1" s="1"/>
  <c r="M38" i="1"/>
  <c r="M39" i="1"/>
  <c r="M40" i="1"/>
  <c r="M41" i="1"/>
  <c r="M42" i="1"/>
  <c r="M43" i="1"/>
  <c r="M44" i="1"/>
  <c r="O44" i="1" s="1"/>
  <c r="M45" i="1"/>
  <c r="O45" i="1" s="1"/>
  <c r="M46" i="1"/>
  <c r="M47" i="1"/>
  <c r="M48" i="1"/>
  <c r="O48" i="1" s="1"/>
  <c r="M49" i="1"/>
  <c r="M50" i="1"/>
  <c r="M51" i="1"/>
  <c r="O51" i="1" s="1"/>
  <c r="M52" i="1"/>
  <c r="O52" i="1" s="1"/>
  <c r="M53" i="1"/>
  <c r="O53" i="1" s="1"/>
  <c r="M54" i="1"/>
  <c r="M55" i="1"/>
  <c r="M56" i="1"/>
  <c r="M57" i="1"/>
  <c r="M58" i="1"/>
  <c r="M59" i="1"/>
  <c r="M60" i="1"/>
  <c r="O60" i="1" s="1"/>
  <c r="M61" i="1"/>
  <c r="M62" i="1"/>
  <c r="M63" i="1"/>
  <c r="M64" i="1"/>
  <c r="O64" i="1" s="1"/>
  <c r="M65" i="1"/>
  <c r="M66" i="1"/>
  <c r="M67" i="1"/>
  <c r="O67" i="1" s="1"/>
  <c r="M68" i="1"/>
  <c r="O68" i="1" s="1"/>
  <c r="M69" i="1"/>
  <c r="O69" i="1" s="1"/>
  <c r="M70" i="1"/>
  <c r="M71" i="1"/>
  <c r="M72" i="1"/>
  <c r="O72" i="1" s="1"/>
  <c r="M73" i="1"/>
  <c r="M74" i="1"/>
  <c r="M75" i="1"/>
  <c r="O75" i="1" s="1"/>
  <c r="M76" i="1"/>
  <c r="O76" i="1" s="1"/>
  <c r="M77" i="1"/>
  <c r="O77" i="1" s="1"/>
  <c r="M78" i="1"/>
  <c r="M79" i="1"/>
  <c r="M80" i="1"/>
  <c r="O80" i="1" s="1"/>
  <c r="M81" i="1"/>
  <c r="M82" i="1"/>
  <c r="M83" i="1"/>
  <c r="O83" i="1" s="1"/>
  <c r="M84" i="1"/>
  <c r="O84" i="1" s="1"/>
  <c r="M85" i="1"/>
  <c r="O85" i="1" s="1"/>
  <c r="M86" i="1"/>
  <c r="M87" i="1"/>
  <c r="M88" i="1"/>
  <c r="M89" i="1"/>
  <c r="M90" i="1"/>
  <c r="M91" i="1"/>
  <c r="O91" i="1" s="1"/>
  <c r="M92" i="1"/>
  <c r="O92" i="1" s="1"/>
  <c r="M93" i="1"/>
  <c r="O93" i="1" s="1"/>
  <c r="M94" i="1"/>
  <c r="M95" i="1"/>
  <c r="M96" i="1"/>
  <c r="O96" i="1" s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O10" i="5" s="1"/>
  <c r="M10" i="6"/>
  <c r="O10" i="6" s="1"/>
  <c r="M11" i="5"/>
  <c r="O11" i="5" s="1"/>
  <c r="M11" i="6"/>
  <c r="O11" i="6" s="1"/>
  <c r="M12" i="5"/>
  <c r="M12" i="6"/>
  <c r="O12" i="6" s="1"/>
  <c r="M13" i="5"/>
  <c r="O13" i="5" s="1"/>
  <c r="M13" i="6"/>
  <c r="O13" i="6" s="1"/>
  <c r="M14" i="5"/>
  <c r="O14" i="5" s="1"/>
  <c r="M14" i="6"/>
  <c r="M15" i="5"/>
  <c r="O15" i="5" s="1"/>
  <c r="M15" i="6"/>
  <c r="M16" i="5"/>
  <c r="O16" i="5" s="1"/>
  <c r="M16" i="6"/>
  <c r="O16" i="6" s="1"/>
  <c r="M17" i="5"/>
  <c r="M17" i="6"/>
  <c r="O17" i="6" s="1"/>
  <c r="M18" i="5"/>
  <c r="O18" i="5" s="1"/>
  <c r="M18" i="6"/>
  <c r="O18" i="6" s="1"/>
  <c r="M19" i="5"/>
  <c r="O19" i="5" s="1"/>
  <c r="M19" i="6"/>
  <c r="O19" i="6" s="1"/>
  <c r="M20" i="5"/>
  <c r="M20" i="6"/>
  <c r="O20" i="6" s="1"/>
  <c r="M21" i="5"/>
  <c r="O21" i="5" s="1"/>
  <c r="M21" i="6"/>
  <c r="O21" i="6" s="1"/>
  <c r="M22" i="5"/>
  <c r="O22" i="5" s="1"/>
  <c r="M22" i="6"/>
  <c r="M23" i="5"/>
  <c r="O23" i="5" s="1"/>
  <c r="M23" i="6"/>
  <c r="M24" i="5"/>
  <c r="O24" i="5" s="1"/>
  <c r="M24" i="6"/>
  <c r="O24" i="6" s="1"/>
  <c r="M25" i="5"/>
  <c r="M25" i="6"/>
  <c r="O25" i="6" s="1"/>
  <c r="M26" i="5"/>
  <c r="O26" i="5" s="1"/>
  <c r="M26" i="6"/>
  <c r="O26" i="6" s="1"/>
  <c r="M27" i="5"/>
  <c r="O27" i="5" s="1"/>
  <c r="M27" i="6"/>
  <c r="O27" i="6" s="1"/>
  <c r="M28" i="5"/>
  <c r="M28" i="6"/>
  <c r="O28" i="6" s="1"/>
  <c r="M29" i="5"/>
  <c r="O29" i="5" s="1"/>
  <c r="M29" i="6"/>
  <c r="O29" i="6" s="1"/>
  <c r="M30" i="5"/>
  <c r="O30" i="5" s="1"/>
  <c r="M30" i="6"/>
  <c r="M31" i="5"/>
  <c r="O31" i="5" s="1"/>
  <c r="M31" i="6"/>
  <c r="M32" i="5"/>
  <c r="O32" i="5" s="1"/>
  <c r="M32" i="6"/>
  <c r="O32" i="6" s="1"/>
  <c r="M33" i="5"/>
  <c r="M33" i="6"/>
  <c r="O33" i="6" s="1"/>
  <c r="M34" i="5"/>
  <c r="O34" i="5" s="1"/>
  <c r="M34" i="6"/>
  <c r="O34" i="6" s="1"/>
  <c r="M35" i="5"/>
  <c r="O35" i="5" s="1"/>
  <c r="M35" i="6"/>
  <c r="O35" i="6" s="1"/>
  <c r="M36" i="5"/>
  <c r="M36" i="6"/>
  <c r="O36" i="6" s="1"/>
  <c r="M37" i="5"/>
  <c r="O37" i="5" s="1"/>
  <c r="M37" i="6"/>
  <c r="O37" i="6" s="1"/>
  <c r="M38" i="5"/>
  <c r="O38" i="5" s="1"/>
  <c r="M38" i="6"/>
  <c r="M39" i="5"/>
  <c r="O39" i="5" s="1"/>
  <c r="M39" i="6"/>
  <c r="M40" i="5"/>
  <c r="O40" i="5" s="1"/>
  <c r="M40" i="6"/>
  <c r="O40" i="6" s="1"/>
  <c r="M41" i="5"/>
  <c r="M41" i="6"/>
  <c r="O41" i="6" s="1"/>
  <c r="M42" i="5"/>
  <c r="O42" i="5" s="1"/>
  <c r="M42" i="6"/>
  <c r="O42" i="6" s="1"/>
  <c r="M43" i="5"/>
  <c r="O43" i="5" s="1"/>
  <c r="M43" i="6"/>
  <c r="O43" i="6" s="1"/>
  <c r="M44" i="5"/>
  <c r="M44" i="6"/>
  <c r="O44" i="6" s="1"/>
  <c r="M45" i="5"/>
  <c r="O45" i="5" s="1"/>
  <c r="M45" i="6"/>
  <c r="O45" i="6" s="1"/>
  <c r="M46" i="5"/>
  <c r="O46" i="5" s="1"/>
  <c r="M46" i="6"/>
  <c r="M47" i="5"/>
  <c r="O47" i="5" s="1"/>
  <c r="M47" i="6"/>
  <c r="M48" i="5"/>
  <c r="O48" i="5" s="1"/>
  <c r="M48" i="6"/>
  <c r="O48" i="6" s="1"/>
  <c r="M49" i="5"/>
  <c r="M49" i="6"/>
  <c r="O49" i="6" s="1"/>
  <c r="M50" i="5"/>
  <c r="O50" i="5" s="1"/>
  <c r="M50" i="6"/>
  <c r="O50" i="6" s="1"/>
  <c r="M51" i="5"/>
  <c r="O51" i="5" s="1"/>
  <c r="M51" i="6"/>
  <c r="O51" i="6" s="1"/>
  <c r="M52" i="5"/>
  <c r="M52" i="6"/>
  <c r="O52" i="6" s="1"/>
  <c r="M53" i="5"/>
  <c r="O53" i="5" s="1"/>
  <c r="M53" i="6"/>
  <c r="O53" i="6" s="1"/>
  <c r="M54" i="5"/>
  <c r="O54" i="5" s="1"/>
  <c r="M54" i="6"/>
  <c r="M55" i="5"/>
  <c r="O55" i="5" s="1"/>
  <c r="M55" i="6"/>
  <c r="M56" i="5"/>
  <c r="O56" i="5" s="1"/>
  <c r="M56" i="6"/>
  <c r="O56" i="6" s="1"/>
  <c r="M57" i="5"/>
  <c r="M57" i="6"/>
  <c r="O57" i="6" s="1"/>
  <c r="M58" i="5"/>
  <c r="O58" i="5" s="1"/>
  <c r="M58" i="6"/>
  <c r="O58" i="6" s="1"/>
  <c r="M59" i="5"/>
  <c r="O59" i="5" s="1"/>
  <c r="M59" i="6"/>
  <c r="O59" i="6" s="1"/>
  <c r="M60" i="5"/>
  <c r="M60" i="6"/>
  <c r="O60" i="6" s="1"/>
  <c r="M61" i="5"/>
  <c r="O61" i="5" s="1"/>
  <c r="M61" i="6"/>
  <c r="O61" i="6" s="1"/>
  <c r="M62" i="5"/>
  <c r="O62" i="5" s="1"/>
  <c r="M62" i="6"/>
  <c r="M63" i="5"/>
  <c r="O63" i="5" s="1"/>
  <c r="M63" i="6"/>
  <c r="M64" i="5"/>
  <c r="O64" i="5" s="1"/>
  <c r="M64" i="6"/>
  <c r="O64" i="6" s="1"/>
  <c r="M65" i="5"/>
  <c r="M65" i="6"/>
  <c r="O65" i="6" s="1"/>
  <c r="M66" i="5"/>
  <c r="O66" i="5" s="1"/>
  <c r="M66" i="6"/>
  <c r="O66" i="6" s="1"/>
  <c r="M67" i="5"/>
  <c r="O67" i="5" s="1"/>
  <c r="M67" i="6"/>
  <c r="O67" i="6" s="1"/>
  <c r="M68" i="5"/>
  <c r="M68" i="6"/>
  <c r="O68" i="6" s="1"/>
  <c r="M69" i="5"/>
  <c r="O69" i="5" s="1"/>
  <c r="M69" i="6"/>
  <c r="O69" i="6" s="1"/>
  <c r="M70" i="5"/>
  <c r="O70" i="5" s="1"/>
  <c r="M70" i="6"/>
  <c r="M71" i="5"/>
  <c r="O71" i="5" s="1"/>
  <c r="M71" i="6"/>
  <c r="M72" i="5"/>
  <c r="O72" i="5" s="1"/>
  <c r="M72" i="6"/>
  <c r="O72" i="6" s="1"/>
  <c r="M73" i="5"/>
  <c r="M73" i="6"/>
  <c r="O73" i="6" s="1"/>
  <c r="M74" i="5"/>
  <c r="O74" i="5" s="1"/>
  <c r="M74" i="6"/>
  <c r="O74" i="6" s="1"/>
  <c r="M75" i="5"/>
  <c r="O75" i="5" s="1"/>
  <c r="M75" i="6"/>
  <c r="O75" i="6" s="1"/>
  <c r="M76" i="5"/>
  <c r="M76" i="6"/>
  <c r="O76" i="6" s="1"/>
  <c r="M77" i="5"/>
  <c r="O77" i="5" s="1"/>
  <c r="M77" i="6"/>
  <c r="O77" i="6" s="1"/>
  <c r="M78" i="5"/>
  <c r="O78" i="5" s="1"/>
  <c r="M78" i="6"/>
  <c r="M79" i="5"/>
  <c r="O79" i="5" s="1"/>
  <c r="M79" i="6"/>
  <c r="M80" i="5"/>
  <c r="O80" i="5" s="1"/>
  <c r="M80" i="6"/>
  <c r="O80" i="6" s="1"/>
  <c r="M81" i="5"/>
  <c r="M81" i="6"/>
  <c r="O81" i="6" s="1"/>
  <c r="M82" i="5"/>
  <c r="O82" i="5" s="1"/>
  <c r="M82" i="6"/>
  <c r="O82" i="6" s="1"/>
  <c r="M83" i="5"/>
  <c r="O83" i="5" s="1"/>
  <c r="M83" i="6"/>
  <c r="O83" i="6" s="1"/>
  <c r="M84" i="5"/>
  <c r="M84" i="6"/>
  <c r="O84" i="6" s="1"/>
  <c r="M85" i="5"/>
  <c r="O85" i="5" s="1"/>
  <c r="M85" i="6"/>
  <c r="O85" i="6" s="1"/>
  <c r="M86" i="5"/>
  <c r="O86" i="5" s="1"/>
  <c r="M86" i="6"/>
  <c r="M87" i="5"/>
  <c r="O87" i="5" s="1"/>
  <c r="M87" i="6"/>
  <c r="M88" i="5"/>
  <c r="O88" i="5" s="1"/>
  <c r="M88" i="6"/>
  <c r="O88" i="6" s="1"/>
  <c r="M89" i="5"/>
  <c r="M89" i="6"/>
  <c r="O89" i="6" s="1"/>
  <c r="M90" i="5"/>
  <c r="O90" i="5" s="1"/>
  <c r="M90" i="6"/>
  <c r="O90" i="6" s="1"/>
  <c r="M91" i="5"/>
  <c r="O91" i="5" s="1"/>
  <c r="M91" i="6"/>
  <c r="O91" i="6" s="1"/>
  <c r="M92" i="5"/>
  <c r="M92" i="6"/>
  <c r="O92" i="6" s="1"/>
  <c r="M93" i="5"/>
  <c r="O93" i="5" s="1"/>
  <c r="M93" i="6"/>
  <c r="O93" i="6" s="1"/>
  <c r="M94" i="5"/>
  <c r="O94" i="5" s="1"/>
  <c r="M94" i="6"/>
  <c r="M95" i="5"/>
  <c r="O95" i="5" s="1"/>
  <c r="M95" i="6"/>
  <c r="M96" i="5"/>
  <c r="O96" i="5" s="1"/>
  <c r="M96" i="6"/>
  <c r="O96" i="6" s="1"/>
  <c r="M9" i="6"/>
  <c r="O9" i="6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4" i="6" l="1"/>
  <c r="O86" i="6"/>
  <c r="O78" i="6"/>
  <c r="O70" i="6"/>
  <c r="O62" i="6"/>
  <c r="O54" i="6"/>
  <c r="O46" i="6"/>
  <c r="O38" i="6"/>
  <c r="O30" i="6"/>
  <c r="O22" i="6"/>
  <c r="O14" i="6"/>
  <c r="O95" i="6"/>
  <c r="O87" i="6"/>
  <c r="O79" i="6"/>
  <c r="O71" i="6"/>
  <c r="O63" i="6"/>
  <c r="O55" i="6"/>
  <c r="O39" i="6"/>
  <c r="O23" i="6"/>
  <c r="O15" i="6"/>
  <c r="O92" i="5"/>
  <c r="O84" i="5"/>
  <c r="O76" i="5"/>
  <c r="O68" i="5"/>
  <c r="O60" i="5"/>
  <c r="O89" i="5"/>
  <c r="O81" i="5"/>
  <c r="O73" i="5"/>
  <c r="O65" i="5"/>
  <c r="O57" i="5"/>
  <c r="O49" i="5"/>
  <c r="O41" i="5"/>
  <c r="O33" i="5"/>
  <c r="O25" i="5"/>
  <c r="O17" i="5"/>
  <c r="O52" i="5"/>
  <c r="O44" i="5"/>
  <c r="O36" i="5"/>
  <c r="O28" i="5"/>
  <c r="O20" i="5"/>
  <c r="O12" i="5"/>
  <c r="O9" i="5"/>
  <c r="O95" i="1"/>
  <c r="O87" i="1"/>
  <c r="O79" i="1"/>
  <c r="O71" i="1"/>
  <c r="O63" i="1"/>
  <c r="O47" i="1"/>
  <c r="O31" i="1"/>
  <c r="O23" i="1"/>
  <c r="O15" i="1"/>
  <c r="O94" i="1"/>
  <c r="O86" i="1"/>
  <c r="O78" i="1"/>
  <c r="O70" i="1"/>
  <c r="O62" i="1"/>
  <c r="O54" i="1"/>
  <c r="O46" i="1"/>
  <c r="O38" i="1"/>
  <c r="O30" i="1"/>
  <c r="O22" i="1"/>
  <c r="O14" i="1"/>
  <c r="O90" i="1"/>
  <c r="O82" i="1"/>
  <c r="O74" i="1"/>
  <c r="O66" i="1"/>
  <c r="O58" i="1"/>
  <c r="O50" i="1"/>
  <c r="O42" i="1"/>
  <c r="O34" i="1"/>
  <c r="O26" i="1"/>
  <c r="O18" i="1"/>
  <c r="O10" i="1"/>
  <c r="O89" i="1"/>
  <c r="O81" i="1"/>
  <c r="O73" i="1"/>
  <c r="O65" i="1"/>
  <c r="O49" i="1"/>
  <c r="O41" i="1"/>
  <c r="O33" i="1"/>
  <c r="O25" i="1"/>
  <c r="O17" i="1"/>
  <c r="O9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<sst xmlns="http://schemas.openxmlformats.org/spreadsheetml/2006/main" count="1063" uniqueCount="121">
  <si>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</si>
  <si>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</si>
  <si>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</si>
  <si>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</si>
  <si>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</si>
  <si>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</si>
  <si>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</si>
  <si>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</si>
  <si>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</si>
  <si>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</si>
  <si>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</si>
  <si>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</si>
  <si>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</si>
  <si>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</si>
  <si>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</si>
  <si>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</si>
  <si>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</si>
  <si>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</si>
  <si>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</si>
  <si>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</si>
  <si>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</si>
  <si>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</si>
  <si>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</si>
  <si>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</si>
  <si>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</si>
  <si>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</si>
  <si>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</si>
  <si>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</si>
  <si>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</si>
  <si>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</si>
  <si>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</si>
  <si>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</si>
  <si>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</si>
  <si>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</si>
  <si>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</si>
  <si>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</si>
  <si>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</si>
  <si>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</si>
  <si>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</si>
  <si>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</si>
  <si>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</si>
  <si>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</si>
  <si>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</si>
  <si>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</si>
  <si>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</si>
  <si>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</si>
  <si>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</si>
  <si>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</si>
  <si>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</si>
  <si>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</si>
  <si>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</si>
  <si>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</si>
  <si>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</si>
  <si>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</si>
  <si>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</si>
  <si>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</si>
  <si>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</si>
  <si>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</si>
  <si>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</si>
  <si>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</si>
  <si>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</si>
  <si>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</si>
  <si>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</si>
  <si>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</si>
  <si>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</si>
  <si>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</si>
  <si>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</si>
  <si>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</si>
  <si>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</si>
  <si>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</si>
  <si>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</si>
  <si>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</si>
  <si>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</si>
  <si>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</si>
  <si>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</si>
  <si>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</si>
  <si>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</si>
  <si>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</si>
  <si>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</si>
  <si>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</si>
  <si>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</si>
  <si>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</si>
  <si>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</si>
  <si>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</si>
  <si>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</si>
  <si>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</si>
  <si>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</si>
  <si>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</si>
  <si>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</si>
  <si>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</si>
  <si>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</si>
  <si>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</si>
  <si>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</si>
  <si>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</si>
  <si>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</si>
  <si>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</si>
  <si>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</si>
  <si>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</si>
  <si>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</si>
  <si>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</si>
  <si>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</si>
  <si>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</si>
  <si>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</si>
  <si>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</si>
  <si>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</si>
  <si>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</si>
  <si>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</si>
  <si>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</si>
  <si>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</si>
  <si>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</si>
  <si>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</si>
  <si>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</si>
  <si>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</si>
  <si>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</si>
  <si>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</si>
  <si>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</si>
  <si>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</si>
  <si>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</si>
  <si>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</si>
  <si>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</si>
  <si>
    <t>QUANT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</si>
</sst>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64896</c:v>
                </c:pt>
                <c:pt idx="1">
                  <c:v>44627</c:v>
                </c:pt>
                <c:pt idx="2">
                  <c:v>26139</c:v>
                </c:pt>
                <c:pt idx="3">
                  <c:v>8200</c:v>
                </c:pt>
                <c:pt idx="4">
                  <c:v>4557</c:v>
                </c:pt>
                <c:pt idx="5">
                  <c:v>3531</c:v>
                </c:pt>
                <c:pt idx="6">
                  <c:v>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22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44627</c:v>
                </c:pt>
                <c:pt idx="1">
                  <c:v>26139</c:v>
                </c:pt>
                <c:pt idx="2">
                  <c:v>8200</c:v>
                </c:pt>
                <c:pt idx="3">
                  <c:v>4557</c:v>
                </c:pt>
                <c:pt idx="4">
                  <c:v>3531</c:v>
                </c:pt>
                <c:pt idx="5">
                  <c:v>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64906</c:v>
                </c:pt>
                <c:pt idx="1">
                  <c:v>43511</c:v>
                </c:pt>
                <c:pt idx="2">
                  <c:v>25985</c:v>
                </c:pt>
                <c:pt idx="3">
                  <c:v>8270</c:v>
                </c:pt>
                <c:pt idx="4">
                  <c:v>4790</c:v>
                </c:pt>
                <c:pt idx="5">
                  <c:v>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0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43511</c:v>
                </c:pt>
                <c:pt idx="1">
                  <c:v>25985</c:v>
                </c:pt>
                <c:pt idx="2">
                  <c:v>8270</c:v>
                </c:pt>
                <c:pt idx="3">
                  <c:v>4790</c:v>
                </c:pt>
                <c:pt idx="4">
                  <c:v>3739</c:v>
                </c:pt>
                <c:pt idx="5">
                  <c:v>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64844</c:v>
                </c:pt>
                <c:pt idx="1">
                  <c:v>41902</c:v>
                </c:pt>
                <c:pt idx="2">
                  <c:v>24963</c:v>
                </c:pt>
                <c:pt idx="3">
                  <c:v>8207</c:v>
                </c:pt>
                <c:pt idx="4">
                  <c:v>4698</c:v>
                </c:pt>
                <c:pt idx="5">
                  <c:v>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41902</c:v>
                </c:pt>
                <c:pt idx="1">
                  <c:v>24963</c:v>
                </c:pt>
                <c:pt idx="2">
                  <c:v>8207</c:v>
                </c:pt>
                <c:pt idx="3">
                  <c:v>4698</c:v>
                </c:pt>
                <c:pt idx="4">
                  <c:v>3734</c:v>
                </c:pt>
                <c:pt idx="5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R12" sqref="R12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64896</v>
      </c>
      <c r="D2">
        <v>3175</v>
      </c>
      <c r="E2">
        <v>6644</v>
      </c>
      <c r="F2">
        <v>4558</v>
      </c>
      <c r="G2">
        <v>23914</v>
      </c>
      <c r="H2">
        <v>53207</v>
      </c>
      <c r="I2">
        <v>3218</v>
      </c>
      <c r="J2">
        <v>3170</v>
      </c>
      <c r="K2">
        <v>4060</v>
      </c>
      <c r="L2">
        <v>3724</v>
      </c>
      <c r="M2">
        <v>19227</v>
      </c>
      <c r="N2">
        <v>3599</v>
      </c>
      <c r="O2">
        <v>44627</v>
      </c>
      <c r="P2">
        <v>3405</v>
      </c>
      <c r="Q2">
        <v>7188</v>
      </c>
      <c r="R2">
        <v>3851</v>
      </c>
      <c r="S2">
        <v>5220</v>
      </c>
      <c r="T2">
        <v>48760</v>
      </c>
      <c r="U2">
        <v>3168</v>
      </c>
      <c r="V2">
        <v>3200</v>
      </c>
      <c r="W2">
        <v>4193</v>
      </c>
      <c r="X2">
        <v>3411</v>
      </c>
      <c r="Y2">
        <v>38987</v>
      </c>
      <c r="Z2">
        <v>7185</v>
      </c>
      <c r="AA2">
        <v>26139</v>
      </c>
      <c r="AB2">
        <v>3142</v>
      </c>
      <c r="AC2">
        <v>13665</v>
      </c>
      <c r="AD2">
        <v>3854</v>
      </c>
      <c r="AE2">
        <v>3584</v>
      </c>
      <c r="AF2">
        <v>33828</v>
      </c>
      <c r="AG2">
        <v>3180</v>
      </c>
      <c r="AH2">
        <v>3278</v>
      </c>
      <c r="AI2">
        <v>4104</v>
      </c>
      <c r="AJ2">
        <v>3184</v>
      </c>
      <c r="AK2">
        <v>44860</v>
      </c>
      <c r="AL2">
        <v>5487</v>
      </c>
      <c r="AM2">
        <v>8200</v>
      </c>
      <c r="AN2">
        <v>3192</v>
      </c>
      <c r="AO2">
        <v>25283</v>
      </c>
      <c r="AP2">
        <v>3673</v>
      </c>
      <c r="AQ2">
        <v>3286</v>
      </c>
      <c r="AR2">
        <v>17894</v>
      </c>
      <c r="AS2">
        <v>3211</v>
      </c>
      <c r="AT2">
        <v>3563</v>
      </c>
      <c r="AU2">
        <v>4628</v>
      </c>
      <c r="AV2">
        <v>3144</v>
      </c>
      <c r="AW2">
        <v>44778</v>
      </c>
      <c r="AX2">
        <v>4429</v>
      </c>
      <c r="AY2">
        <v>4557</v>
      </c>
      <c r="AZ2">
        <v>3120</v>
      </c>
      <c r="BA2">
        <v>39251</v>
      </c>
      <c r="BB2">
        <v>3702</v>
      </c>
      <c r="BC2">
        <v>3197</v>
      </c>
      <c r="BD2">
        <v>10160</v>
      </c>
      <c r="BE2">
        <v>3435</v>
      </c>
      <c r="BF2">
        <v>5695</v>
      </c>
      <c r="BG2">
        <v>6463</v>
      </c>
      <c r="BH2">
        <v>3179</v>
      </c>
      <c r="BI2">
        <v>32815</v>
      </c>
      <c r="BJ2">
        <v>4204</v>
      </c>
      <c r="BK2">
        <v>3531</v>
      </c>
      <c r="BL2">
        <v>3182</v>
      </c>
      <c r="BM2">
        <v>43517</v>
      </c>
      <c r="BN2">
        <v>3304</v>
      </c>
      <c r="BO2">
        <v>3147</v>
      </c>
      <c r="BP2">
        <v>7096</v>
      </c>
      <c r="BQ2">
        <v>3725</v>
      </c>
      <c r="BR2">
        <v>27096</v>
      </c>
      <c r="BS2">
        <v>7781</v>
      </c>
      <c r="BT2">
        <v>3164</v>
      </c>
      <c r="BU2">
        <v>6501</v>
      </c>
      <c r="BV2">
        <v>4280</v>
      </c>
      <c r="BW2">
        <v>3226</v>
      </c>
      <c r="BX2">
        <v>3284</v>
      </c>
      <c r="BY2">
        <v>32367</v>
      </c>
      <c r="BZ2">
        <v>3152</v>
      </c>
      <c r="CA2">
        <v>3158</v>
      </c>
      <c r="CB2">
        <v>4956</v>
      </c>
      <c r="CC2">
        <v>3990</v>
      </c>
      <c r="CD2">
        <v>40615</v>
      </c>
      <c r="CE2">
        <v>13303</v>
      </c>
      <c r="CF2">
        <v>3230</v>
      </c>
      <c r="CG2">
        <v>3594</v>
      </c>
      <c r="CH2">
        <v>3656</v>
      </c>
      <c r="CI2">
        <v>3227</v>
      </c>
      <c r="CJ2">
        <v>3419</v>
      </c>
      <c r="CK2">
        <v>6070</v>
      </c>
      <c r="CL2">
        <v>3171</v>
      </c>
      <c r="CM2">
        <v>3152</v>
      </c>
      <c r="CN2">
        <v>4093</v>
      </c>
      <c r="CO2">
        <v>4154</v>
      </c>
      <c r="CP2">
        <v>34778</v>
      </c>
      <c r="CQ2">
        <v>26333</v>
      </c>
      <c r="CR2">
        <v>3212</v>
      </c>
      <c r="CS2">
        <v>3317</v>
      </c>
      <c r="CT2">
        <v>3492</v>
      </c>
    </row>
    <row r="7" spans="1:98" x14ac:dyDescent="0.4">
      <c r="N7" s="9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64896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64896</v>
      </c>
      <c r="K9" t="s">
        <v>82</v>
      </c>
      <c r="L9" s="8" t="str">
        <f>A10</f>
        <v>A2</v>
      </c>
      <c r="M9" s="8">
        <f>B10</f>
        <v>3175</v>
      </c>
      <c r="N9" s="8">
        <f>(M9-3226)/2817</f>
        <v>-1.8104366347177849E-2</v>
      </c>
      <c r="O9" s="8">
        <f>N9*40</f>
        <v>-0.72417465388711399</v>
      </c>
    </row>
    <row r="10" spans="1:98" x14ac:dyDescent="0.4">
      <c r="A10" t="s">
        <v>83</v>
      </c>
      <c r="B10">
        <v>3175</v>
      </c>
      <c r="E10">
        <f>E9/2</f>
        <v>15</v>
      </c>
      <c r="G10">
        <f>G9/2</f>
        <v>15</v>
      </c>
      <c r="H10" t="str">
        <f>A21</f>
        <v>B1</v>
      </c>
      <c r="I10">
        <f>B21</f>
        <v>44627</v>
      </c>
      <c r="K10" t="s">
        <v>85</v>
      </c>
      <c r="L10" s="8" t="str">
        <f>A22</f>
        <v>B2</v>
      </c>
      <c r="M10" s="8">
        <f>B22</f>
        <v>3405</v>
      </c>
      <c r="N10" s="8">
        <f t="shared" ref="N10:N73" si="1">(M10-3226)/2817</f>
        <v>6.3542776002839904E-2</v>
      </c>
      <c r="O10" s="8">
        <f t="shared" ref="O10:O73" si="2">N10*40</f>
        <v>2.5417110401135963</v>
      </c>
    </row>
    <row r="11" spans="1:98" x14ac:dyDescent="0.4">
      <c r="A11" t="s">
        <v>84</v>
      </c>
      <c r="B11">
        <v>6644</v>
      </c>
      <c r="E11">
        <f>E10/2</f>
        <v>7.5</v>
      </c>
      <c r="G11">
        <f>G10/2</f>
        <v>7.5</v>
      </c>
      <c r="H11" t="str">
        <f>A33</f>
        <v>C1</v>
      </c>
      <c r="I11">
        <f>B33</f>
        <v>26139</v>
      </c>
      <c r="K11" t="s">
        <v>88</v>
      </c>
      <c r="L11" s="8" t="str">
        <f>A34</f>
        <v>C2</v>
      </c>
      <c r="M11" s="8">
        <f>B34</f>
        <v>3142</v>
      </c>
      <c r="N11" s="8">
        <f t="shared" si="1"/>
        <v>-2.9818956336528223E-2</v>
      </c>
      <c r="O11" s="8">
        <f t="shared" si="2"/>
        <v>-1.192758253461129</v>
      </c>
    </row>
    <row r="12" spans="1:98" x14ac:dyDescent="0.4">
      <c r="A12" t="s">
        <v>9</v>
      </c>
      <c r="B12">
        <v>4558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8200</v>
      </c>
      <c r="K12" t="s">
        <v>91</v>
      </c>
      <c r="L12" s="8" t="str">
        <f>A46</f>
        <v>D2</v>
      </c>
      <c r="M12" s="8">
        <f>B46</f>
        <v>3192</v>
      </c>
      <c r="N12" s="8">
        <f t="shared" si="1"/>
        <v>-1.2069577564785232E-2</v>
      </c>
      <c r="O12" s="8">
        <f t="shared" si="2"/>
        <v>-0.48278310259140927</v>
      </c>
    </row>
    <row r="13" spans="1:98" x14ac:dyDescent="0.4">
      <c r="A13" t="s">
        <v>17</v>
      </c>
      <c r="B13">
        <v>23914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4557</v>
      </c>
      <c r="K13" t="s">
        <v>94</v>
      </c>
      <c r="L13" s="8" t="str">
        <f>A58</f>
        <v>E2</v>
      </c>
      <c r="M13" s="8">
        <f>B58</f>
        <v>3120</v>
      </c>
      <c r="N13" s="8">
        <f t="shared" si="1"/>
        <v>-3.7628682996095134E-2</v>
      </c>
      <c r="O13" s="8">
        <f t="shared" si="2"/>
        <v>-1.5051473198438052</v>
      </c>
    </row>
    <row r="14" spans="1:98" x14ac:dyDescent="0.4">
      <c r="A14" t="s">
        <v>25</v>
      </c>
      <c r="B14">
        <v>53207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3531</v>
      </c>
      <c r="K14" t="s">
        <v>97</v>
      </c>
      <c r="L14" s="8" t="str">
        <f>A70</f>
        <v>F2</v>
      </c>
      <c r="M14" s="8">
        <f>B70</f>
        <v>3182</v>
      </c>
      <c r="N14" s="8">
        <f t="shared" si="1"/>
        <v>-1.5619453319133831E-2</v>
      </c>
      <c r="O14" s="8">
        <f t="shared" si="2"/>
        <v>-0.62477813276535321</v>
      </c>
    </row>
    <row r="15" spans="1:98" x14ac:dyDescent="0.4">
      <c r="A15" t="s">
        <v>34</v>
      </c>
      <c r="B15">
        <v>3218</v>
      </c>
      <c r="G15">
        <f t="shared" ref="G15" si="3">E15*1.14</f>
        <v>0</v>
      </c>
      <c r="H15" t="str">
        <f>A81</f>
        <v>G1</v>
      </c>
      <c r="I15">
        <f>B81</f>
        <v>3226</v>
      </c>
      <c r="K15" t="s">
        <v>100</v>
      </c>
      <c r="L15" s="8" t="str">
        <f>A82</f>
        <v>G2</v>
      </c>
      <c r="M15" s="8">
        <f>B82</f>
        <v>3284</v>
      </c>
      <c r="N15" s="8">
        <f t="shared" si="1"/>
        <v>2.0589279375221866E-2</v>
      </c>
      <c r="O15" s="8">
        <f t="shared" si="2"/>
        <v>0.82357117500887467</v>
      </c>
    </row>
    <row r="16" spans="1:98" x14ac:dyDescent="0.4">
      <c r="A16" t="s">
        <v>41</v>
      </c>
      <c r="B16">
        <v>3170</v>
      </c>
      <c r="K16" t="s">
        <v>103</v>
      </c>
      <c r="L16" s="8" t="str">
        <f>A94</f>
        <v>H2</v>
      </c>
      <c r="M16" s="8">
        <f>B94</f>
        <v>3419</v>
      </c>
      <c r="N16" s="8">
        <f t="shared" si="1"/>
        <v>6.8512602058927938E-2</v>
      </c>
      <c r="O16" s="8">
        <f t="shared" si="2"/>
        <v>2.7405040823571176</v>
      </c>
    </row>
    <row r="17" spans="1:15" x14ac:dyDescent="0.4">
      <c r="A17" t="s">
        <v>49</v>
      </c>
      <c r="B17">
        <v>4060</v>
      </c>
      <c r="K17" t="s">
        <v>104</v>
      </c>
      <c r="L17" s="8" t="str">
        <f>A95</f>
        <v>H3</v>
      </c>
      <c r="M17" s="8">
        <f>B95</f>
        <v>6070</v>
      </c>
      <c r="N17" s="8">
        <f t="shared" si="1"/>
        <v>1.0095846645367412</v>
      </c>
      <c r="O17" s="8">
        <f t="shared" si="2"/>
        <v>40.383386581469651</v>
      </c>
    </row>
    <row r="18" spans="1:15" x14ac:dyDescent="0.4">
      <c r="A18" t="s">
        <v>57</v>
      </c>
      <c r="B18">
        <v>3724</v>
      </c>
      <c r="K18" t="s">
        <v>101</v>
      </c>
      <c r="L18" s="8" t="str">
        <f>A83</f>
        <v>G3</v>
      </c>
      <c r="M18" s="8">
        <f>B83</f>
        <v>32367</v>
      </c>
      <c r="N18" s="8">
        <f t="shared" si="1"/>
        <v>10.344692935747249</v>
      </c>
      <c r="O18" s="8">
        <f t="shared" si="2"/>
        <v>413.78771742988994</v>
      </c>
    </row>
    <row r="19" spans="1:15" x14ac:dyDescent="0.4">
      <c r="A19" t="s">
        <v>65</v>
      </c>
      <c r="B19">
        <v>19227</v>
      </c>
      <c r="K19" t="s">
        <v>98</v>
      </c>
      <c r="L19" s="8" t="str">
        <f>A71</f>
        <v>F3</v>
      </c>
      <c r="M19" s="8">
        <f>B71</f>
        <v>43517</v>
      </c>
      <c r="N19" s="8">
        <f t="shared" si="1"/>
        <v>14.302804401845936</v>
      </c>
      <c r="O19" s="8">
        <f t="shared" si="2"/>
        <v>572.11217607383742</v>
      </c>
    </row>
    <row r="20" spans="1:15" x14ac:dyDescent="0.4">
      <c r="A20" t="s">
        <v>73</v>
      </c>
      <c r="B20">
        <v>3599</v>
      </c>
      <c r="K20" t="s">
        <v>95</v>
      </c>
      <c r="L20" s="8" t="str">
        <f>A59</f>
        <v>E3</v>
      </c>
      <c r="M20" s="8">
        <f>B59</f>
        <v>39251</v>
      </c>
      <c r="N20" s="8">
        <f t="shared" si="1"/>
        <v>12.788427405040824</v>
      </c>
      <c r="O20" s="8">
        <f t="shared" si="2"/>
        <v>511.53709620163295</v>
      </c>
    </row>
    <row r="21" spans="1:15" x14ac:dyDescent="0.4">
      <c r="A21" t="s">
        <v>85</v>
      </c>
      <c r="B21">
        <v>44627</v>
      </c>
      <c r="K21" t="s">
        <v>92</v>
      </c>
      <c r="L21" s="8" t="str">
        <f>A47</f>
        <v>D3</v>
      </c>
      <c r="M21" s="8">
        <f>B47</f>
        <v>25283</v>
      </c>
      <c r="N21" s="8">
        <f t="shared" si="1"/>
        <v>7.8299609513667026</v>
      </c>
      <c r="O21" s="8">
        <f t="shared" si="2"/>
        <v>313.19843805466809</v>
      </c>
    </row>
    <row r="22" spans="1:15" x14ac:dyDescent="0.4">
      <c r="A22" t="s">
        <v>86</v>
      </c>
      <c r="B22">
        <v>3405</v>
      </c>
      <c r="K22" t="s">
        <v>89</v>
      </c>
      <c r="L22" s="8" t="str">
        <f>A35</f>
        <v>C3</v>
      </c>
      <c r="M22" s="8">
        <f>B35</f>
        <v>13665</v>
      </c>
      <c r="N22" s="8">
        <f t="shared" si="1"/>
        <v>3.7057152999645013</v>
      </c>
      <c r="O22" s="8">
        <f t="shared" si="2"/>
        <v>148.22861199858005</v>
      </c>
    </row>
    <row r="23" spans="1:15" x14ac:dyDescent="0.4">
      <c r="A23" t="s">
        <v>87</v>
      </c>
      <c r="B23">
        <v>7188</v>
      </c>
      <c r="K23" t="s">
        <v>86</v>
      </c>
      <c r="L23" s="8" t="str">
        <f>A23</f>
        <v>B3</v>
      </c>
      <c r="M23" s="8">
        <f>B23</f>
        <v>7188</v>
      </c>
      <c r="N23" s="8">
        <f t="shared" si="1"/>
        <v>1.4064607738729145</v>
      </c>
      <c r="O23" s="8">
        <f t="shared" si="2"/>
        <v>56.258430954916577</v>
      </c>
    </row>
    <row r="24" spans="1:15" x14ac:dyDescent="0.4">
      <c r="A24" t="s">
        <v>10</v>
      </c>
      <c r="B24">
        <v>3851</v>
      </c>
      <c r="K24" t="s">
        <v>83</v>
      </c>
      <c r="L24" s="8" t="str">
        <f>A11</f>
        <v>A3</v>
      </c>
      <c r="M24" s="8">
        <f>B11</f>
        <v>6644</v>
      </c>
      <c r="N24" s="8">
        <f t="shared" si="1"/>
        <v>1.2133475328363508</v>
      </c>
      <c r="O24" s="8">
        <f t="shared" si="2"/>
        <v>48.533901313454031</v>
      </c>
    </row>
    <row r="25" spans="1:15" x14ac:dyDescent="0.4">
      <c r="A25" t="s">
        <v>18</v>
      </c>
      <c r="B25">
        <v>5220</v>
      </c>
      <c r="K25" t="s">
        <v>84</v>
      </c>
      <c r="L25" s="8" t="str">
        <f>A12</f>
        <v>A4</v>
      </c>
      <c r="M25" s="8">
        <f>B12</f>
        <v>4558</v>
      </c>
      <c r="N25" s="8">
        <f t="shared" si="1"/>
        <v>0.47284345047923321</v>
      </c>
      <c r="O25" s="8">
        <f t="shared" si="2"/>
        <v>18.91373801916933</v>
      </c>
    </row>
    <row r="26" spans="1:15" x14ac:dyDescent="0.4">
      <c r="A26" t="s">
        <v>26</v>
      </c>
      <c r="B26">
        <v>48760</v>
      </c>
      <c r="K26" t="s">
        <v>87</v>
      </c>
      <c r="L26" s="8" t="str">
        <f>A24</f>
        <v>B4</v>
      </c>
      <c r="M26" s="8">
        <f>B24</f>
        <v>3851</v>
      </c>
      <c r="N26" s="8">
        <f t="shared" si="1"/>
        <v>0.22186723464678737</v>
      </c>
      <c r="O26" s="8">
        <f t="shared" si="2"/>
        <v>8.8746893858714948</v>
      </c>
    </row>
    <row r="27" spans="1:15" x14ac:dyDescent="0.4">
      <c r="A27" t="s">
        <v>35</v>
      </c>
      <c r="B27">
        <v>3168</v>
      </c>
      <c r="K27" t="s">
        <v>90</v>
      </c>
      <c r="L27" s="8" t="str">
        <f>A36</f>
        <v>C4</v>
      </c>
      <c r="M27" s="8">
        <f>B36</f>
        <v>3854</v>
      </c>
      <c r="N27" s="8">
        <f t="shared" si="1"/>
        <v>0.22293219737309194</v>
      </c>
      <c r="O27" s="8">
        <f t="shared" si="2"/>
        <v>8.9172878949236782</v>
      </c>
    </row>
    <row r="28" spans="1:15" x14ac:dyDescent="0.4">
      <c r="A28" t="s">
        <v>42</v>
      </c>
      <c r="B28">
        <v>3200</v>
      </c>
      <c r="K28" t="s">
        <v>93</v>
      </c>
      <c r="L28" s="8" t="str">
        <f>A48</f>
        <v>D4</v>
      </c>
      <c r="M28" s="8">
        <f>B48</f>
        <v>3673</v>
      </c>
      <c r="N28" s="8">
        <f t="shared" si="1"/>
        <v>0.15867944621938232</v>
      </c>
      <c r="O28" s="8">
        <f t="shared" si="2"/>
        <v>6.347177848775293</v>
      </c>
    </row>
    <row r="29" spans="1:15" x14ac:dyDescent="0.4">
      <c r="A29" t="s">
        <v>50</v>
      </c>
      <c r="B29">
        <v>4193</v>
      </c>
      <c r="K29" t="s">
        <v>96</v>
      </c>
      <c r="L29" s="8" t="str">
        <f>A60</f>
        <v>E4</v>
      </c>
      <c r="M29" s="8">
        <f>B60</f>
        <v>3702</v>
      </c>
      <c r="N29" s="8">
        <f t="shared" si="1"/>
        <v>0.16897408590699325</v>
      </c>
      <c r="O29" s="8">
        <f t="shared" si="2"/>
        <v>6.7589634362797302</v>
      </c>
    </row>
    <row r="30" spans="1:15" x14ac:dyDescent="0.4">
      <c r="A30" t="s">
        <v>58</v>
      </c>
      <c r="B30">
        <v>3411</v>
      </c>
      <c r="K30" t="s">
        <v>99</v>
      </c>
      <c r="L30" s="8" t="str">
        <f>A72</f>
        <v>F4</v>
      </c>
      <c r="M30" s="8">
        <f>B72</f>
        <v>3304</v>
      </c>
      <c r="N30" s="8">
        <f t="shared" si="1"/>
        <v>2.7689030883919063E-2</v>
      </c>
      <c r="O30" s="8">
        <f t="shared" si="2"/>
        <v>1.1075612353567625</v>
      </c>
    </row>
    <row r="31" spans="1:15" x14ac:dyDescent="0.4">
      <c r="A31" t="s">
        <v>66</v>
      </c>
      <c r="B31">
        <v>38987</v>
      </c>
      <c r="K31" t="s">
        <v>102</v>
      </c>
      <c r="L31" s="8" t="str">
        <f>A84</f>
        <v>G4</v>
      </c>
      <c r="M31" s="8">
        <f>B84</f>
        <v>3152</v>
      </c>
      <c r="N31" s="8">
        <f t="shared" si="1"/>
        <v>-2.6269080582179624E-2</v>
      </c>
      <c r="O31" s="8">
        <f t="shared" si="2"/>
        <v>-1.0507632232871851</v>
      </c>
    </row>
    <row r="32" spans="1:15" x14ac:dyDescent="0.4">
      <c r="A32" t="s">
        <v>74</v>
      </c>
      <c r="B32">
        <v>7185</v>
      </c>
      <c r="K32" t="s">
        <v>105</v>
      </c>
      <c r="L32" t="str">
        <f>A96</f>
        <v>H4</v>
      </c>
      <c r="M32">
        <f>B96</f>
        <v>3171</v>
      </c>
      <c r="N32" s="8">
        <f t="shared" si="1"/>
        <v>-1.9524316648917288E-2</v>
      </c>
      <c r="O32" s="8">
        <f t="shared" si="2"/>
        <v>-0.78097266595669157</v>
      </c>
    </row>
    <row r="33" spans="1:15" x14ac:dyDescent="0.4">
      <c r="A33" t="s">
        <v>88</v>
      </c>
      <c r="B33">
        <v>26139</v>
      </c>
      <c r="K33" t="s">
        <v>16</v>
      </c>
      <c r="L33" t="str">
        <f>A97</f>
        <v>H5</v>
      </c>
      <c r="M33">
        <f>B97</f>
        <v>3152</v>
      </c>
      <c r="N33" s="8">
        <f t="shared" si="1"/>
        <v>-2.6269080582179624E-2</v>
      </c>
      <c r="O33" s="8">
        <f t="shared" si="2"/>
        <v>-1.0507632232871851</v>
      </c>
    </row>
    <row r="34" spans="1:15" x14ac:dyDescent="0.4">
      <c r="A34" t="s">
        <v>89</v>
      </c>
      <c r="B34">
        <v>3142</v>
      </c>
      <c r="K34" t="s">
        <v>15</v>
      </c>
      <c r="L34" t="str">
        <f>A85</f>
        <v>G5</v>
      </c>
      <c r="M34">
        <f>B85</f>
        <v>3158</v>
      </c>
      <c r="N34" s="8">
        <f t="shared" si="1"/>
        <v>-2.4139155129570464E-2</v>
      </c>
      <c r="O34" s="8">
        <f t="shared" si="2"/>
        <v>-0.96556620518281855</v>
      </c>
    </row>
    <row r="35" spans="1:15" x14ac:dyDescent="0.4">
      <c r="A35" t="s">
        <v>90</v>
      </c>
      <c r="B35">
        <v>13665</v>
      </c>
      <c r="K35" t="s">
        <v>14</v>
      </c>
      <c r="L35" t="str">
        <f>A73</f>
        <v>F5</v>
      </c>
      <c r="M35">
        <f>B73</f>
        <v>3147</v>
      </c>
      <c r="N35" s="8">
        <f t="shared" si="1"/>
        <v>-2.8044018459353923E-2</v>
      </c>
      <c r="O35" s="8">
        <f t="shared" si="2"/>
        <v>-1.121760738374157</v>
      </c>
    </row>
    <row r="36" spans="1:15" x14ac:dyDescent="0.4">
      <c r="A36" t="s">
        <v>11</v>
      </c>
      <c r="B36">
        <v>3854</v>
      </c>
      <c r="K36" t="s">
        <v>13</v>
      </c>
      <c r="L36" t="str">
        <f>A61</f>
        <v>E5</v>
      </c>
      <c r="M36">
        <f>B61</f>
        <v>3197</v>
      </c>
      <c r="N36" s="8">
        <f t="shared" si="1"/>
        <v>-1.0294639687610933E-2</v>
      </c>
      <c r="O36" s="8">
        <f t="shared" si="2"/>
        <v>-0.41178558750443733</v>
      </c>
    </row>
    <row r="37" spans="1:15" x14ac:dyDescent="0.4">
      <c r="A37" t="s">
        <v>19</v>
      </c>
      <c r="B37">
        <v>3584</v>
      </c>
      <c r="K37" t="s">
        <v>12</v>
      </c>
      <c r="L37" t="str">
        <f>A49</f>
        <v>D5</v>
      </c>
      <c r="M37">
        <f>B49</f>
        <v>3286</v>
      </c>
      <c r="N37" s="8">
        <f t="shared" si="1"/>
        <v>2.1299254526091587E-2</v>
      </c>
      <c r="O37" s="8">
        <f t="shared" si="2"/>
        <v>0.85197018104366351</v>
      </c>
    </row>
    <row r="38" spans="1:15" x14ac:dyDescent="0.4">
      <c r="A38" t="s">
        <v>27</v>
      </c>
      <c r="B38">
        <v>33828</v>
      </c>
      <c r="K38" t="s">
        <v>11</v>
      </c>
      <c r="L38" t="str">
        <f>A37</f>
        <v>C5</v>
      </c>
      <c r="M38">
        <f>B37</f>
        <v>3584</v>
      </c>
      <c r="N38" s="8">
        <f t="shared" si="1"/>
        <v>0.12708555200567981</v>
      </c>
      <c r="O38" s="8">
        <f t="shared" si="2"/>
        <v>5.0834220802271926</v>
      </c>
    </row>
    <row r="39" spans="1:15" x14ac:dyDescent="0.4">
      <c r="A39" t="s">
        <v>36</v>
      </c>
      <c r="B39">
        <v>3180</v>
      </c>
      <c r="K39" t="s">
        <v>10</v>
      </c>
      <c r="L39" t="str">
        <f>A25</f>
        <v>B5</v>
      </c>
      <c r="M39">
        <f>B25</f>
        <v>5220</v>
      </c>
      <c r="N39" s="8">
        <f t="shared" si="1"/>
        <v>0.70784522541711037</v>
      </c>
      <c r="O39" s="8">
        <f t="shared" si="2"/>
        <v>28.313809016684417</v>
      </c>
    </row>
    <row r="40" spans="1:15" x14ac:dyDescent="0.4">
      <c r="A40" t="s">
        <v>43</v>
      </c>
      <c r="B40">
        <v>3278</v>
      </c>
      <c r="K40" t="s">
        <v>9</v>
      </c>
      <c r="L40" t="str">
        <f>A13</f>
        <v>A5</v>
      </c>
      <c r="M40">
        <f>B13</f>
        <v>23914</v>
      </c>
      <c r="N40" s="8">
        <f t="shared" si="1"/>
        <v>7.3439829605963789</v>
      </c>
      <c r="O40" s="8">
        <f t="shared" si="2"/>
        <v>293.75931842385518</v>
      </c>
    </row>
    <row r="41" spans="1:15" x14ac:dyDescent="0.4">
      <c r="A41" t="s">
        <v>51</v>
      </c>
      <c r="B41">
        <v>4104</v>
      </c>
      <c r="K41" t="s">
        <v>17</v>
      </c>
      <c r="L41" t="str">
        <f>A14</f>
        <v>A6</v>
      </c>
      <c r="M41">
        <f>B14</f>
        <v>53207</v>
      </c>
      <c r="N41" s="8">
        <f t="shared" si="1"/>
        <v>17.742634007809727</v>
      </c>
      <c r="O41" s="8">
        <f t="shared" si="2"/>
        <v>709.70536031238908</v>
      </c>
    </row>
    <row r="42" spans="1:15" x14ac:dyDescent="0.4">
      <c r="A42" t="s">
        <v>59</v>
      </c>
      <c r="B42">
        <v>3184</v>
      </c>
      <c r="K42" t="s">
        <v>18</v>
      </c>
      <c r="L42" t="str">
        <f>A26</f>
        <v>B6</v>
      </c>
      <c r="M42">
        <f>B26</f>
        <v>48760</v>
      </c>
      <c r="N42" s="8">
        <f t="shared" si="1"/>
        <v>16.164004259850905</v>
      </c>
      <c r="O42" s="8">
        <f t="shared" si="2"/>
        <v>646.56017039403628</v>
      </c>
    </row>
    <row r="43" spans="1:15" x14ac:dyDescent="0.4">
      <c r="A43" t="s">
        <v>67</v>
      </c>
      <c r="B43">
        <v>44860</v>
      </c>
      <c r="K43" t="s">
        <v>19</v>
      </c>
      <c r="L43" t="str">
        <f>A38</f>
        <v>C6</v>
      </c>
      <c r="M43">
        <f>B38</f>
        <v>33828</v>
      </c>
      <c r="N43" s="8">
        <f t="shared" si="1"/>
        <v>10.863329783457578</v>
      </c>
      <c r="O43" s="8">
        <f t="shared" si="2"/>
        <v>434.53319133830314</v>
      </c>
    </row>
    <row r="44" spans="1:15" x14ac:dyDescent="0.4">
      <c r="A44" t="s">
        <v>75</v>
      </c>
      <c r="B44">
        <v>5487</v>
      </c>
      <c r="K44" t="s">
        <v>20</v>
      </c>
      <c r="L44" t="str">
        <f>A50</f>
        <v>D6</v>
      </c>
      <c r="M44">
        <f>B50</f>
        <v>17894</v>
      </c>
      <c r="N44" s="8">
        <f t="shared" si="1"/>
        <v>5.2069577564785234</v>
      </c>
      <c r="O44" s="8">
        <f t="shared" si="2"/>
        <v>208.27831025914094</v>
      </c>
    </row>
    <row r="45" spans="1:15" x14ac:dyDescent="0.4">
      <c r="A45" t="s">
        <v>91</v>
      </c>
      <c r="B45">
        <v>8200</v>
      </c>
      <c r="K45" t="s">
        <v>21</v>
      </c>
      <c r="L45" t="str">
        <f>A62</f>
        <v>E6</v>
      </c>
      <c r="M45">
        <f>B62</f>
        <v>10160</v>
      </c>
      <c r="N45" s="8">
        <f t="shared" si="1"/>
        <v>2.4614838480653178</v>
      </c>
      <c r="O45" s="8">
        <f t="shared" si="2"/>
        <v>98.459353922612706</v>
      </c>
    </row>
    <row r="46" spans="1:15" x14ac:dyDescent="0.4">
      <c r="A46" t="s">
        <v>92</v>
      </c>
      <c r="B46">
        <v>3192</v>
      </c>
      <c r="K46" t="s">
        <v>22</v>
      </c>
      <c r="L46" t="str">
        <f>A74</f>
        <v>F6</v>
      </c>
      <c r="M46">
        <f>B74</f>
        <v>7096</v>
      </c>
      <c r="N46" s="8">
        <f t="shared" si="1"/>
        <v>1.3738019169329074</v>
      </c>
      <c r="O46" s="8">
        <f t="shared" si="2"/>
        <v>54.952076677316299</v>
      </c>
    </row>
    <row r="47" spans="1:15" x14ac:dyDescent="0.4">
      <c r="A47" t="s">
        <v>93</v>
      </c>
      <c r="B47">
        <v>25283</v>
      </c>
      <c r="K47" t="s">
        <v>23</v>
      </c>
      <c r="L47" t="str">
        <f>A86</f>
        <v>G6</v>
      </c>
      <c r="M47">
        <f>B86</f>
        <v>4956</v>
      </c>
      <c r="N47" s="8">
        <f t="shared" si="1"/>
        <v>0.61412850550230746</v>
      </c>
      <c r="O47" s="8">
        <f t="shared" si="2"/>
        <v>24.565140220092299</v>
      </c>
    </row>
    <row r="48" spans="1:15" x14ac:dyDescent="0.4">
      <c r="A48" t="s">
        <v>12</v>
      </c>
      <c r="B48">
        <v>3673</v>
      </c>
      <c r="K48" t="s">
        <v>24</v>
      </c>
      <c r="L48" t="str">
        <f>A98</f>
        <v>H6</v>
      </c>
      <c r="M48">
        <f>B98</f>
        <v>4093</v>
      </c>
      <c r="N48" s="8">
        <f t="shared" si="1"/>
        <v>0.30777422790202341</v>
      </c>
      <c r="O48" s="8">
        <f t="shared" si="2"/>
        <v>12.310969116080937</v>
      </c>
    </row>
    <row r="49" spans="1:15" x14ac:dyDescent="0.4">
      <c r="A49" t="s">
        <v>20</v>
      </c>
      <c r="B49">
        <v>3286</v>
      </c>
      <c r="K49" t="s">
        <v>33</v>
      </c>
      <c r="L49" t="str">
        <f>A99</f>
        <v>H7</v>
      </c>
      <c r="M49">
        <f>B99</f>
        <v>4154</v>
      </c>
      <c r="N49" s="8">
        <f t="shared" si="1"/>
        <v>0.32942847000354986</v>
      </c>
      <c r="O49" s="8">
        <f t="shared" si="2"/>
        <v>13.177138800141995</v>
      </c>
    </row>
    <row r="50" spans="1:15" x14ac:dyDescent="0.4">
      <c r="A50" t="s">
        <v>28</v>
      </c>
      <c r="B50">
        <v>17894</v>
      </c>
      <c r="K50" t="s">
        <v>31</v>
      </c>
      <c r="L50" t="str">
        <f>A87</f>
        <v>G7</v>
      </c>
      <c r="M50">
        <f>B87</f>
        <v>3990</v>
      </c>
      <c r="N50" s="8">
        <f t="shared" si="1"/>
        <v>0.27121050763223287</v>
      </c>
      <c r="O50" s="8">
        <f t="shared" si="2"/>
        <v>10.848420305289315</v>
      </c>
    </row>
    <row r="51" spans="1:15" x14ac:dyDescent="0.4">
      <c r="A51" t="s">
        <v>37</v>
      </c>
      <c r="B51">
        <v>3211</v>
      </c>
      <c r="K51" t="s">
        <v>32</v>
      </c>
      <c r="L51" t="str">
        <f>A75</f>
        <v>F7</v>
      </c>
      <c r="M51">
        <f>B75</f>
        <v>3725</v>
      </c>
      <c r="N51" s="8">
        <f t="shared" si="1"/>
        <v>0.17713880014199504</v>
      </c>
      <c r="O51" s="8">
        <f t="shared" si="2"/>
        <v>7.0855520056798014</v>
      </c>
    </row>
    <row r="52" spans="1:15" x14ac:dyDescent="0.4">
      <c r="A52" t="s">
        <v>44</v>
      </c>
      <c r="B52">
        <v>3563</v>
      </c>
      <c r="K52" t="s">
        <v>29</v>
      </c>
      <c r="L52" t="str">
        <f>A63</f>
        <v>E7</v>
      </c>
      <c r="M52">
        <f>B63</f>
        <v>3435</v>
      </c>
      <c r="N52" s="8">
        <f t="shared" si="1"/>
        <v>7.4192403265885692E-2</v>
      </c>
      <c r="O52" s="8">
        <f t="shared" si="2"/>
        <v>2.9676961306354279</v>
      </c>
    </row>
    <row r="53" spans="1:15" x14ac:dyDescent="0.4">
      <c r="A53" t="s">
        <v>52</v>
      </c>
      <c r="B53">
        <v>4628</v>
      </c>
      <c r="K53" t="s">
        <v>28</v>
      </c>
      <c r="L53" t="str">
        <f>A51</f>
        <v>D7</v>
      </c>
      <c r="M53">
        <f>B51</f>
        <v>3211</v>
      </c>
      <c r="N53" s="8">
        <f t="shared" si="1"/>
        <v>-5.3248136315228968E-3</v>
      </c>
      <c r="O53" s="8">
        <f t="shared" si="2"/>
        <v>-0.21299254526091588</v>
      </c>
    </row>
    <row r="54" spans="1:15" x14ac:dyDescent="0.4">
      <c r="A54" t="s">
        <v>60</v>
      </c>
      <c r="B54">
        <v>3144</v>
      </c>
      <c r="K54" t="s">
        <v>27</v>
      </c>
      <c r="L54" s="8" t="str">
        <f>A39</f>
        <v>C7</v>
      </c>
      <c r="M54" s="8">
        <f>B39</f>
        <v>3180</v>
      </c>
      <c r="N54" s="8">
        <f t="shared" si="1"/>
        <v>-1.632942847000355E-2</v>
      </c>
      <c r="O54" s="8">
        <f t="shared" si="2"/>
        <v>-0.65317713880014194</v>
      </c>
    </row>
    <row r="55" spans="1:15" x14ac:dyDescent="0.4">
      <c r="A55" t="s">
        <v>68</v>
      </c>
      <c r="B55">
        <v>44778</v>
      </c>
      <c r="K55" t="s">
        <v>26</v>
      </c>
      <c r="L55" s="8" t="str">
        <f>A27</f>
        <v>B7</v>
      </c>
      <c r="M55" s="8">
        <f>B27</f>
        <v>3168</v>
      </c>
      <c r="N55" s="8">
        <f t="shared" si="1"/>
        <v>-2.0589279375221866E-2</v>
      </c>
      <c r="O55" s="8">
        <f t="shared" si="2"/>
        <v>-0.82357117500887467</v>
      </c>
    </row>
    <row r="56" spans="1:15" x14ac:dyDescent="0.4">
      <c r="A56" t="s">
        <v>76</v>
      </c>
      <c r="B56">
        <v>4429</v>
      </c>
      <c r="K56" t="s">
        <v>25</v>
      </c>
      <c r="L56" s="8" t="str">
        <f>A15</f>
        <v>A7</v>
      </c>
      <c r="M56" s="8">
        <f>B15</f>
        <v>3218</v>
      </c>
      <c r="N56" s="8">
        <f t="shared" si="1"/>
        <v>-2.8399006034788782E-3</v>
      </c>
      <c r="O56" s="8">
        <f t="shared" si="2"/>
        <v>-0.11359602413915512</v>
      </c>
    </row>
    <row r="57" spans="1:15" x14ac:dyDescent="0.4">
      <c r="A57" t="s">
        <v>94</v>
      </c>
      <c r="B57">
        <v>4557</v>
      </c>
      <c r="K57" t="s">
        <v>34</v>
      </c>
      <c r="L57" s="8" t="str">
        <f>A16</f>
        <v>A8</v>
      </c>
      <c r="M57" s="8">
        <f>B16</f>
        <v>3170</v>
      </c>
      <c r="N57" s="8">
        <f t="shared" si="1"/>
        <v>-1.9879304224352148E-2</v>
      </c>
      <c r="O57" s="8">
        <f t="shared" si="2"/>
        <v>-0.79517216897408594</v>
      </c>
    </row>
    <row r="58" spans="1:15" x14ac:dyDescent="0.4">
      <c r="A58" t="s">
        <v>95</v>
      </c>
      <c r="B58">
        <v>3120</v>
      </c>
      <c r="K58" t="s">
        <v>35</v>
      </c>
      <c r="L58" s="8" t="str">
        <f>A28</f>
        <v>B8</v>
      </c>
      <c r="M58" s="8">
        <f>B28</f>
        <v>3200</v>
      </c>
      <c r="N58" s="8">
        <f t="shared" si="1"/>
        <v>-9.2296769613063549E-3</v>
      </c>
      <c r="O58" s="8">
        <f t="shared" si="2"/>
        <v>-0.36918707845225418</v>
      </c>
    </row>
    <row r="59" spans="1:15" x14ac:dyDescent="0.4">
      <c r="A59" t="s">
        <v>96</v>
      </c>
      <c r="B59">
        <v>39251</v>
      </c>
      <c r="K59" t="s">
        <v>36</v>
      </c>
      <c r="L59" s="8" t="str">
        <f>A40</f>
        <v>C8</v>
      </c>
      <c r="M59" s="8">
        <f>B40</f>
        <v>3278</v>
      </c>
      <c r="N59" s="8">
        <f t="shared" si="1"/>
        <v>1.845935392261271E-2</v>
      </c>
      <c r="O59" s="8">
        <f t="shared" si="2"/>
        <v>0.73837415690450836</v>
      </c>
    </row>
    <row r="60" spans="1:15" x14ac:dyDescent="0.4">
      <c r="A60" t="s">
        <v>13</v>
      </c>
      <c r="B60">
        <v>3702</v>
      </c>
      <c r="K60" t="s">
        <v>37</v>
      </c>
      <c r="L60" s="8" t="str">
        <f>A52</f>
        <v>D8</v>
      </c>
      <c r="M60" s="8">
        <f>B52</f>
        <v>3563</v>
      </c>
      <c r="N60" s="8">
        <f t="shared" si="1"/>
        <v>0.11963081292154774</v>
      </c>
      <c r="O60" s="8">
        <f t="shared" si="2"/>
        <v>4.7852325168619094</v>
      </c>
    </row>
    <row r="61" spans="1:15" x14ac:dyDescent="0.4">
      <c r="A61" t="s">
        <v>21</v>
      </c>
      <c r="B61">
        <v>3197</v>
      </c>
      <c r="K61" t="s">
        <v>38</v>
      </c>
      <c r="L61" s="8" t="str">
        <f>A64</f>
        <v>E8</v>
      </c>
      <c r="M61" s="8">
        <f>B64</f>
        <v>5695</v>
      </c>
      <c r="N61" s="8">
        <f t="shared" si="1"/>
        <v>0.87646432374866878</v>
      </c>
      <c r="O61" s="8">
        <f t="shared" si="2"/>
        <v>35.05857294994675</v>
      </c>
    </row>
    <row r="62" spans="1:15" x14ac:dyDescent="0.4">
      <c r="A62" t="s">
        <v>29</v>
      </c>
      <c r="B62">
        <v>10160</v>
      </c>
      <c r="K62" t="s">
        <v>30</v>
      </c>
      <c r="L62" s="8" t="str">
        <f>A76</f>
        <v>F8</v>
      </c>
      <c r="M62" s="8">
        <f>B76</f>
        <v>27096</v>
      </c>
      <c r="N62" s="8">
        <f t="shared" si="1"/>
        <v>8.4735534256301026</v>
      </c>
      <c r="O62" s="8">
        <f t="shared" si="2"/>
        <v>338.94213702520409</v>
      </c>
    </row>
    <row r="63" spans="1:15" x14ac:dyDescent="0.4">
      <c r="A63" t="s">
        <v>38</v>
      </c>
      <c r="B63">
        <v>3435</v>
      </c>
      <c r="K63" t="s">
        <v>39</v>
      </c>
      <c r="L63" s="8" t="str">
        <f>A88</f>
        <v>G8</v>
      </c>
      <c r="M63" s="8">
        <f>B88</f>
        <v>40615</v>
      </c>
      <c r="N63" s="8">
        <f t="shared" si="1"/>
        <v>13.272630457933973</v>
      </c>
      <c r="O63" s="8">
        <f t="shared" si="2"/>
        <v>530.90521831735896</v>
      </c>
    </row>
    <row r="64" spans="1:15" x14ac:dyDescent="0.4">
      <c r="A64" t="s">
        <v>45</v>
      </c>
      <c r="B64">
        <v>5695</v>
      </c>
      <c r="K64" t="s">
        <v>40</v>
      </c>
      <c r="L64" s="8" t="str">
        <f>A100</f>
        <v>H8</v>
      </c>
      <c r="M64" s="8">
        <f>B100</f>
        <v>34778</v>
      </c>
      <c r="N64" s="8">
        <f t="shared" si="1"/>
        <v>11.200567980120695</v>
      </c>
      <c r="O64" s="8">
        <f t="shared" si="2"/>
        <v>448.02271920482781</v>
      </c>
    </row>
    <row r="65" spans="1:15" x14ac:dyDescent="0.4">
      <c r="A65" t="s">
        <v>53</v>
      </c>
      <c r="B65">
        <v>6463</v>
      </c>
      <c r="K65" t="s">
        <v>48</v>
      </c>
      <c r="L65" s="8" t="str">
        <f>A101</f>
        <v>H9</v>
      </c>
      <c r="M65" s="8">
        <f>B101</f>
        <v>26333</v>
      </c>
      <c r="N65" s="8">
        <f t="shared" si="1"/>
        <v>8.2026979055733058</v>
      </c>
      <c r="O65" s="8">
        <f t="shared" si="2"/>
        <v>328.1079162229322</v>
      </c>
    </row>
    <row r="66" spans="1:15" x14ac:dyDescent="0.4">
      <c r="A66" t="s">
        <v>61</v>
      </c>
      <c r="B66">
        <v>3179</v>
      </c>
      <c r="K66" t="s">
        <v>47</v>
      </c>
      <c r="L66" s="8" t="str">
        <f>A89</f>
        <v>G9</v>
      </c>
      <c r="M66" s="8">
        <f>B89</f>
        <v>13303</v>
      </c>
      <c r="N66" s="8">
        <f t="shared" si="1"/>
        <v>3.577209797657082</v>
      </c>
      <c r="O66" s="8">
        <f t="shared" si="2"/>
        <v>143.08839190628328</v>
      </c>
    </row>
    <row r="67" spans="1:15" x14ac:dyDescent="0.4">
      <c r="A67" t="s">
        <v>69</v>
      </c>
      <c r="B67">
        <v>32815</v>
      </c>
      <c r="K67" t="s">
        <v>46</v>
      </c>
      <c r="L67" s="8" t="str">
        <f>A77</f>
        <v>F9</v>
      </c>
      <c r="M67" s="8">
        <f>B77</f>
        <v>7781</v>
      </c>
      <c r="N67" s="8">
        <f t="shared" si="1"/>
        <v>1.6169684061057863</v>
      </c>
      <c r="O67" s="8">
        <f t="shared" si="2"/>
        <v>64.678736244231459</v>
      </c>
    </row>
    <row r="68" spans="1:15" x14ac:dyDescent="0.4">
      <c r="A68" t="s">
        <v>77</v>
      </c>
      <c r="B68">
        <v>4204</v>
      </c>
      <c r="K68" t="s">
        <v>45</v>
      </c>
      <c r="L68" s="8" t="str">
        <f>A65</f>
        <v>E9</v>
      </c>
      <c r="M68" s="8">
        <f>B65</f>
        <v>6463</v>
      </c>
      <c r="N68" s="8">
        <f t="shared" si="1"/>
        <v>1.1490947816826411</v>
      </c>
      <c r="O68" s="8">
        <f t="shared" si="2"/>
        <v>45.963791267305645</v>
      </c>
    </row>
    <row r="69" spans="1:15" x14ac:dyDescent="0.4">
      <c r="A69" t="s">
        <v>97</v>
      </c>
      <c r="B69">
        <v>3531</v>
      </c>
      <c r="K69" t="s">
        <v>44</v>
      </c>
      <c r="L69" s="8" t="str">
        <f>A53</f>
        <v>D9</v>
      </c>
      <c r="M69" s="8">
        <f>B53</f>
        <v>4628</v>
      </c>
      <c r="N69" s="8">
        <f t="shared" si="1"/>
        <v>0.49769258075967343</v>
      </c>
      <c r="O69" s="8">
        <f t="shared" si="2"/>
        <v>19.907703230386936</v>
      </c>
    </row>
    <row r="70" spans="1:15" x14ac:dyDescent="0.4">
      <c r="A70" t="s">
        <v>98</v>
      </c>
      <c r="B70">
        <v>3182</v>
      </c>
      <c r="K70" t="s">
        <v>43</v>
      </c>
      <c r="L70" s="8" t="str">
        <f>A41</f>
        <v>C9</v>
      </c>
      <c r="M70" s="8">
        <f>B41</f>
        <v>4104</v>
      </c>
      <c r="N70" s="8">
        <f t="shared" si="1"/>
        <v>0.31167909123180687</v>
      </c>
      <c r="O70" s="8">
        <f t="shared" si="2"/>
        <v>12.467163649272274</v>
      </c>
    </row>
    <row r="71" spans="1:15" x14ac:dyDescent="0.4">
      <c r="A71" t="s">
        <v>99</v>
      </c>
      <c r="B71">
        <v>43517</v>
      </c>
      <c r="K71" t="s">
        <v>42</v>
      </c>
      <c r="L71" s="8" t="str">
        <f>A29</f>
        <v>B9</v>
      </c>
      <c r="M71" s="8">
        <f>B29</f>
        <v>4193</v>
      </c>
      <c r="N71" s="8">
        <f t="shared" si="1"/>
        <v>0.34327298544550938</v>
      </c>
      <c r="O71" s="8">
        <f t="shared" si="2"/>
        <v>13.730919417820376</v>
      </c>
    </row>
    <row r="72" spans="1:15" x14ac:dyDescent="0.4">
      <c r="A72" t="s">
        <v>14</v>
      </c>
      <c r="B72">
        <v>3304</v>
      </c>
      <c r="K72" t="s">
        <v>41</v>
      </c>
      <c r="L72" s="8" t="str">
        <f>A17</f>
        <v>A9</v>
      </c>
      <c r="M72" s="8">
        <f>B17</f>
        <v>4060</v>
      </c>
      <c r="N72" s="8">
        <f t="shared" si="1"/>
        <v>0.29605963791267303</v>
      </c>
      <c r="O72" s="8">
        <f t="shared" si="2"/>
        <v>11.842385516506921</v>
      </c>
    </row>
    <row r="73" spans="1:15" x14ac:dyDescent="0.4">
      <c r="A73" t="s">
        <v>22</v>
      </c>
      <c r="B73">
        <v>3147</v>
      </c>
      <c r="K73" t="s">
        <v>49</v>
      </c>
      <c r="L73" s="8" t="str">
        <f>A18</f>
        <v>A10</v>
      </c>
      <c r="M73" s="8">
        <f>B18</f>
        <v>3724</v>
      </c>
      <c r="N73" s="8">
        <f t="shared" si="1"/>
        <v>0.17678381256656017</v>
      </c>
      <c r="O73" s="8">
        <f t="shared" si="2"/>
        <v>7.0713525026624069</v>
      </c>
    </row>
    <row r="74" spans="1:15" x14ac:dyDescent="0.4">
      <c r="A74" t="s">
        <v>32</v>
      </c>
      <c r="B74">
        <v>7096</v>
      </c>
      <c r="K74" t="s">
        <v>50</v>
      </c>
      <c r="L74" s="8" t="str">
        <f>A30</f>
        <v>B10</v>
      </c>
      <c r="M74" s="8">
        <f>B30</f>
        <v>3411</v>
      </c>
      <c r="N74" s="8">
        <f t="shared" ref="N74:N96" si="4">(M74-3226)/2817</f>
        <v>6.5672701455449053E-2</v>
      </c>
      <c r="O74" s="8">
        <f t="shared" ref="O74:O96" si="5">N74*40</f>
        <v>2.6269080582179622</v>
      </c>
    </row>
    <row r="75" spans="1:15" x14ac:dyDescent="0.4">
      <c r="A75" t="s">
        <v>30</v>
      </c>
      <c r="B75">
        <v>3725</v>
      </c>
      <c r="K75" t="s">
        <v>51</v>
      </c>
      <c r="L75" s="8" t="str">
        <f>A42</f>
        <v>C10</v>
      </c>
      <c r="M75" s="8">
        <f>B42</f>
        <v>3184</v>
      </c>
      <c r="N75" s="8">
        <f t="shared" si="4"/>
        <v>-1.4909478168264111E-2</v>
      </c>
      <c r="O75" s="8">
        <f t="shared" si="5"/>
        <v>-0.59637912673056448</v>
      </c>
    </row>
    <row r="76" spans="1:15" x14ac:dyDescent="0.4">
      <c r="A76" t="s">
        <v>46</v>
      </c>
      <c r="B76">
        <v>27096</v>
      </c>
      <c r="K76" t="s">
        <v>52</v>
      </c>
      <c r="L76" t="str">
        <f>A54</f>
        <v>D10</v>
      </c>
      <c r="M76">
        <f>B54</f>
        <v>3144</v>
      </c>
      <c r="N76" s="8">
        <f t="shared" si="4"/>
        <v>-2.9108981185658502E-2</v>
      </c>
      <c r="O76" s="8">
        <f t="shared" si="5"/>
        <v>-1.16435924742634</v>
      </c>
    </row>
    <row r="77" spans="1:15" x14ac:dyDescent="0.4">
      <c r="A77" t="s">
        <v>54</v>
      </c>
      <c r="B77">
        <v>7781</v>
      </c>
      <c r="K77" t="s">
        <v>53</v>
      </c>
      <c r="L77" t="str">
        <f>A66</f>
        <v>E10</v>
      </c>
      <c r="M77">
        <f>B66</f>
        <v>3179</v>
      </c>
      <c r="N77" s="8">
        <f t="shared" si="4"/>
        <v>-1.6684416045438411E-2</v>
      </c>
      <c r="O77" s="8">
        <f t="shared" si="5"/>
        <v>-0.66737664181753642</v>
      </c>
    </row>
    <row r="78" spans="1:15" x14ac:dyDescent="0.4">
      <c r="A78" t="s">
        <v>62</v>
      </c>
      <c r="B78">
        <v>3164</v>
      </c>
      <c r="K78" t="s">
        <v>54</v>
      </c>
      <c r="L78" t="str">
        <f>A78</f>
        <v>F10</v>
      </c>
      <c r="M78">
        <f>B78</f>
        <v>3164</v>
      </c>
      <c r="N78" s="8">
        <f t="shared" si="4"/>
        <v>-2.2009229676961305E-2</v>
      </c>
      <c r="O78" s="8">
        <f t="shared" si="5"/>
        <v>-0.88036918707845224</v>
      </c>
    </row>
    <row r="79" spans="1:15" x14ac:dyDescent="0.4">
      <c r="A79" t="s">
        <v>70</v>
      </c>
      <c r="B79">
        <v>6501</v>
      </c>
      <c r="K79" t="s">
        <v>55</v>
      </c>
      <c r="L79" t="str">
        <f>A90</f>
        <v>G10</v>
      </c>
      <c r="M79">
        <f>B90</f>
        <v>3230</v>
      </c>
      <c r="N79" s="8">
        <f t="shared" si="4"/>
        <v>1.4199503017394391E-3</v>
      </c>
      <c r="O79" s="8">
        <f t="shared" si="5"/>
        <v>5.6798012069577561E-2</v>
      </c>
    </row>
    <row r="80" spans="1:15" x14ac:dyDescent="0.4">
      <c r="A80" t="s">
        <v>78</v>
      </c>
      <c r="B80">
        <v>4280</v>
      </c>
      <c r="K80" t="s">
        <v>56</v>
      </c>
      <c r="L80" t="str">
        <f>A102</f>
        <v>H10</v>
      </c>
      <c r="M80">
        <f>B102</f>
        <v>3212</v>
      </c>
      <c r="N80" s="8">
        <f t="shared" si="4"/>
        <v>-4.9698260560880371E-3</v>
      </c>
      <c r="O80" s="8">
        <f t="shared" si="5"/>
        <v>-0.19879304224352148</v>
      </c>
    </row>
    <row r="81" spans="1:15" x14ac:dyDescent="0.4">
      <c r="A81" t="s">
        <v>100</v>
      </c>
      <c r="B81">
        <v>3226</v>
      </c>
      <c r="K81" t="s">
        <v>64</v>
      </c>
      <c r="L81" t="str">
        <f>A103</f>
        <v>H11</v>
      </c>
      <c r="M81">
        <f>B103</f>
        <v>3317</v>
      </c>
      <c r="N81" s="8">
        <f t="shared" si="4"/>
        <v>3.2303869364572239E-2</v>
      </c>
      <c r="O81" s="8">
        <f t="shared" si="5"/>
        <v>1.2921547745828896</v>
      </c>
    </row>
    <row r="82" spans="1:15" x14ac:dyDescent="0.4">
      <c r="A82" t="s">
        <v>101</v>
      </c>
      <c r="B82">
        <v>3284</v>
      </c>
      <c r="K82" t="s">
        <v>63</v>
      </c>
      <c r="L82" t="str">
        <f>A91</f>
        <v>G11</v>
      </c>
      <c r="M82">
        <f>B91</f>
        <v>3594</v>
      </c>
      <c r="N82" s="8">
        <f t="shared" si="4"/>
        <v>0.1306354277600284</v>
      </c>
      <c r="O82" s="8">
        <f t="shared" si="5"/>
        <v>5.2254171104011355</v>
      </c>
    </row>
    <row r="83" spans="1:15" x14ac:dyDescent="0.4">
      <c r="A83" t="s">
        <v>102</v>
      </c>
      <c r="B83">
        <v>32367</v>
      </c>
      <c r="K83" t="s">
        <v>62</v>
      </c>
      <c r="L83" t="str">
        <f>A79</f>
        <v>F11</v>
      </c>
      <c r="M83">
        <f>B79</f>
        <v>6501</v>
      </c>
      <c r="N83" s="8">
        <f t="shared" si="4"/>
        <v>1.1625843095491657</v>
      </c>
      <c r="O83" s="8">
        <f t="shared" si="5"/>
        <v>46.503372381966628</v>
      </c>
    </row>
    <row r="84" spans="1:15" x14ac:dyDescent="0.4">
      <c r="A84" t="s">
        <v>15</v>
      </c>
      <c r="B84">
        <v>3152</v>
      </c>
      <c r="K84" t="s">
        <v>61</v>
      </c>
      <c r="L84" t="str">
        <f>A67</f>
        <v>E11</v>
      </c>
      <c r="M84">
        <f>B67</f>
        <v>32815</v>
      </c>
      <c r="N84" s="8">
        <f t="shared" si="4"/>
        <v>10.503727369542066</v>
      </c>
      <c r="O84" s="8">
        <f t="shared" si="5"/>
        <v>420.14909478168261</v>
      </c>
    </row>
    <row r="85" spans="1:15" x14ac:dyDescent="0.4">
      <c r="A85" t="s">
        <v>23</v>
      </c>
      <c r="B85">
        <v>3158</v>
      </c>
      <c r="K85" t="s">
        <v>60</v>
      </c>
      <c r="L85" t="str">
        <f>A55</f>
        <v>D11</v>
      </c>
      <c r="M85">
        <f>B55</f>
        <v>44778</v>
      </c>
      <c r="N85" s="8">
        <f t="shared" si="4"/>
        <v>14.750443734469293</v>
      </c>
      <c r="O85" s="8">
        <f t="shared" si="5"/>
        <v>590.01774937877167</v>
      </c>
    </row>
    <row r="86" spans="1:15" x14ac:dyDescent="0.4">
      <c r="A86" t="s">
        <v>31</v>
      </c>
      <c r="B86">
        <v>4956</v>
      </c>
      <c r="K86" t="s">
        <v>59</v>
      </c>
      <c r="L86" t="str">
        <f>A43</f>
        <v>C11</v>
      </c>
      <c r="M86">
        <f>B43</f>
        <v>44860</v>
      </c>
      <c r="N86" s="8">
        <f t="shared" si="4"/>
        <v>14.779552715654953</v>
      </c>
      <c r="O86" s="8">
        <f t="shared" si="5"/>
        <v>591.1821086261981</v>
      </c>
    </row>
    <row r="87" spans="1:15" x14ac:dyDescent="0.4">
      <c r="A87" t="s">
        <v>39</v>
      </c>
      <c r="B87">
        <v>3990</v>
      </c>
      <c r="K87" t="s">
        <v>58</v>
      </c>
      <c r="L87" t="str">
        <f>A31</f>
        <v>B11</v>
      </c>
      <c r="M87">
        <f>B31</f>
        <v>38987</v>
      </c>
      <c r="N87" s="8">
        <f t="shared" si="4"/>
        <v>12.694710685126021</v>
      </c>
      <c r="O87" s="8">
        <f t="shared" si="5"/>
        <v>507.78842740504081</v>
      </c>
    </row>
    <row r="88" spans="1:15" x14ac:dyDescent="0.4">
      <c r="A88" t="s">
        <v>47</v>
      </c>
      <c r="B88">
        <v>40615</v>
      </c>
      <c r="K88" t="s">
        <v>57</v>
      </c>
      <c r="L88" t="str">
        <f>A19</f>
        <v>A11</v>
      </c>
      <c r="M88">
        <f>B19</f>
        <v>19227</v>
      </c>
      <c r="N88" s="8">
        <f t="shared" si="4"/>
        <v>5.6801561945331915</v>
      </c>
      <c r="O88" s="8">
        <f t="shared" si="5"/>
        <v>227.20624778132765</v>
      </c>
    </row>
    <row r="89" spans="1:15" x14ac:dyDescent="0.4">
      <c r="A89" t="s">
        <v>55</v>
      </c>
      <c r="B89">
        <v>13303</v>
      </c>
      <c r="K89" t="s">
        <v>65</v>
      </c>
      <c r="L89" t="str">
        <f>A20</f>
        <v>A12</v>
      </c>
      <c r="M89">
        <f>B20</f>
        <v>3599</v>
      </c>
      <c r="N89" s="8">
        <f t="shared" si="4"/>
        <v>0.13241036563720271</v>
      </c>
      <c r="O89" s="8">
        <f t="shared" si="5"/>
        <v>5.2964146254881079</v>
      </c>
    </row>
    <row r="90" spans="1:15" x14ac:dyDescent="0.4">
      <c r="A90" t="s">
        <v>63</v>
      </c>
      <c r="B90">
        <v>3230</v>
      </c>
      <c r="K90" t="s">
        <v>66</v>
      </c>
      <c r="L90" t="str">
        <f>A32</f>
        <v>B12</v>
      </c>
      <c r="M90">
        <f>B32</f>
        <v>7185</v>
      </c>
      <c r="N90" s="8">
        <f t="shared" si="4"/>
        <v>1.4053958111466098</v>
      </c>
      <c r="O90" s="8">
        <f t="shared" si="5"/>
        <v>56.215832445864393</v>
      </c>
    </row>
    <row r="91" spans="1:15" x14ac:dyDescent="0.4">
      <c r="A91" t="s">
        <v>71</v>
      </c>
      <c r="B91">
        <v>3594</v>
      </c>
      <c r="K91" t="s">
        <v>67</v>
      </c>
      <c r="L91" t="str">
        <f>A44</f>
        <v>C12</v>
      </c>
      <c r="M91">
        <f>B44</f>
        <v>5487</v>
      </c>
      <c r="N91" s="8">
        <f t="shared" si="4"/>
        <v>0.80262690805821801</v>
      </c>
      <c r="O91" s="8">
        <f t="shared" si="5"/>
        <v>32.105076322328721</v>
      </c>
    </row>
    <row r="92" spans="1:15" x14ac:dyDescent="0.4">
      <c r="A92" t="s">
        <v>79</v>
      </c>
      <c r="B92">
        <v>3656</v>
      </c>
      <c r="K92" t="s">
        <v>68</v>
      </c>
      <c r="L92" t="str">
        <f>A56</f>
        <v>D12</v>
      </c>
      <c r="M92">
        <f>B56</f>
        <v>4429</v>
      </c>
      <c r="N92" s="8">
        <f t="shared" si="4"/>
        <v>0.42705005324813633</v>
      </c>
      <c r="O92" s="8">
        <f t="shared" si="5"/>
        <v>17.082002129925453</v>
      </c>
    </row>
    <row r="93" spans="1:15" x14ac:dyDescent="0.4">
      <c r="A93" t="s">
        <v>103</v>
      </c>
      <c r="B93">
        <v>3227</v>
      </c>
      <c r="K93" t="s">
        <v>69</v>
      </c>
      <c r="L93" t="str">
        <f>A68</f>
        <v>E12</v>
      </c>
      <c r="M93">
        <f>B68</f>
        <v>4204</v>
      </c>
      <c r="N93" s="8">
        <f t="shared" si="4"/>
        <v>0.34717784877529284</v>
      </c>
      <c r="O93" s="8">
        <f t="shared" si="5"/>
        <v>13.887113951011713</v>
      </c>
    </row>
    <row r="94" spans="1:15" x14ac:dyDescent="0.4">
      <c r="A94" t="s">
        <v>104</v>
      </c>
      <c r="B94">
        <v>3419</v>
      </c>
      <c r="K94" t="s">
        <v>70</v>
      </c>
      <c r="L94" t="str">
        <f>A80</f>
        <v>F12</v>
      </c>
      <c r="M94">
        <f>B80</f>
        <v>4280</v>
      </c>
      <c r="N94" s="8">
        <f t="shared" si="4"/>
        <v>0.37415690450834221</v>
      </c>
      <c r="O94" s="8">
        <f t="shared" si="5"/>
        <v>14.966276180333688</v>
      </c>
    </row>
    <row r="95" spans="1:15" x14ac:dyDescent="0.4">
      <c r="A95" t="s">
        <v>105</v>
      </c>
      <c r="B95">
        <v>6070</v>
      </c>
      <c r="K95" t="s">
        <v>71</v>
      </c>
      <c r="L95" t="str">
        <f>A92</f>
        <v>G12</v>
      </c>
      <c r="M95">
        <f>B92</f>
        <v>3656</v>
      </c>
      <c r="N95" s="8">
        <f t="shared" si="4"/>
        <v>0.15264465743698971</v>
      </c>
      <c r="O95" s="8">
        <f t="shared" si="5"/>
        <v>6.1057862974795887</v>
      </c>
    </row>
    <row r="96" spans="1:15" x14ac:dyDescent="0.4">
      <c r="A96" t="s">
        <v>16</v>
      </c>
      <c r="B96">
        <v>3171</v>
      </c>
      <c r="K96" t="s">
        <v>72</v>
      </c>
      <c r="L96" t="str">
        <f>A104</f>
        <v>H12</v>
      </c>
      <c r="M96">
        <f>B104</f>
        <v>3492</v>
      </c>
      <c r="N96" s="8">
        <f t="shared" si="4"/>
        <v>9.4426695065672708E-2</v>
      </c>
      <c r="O96" s="8">
        <f t="shared" si="5"/>
        <v>3.7770678026269082</v>
      </c>
    </row>
    <row r="97" spans="1:2" x14ac:dyDescent="0.4">
      <c r="A97" t="s">
        <v>24</v>
      </c>
      <c r="B97">
        <v>3152</v>
      </c>
    </row>
    <row r="98" spans="1:2" x14ac:dyDescent="0.4">
      <c r="A98" t="s">
        <v>33</v>
      </c>
      <c r="B98">
        <v>4093</v>
      </c>
    </row>
    <row r="99" spans="1:2" x14ac:dyDescent="0.4">
      <c r="A99" t="s">
        <v>40</v>
      </c>
      <c r="B99">
        <v>4154</v>
      </c>
    </row>
    <row r="100" spans="1:2" x14ac:dyDescent="0.4">
      <c r="A100" t="s">
        <v>48</v>
      </c>
      <c r="B100">
        <v>34778</v>
      </c>
    </row>
    <row r="101" spans="1:2" x14ac:dyDescent="0.4">
      <c r="A101" t="s">
        <v>56</v>
      </c>
      <c r="B101">
        <v>26333</v>
      </c>
    </row>
    <row r="102" spans="1:2" x14ac:dyDescent="0.4">
      <c r="A102" t="s">
        <v>64</v>
      </c>
      <c r="B102">
        <v>3212</v>
      </c>
    </row>
    <row r="103" spans="1:2" x14ac:dyDescent="0.4">
      <c r="A103" t="s">
        <v>72</v>
      </c>
      <c r="B103">
        <v>3317</v>
      </c>
    </row>
    <row r="104" spans="1:2" x14ac:dyDescent="0.4">
      <c r="A104" t="s">
        <v>80</v>
      </c>
      <c r="B104">
        <v>3492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64906</v>
      </c>
      <c r="D2">
        <v>3536</v>
      </c>
      <c r="E2">
        <v>6941</v>
      </c>
      <c r="F2">
        <v>4660</v>
      </c>
      <c r="G2">
        <v>25161</v>
      </c>
      <c r="H2">
        <v>53604</v>
      </c>
      <c r="I2">
        <v>3418</v>
      </c>
      <c r="J2">
        <v>3368</v>
      </c>
      <c r="K2">
        <v>4301</v>
      </c>
      <c r="L2">
        <v>3859</v>
      </c>
      <c r="M2">
        <v>19691</v>
      </c>
      <c r="N2">
        <v>3317</v>
      </c>
      <c r="O2">
        <v>43511</v>
      </c>
      <c r="P2">
        <v>3367</v>
      </c>
      <c r="Q2">
        <v>7512</v>
      </c>
      <c r="R2">
        <v>4070</v>
      </c>
      <c r="S2">
        <v>5465</v>
      </c>
      <c r="T2">
        <v>48931</v>
      </c>
      <c r="U2">
        <v>3360</v>
      </c>
      <c r="V2">
        <v>3322</v>
      </c>
      <c r="W2">
        <v>4384</v>
      </c>
      <c r="X2">
        <v>3637</v>
      </c>
      <c r="Y2">
        <v>39449</v>
      </c>
      <c r="Z2">
        <v>7560</v>
      </c>
      <c r="AA2">
        <v>25985</v>
      </c>
      <c r="AB2">
        <v>3370</v>
      </c>
      <c r="AC2">
        <v>13972</v>
      </c>
      <c r="AD2">
        <v>4050</v>
      </c>
      <c r="AE2">
        <v>3772</v>
      </c>
      <c r="AF2">
        <v>33934</v>
      </c>
      <c r="AG2">
        <v>3337</v>
      </c>
      <c r="AH2">
        <v>3496</v>
      </c>
      <c r="AI2">
        <v>4291</v>
      </c>
      <c r="AJ2">
        <v>3310</v>
      </c>
      <c r="AK2">
        <v>44401</v>
      </c>
      <c r="AL2">
        <v>5717</v>
      </c>
      <c r="AM2">
        <v>8270</v>
      </c>
      <c r="AN2">
        <v>3354</v>
      </c>
      <c r="AO2">
        <v>25740</v>
      </c>
      <c r="AP2">
        <v>3925</v>
      </c>
      <c r="AQ2">
        <v>3468</v>
      </c>
      <c r="AR2">
        <v>18269</v>
      </c>
      <c r="AS2">
        <v>3358</v>
      </c>
      <c r="AT2">
        <v>3838</v>
      </c>
      <c r="AU2">
        <v>4802</v>
      </c>
      <c r="AV2">
        <v>3375</v>
      </c>
      <c r="AW2">
        <v>45919</v>
      </c>
      <c r="AX2">
        <v>4788</v>
      </c>
      <c r="AY2">
        <v>4790</v>
      </c>
      <c r="AZ2">
        <v>3297</v>
      </c>
      <c r="BA2">
        <v>40429</v>
      </c>
      <c r="BB2">
        <v>3715</v>
      </c>
      <c r="BC2">
        <v>3403</v>
      </c>
      <c r="BD2">
        <v>10610</v>
      </c>
      <c r="BE2">
        <v>3634</v>
      </c>
      <c r="BF2">
        <v>5862</v>
      </c>
      <c r="BG2">
        <v>6666</v>
      </c>
      <c r="BH2">
        <v>3323</v>
      </c>
      <c r="BI2">
        <v>33396</v>
      </c>
      <c r="BJ2">
        <v>4519</v>
      </c>
      <c r="BK2">
        <v>3739</v>
      </c>
      <c r="BL2">
        <v>3404</v>
      </c>
      <c r="BM2">
        <v>44398</v>
      </c>
      <c r="BN2">
        <v>3557</v>
      </c>
      <c r="BO2">
        <v>3343</v>
      </c>
      <c r="BP2">
        <v>7399</v>
      </c>
      <c r="BQ2">
        <v>4037</v>
      </c>
      <c r="BR2">
        <v>28062</v>
      </c>
      <c r="BS2">
        <v>8038</v>
      </c>
      <c r="BT2">
        <v>3372</v>
      </c>
      <c r="BU2">
        <v>6521</v>
      </c>
      <c r="BV2">
        <v>4206</v>
      </c>
      <c r="BW2">
        <v>3406</v>
      </c>
      <c r="BX2">
        <v>3500</v>
      </c>
      <c r="BY2">
        <v>32170</v>
      </c>
      <c r="BZ2">
        <v>3324</v>
      </c>
      <c r="CA2">
        <v>3323</v>
      </c>
      <c r="CB2">
        <v>5105</v>
      </c>
      <c r="CC2">
        <v>4085</v>
      </c>
      <c r="CD2">
        <v>39755</v>
      </c>
      <c r="CE2">
        <v>13012</v>
      </c>
      <c r="CF2">
        <v>3384</v>
      </c>
      <c r="CG2">
        <v>3770</v>
      </c>
      <c r="CH2">
        <v>3826</v>
      </c>
      <c r="CI2">
        <v>3354</v>
      </c>
      <c r="CJ2">
        <v>3538</v>
      </c>
      <c r="CK2">
        <v>6125</v>
      </c>
      <c r="CL2">
        <v>3341</v>
      </c>
      <c r="CM2">
        <v>3309</v>
      </c>
      <c r="CN2">
        <v>4002</v>
      </c>
      <c r="CO2">
        <v>3989</v>
      </c>
      <c r="CP2">
        <v>34459</v>
      </c>
      <c r="CQ2">
        <v>25603</v>
      </c>
      <c r="CR2">
        <v>3435</v>
      </c>
      <c r="CS2">
        <v>3484</v>
      </c>
      <c r="CT2">
        <v>3680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64906</v>
      </c>
      <c r="G9">
        <f>'Plate 1'!G9</f>
        <v>30</v>
      </c>
      <c r="H9" t="str">
        <f t="shared" ref="H9:I9" si="0">A9</f>
        <v>A1</v>
      </c>
      <c r="I9">
        <f t="shared" si="0"/>
        <v>64906</v>
      </c>
      <c r="K9" t="s">
        <v>82</v>
      </c>
      <c r="L9" t="str">
        <f>A10</f>
        <v>A2</v>
      </c>
      <c r="M9">
        <f>B10</f>
        <v>3536</v>
      </c>
      <c r="N9">
        <f>(M9-3406)/2739.4</f>
        <v>4.745564722201942E-2</v>
      </c>
      <c r="O9">
        <f>N9*40</f>
        <v>1.8982258888807768</v>
      </c>
    </row>
    <row r="10" spans="1:98" x14ac:dyDescent="0.4">
      <c r="A10" t="s">
        <v>83</v>
      </c>
      <c r="B10">
        <v>3536</v>
      </c>
      <c r="G10">
        <f>'Plate 1'!G10</f>
        <v>15</v>
      </c>
      <c r="H10" t="str">
        <f>A21</f>
        <v>B1</v>
      </c>
      <c r="I10">
        <f>B21</f>
        <v>43511</v>
      </c>
      <c r="K10" t="s">
        <v>85</v>
      </c>
      <c r="L10" t="str">
        <f>A22</f>
        <v>B2</v>
      </c>
      <c r="M10">
        <f>B22</f>
        <v>3367</v>
      </c>
      <c r="N10">
        <f t="shared" ref="N10:N73" si="1">(M10-3406)/2739.4</f>
        <v>-1.4236694166605826E-2</v>
      </c>
      <c r="O10">
        <f t="shared" ref="O10:O73" si="2">N10*40</f>
        <v>-0.56946776666423304</v>
      </c>
    </row>
    <row r="11" spans="1:98" x14ac:dyDescent="0.4">
      <c r="A11" t="s">
        <v>84</v>
      </c>
      <c r="B11">
        <v>6941</v>
      </c>
      <c r="G11">
        <f>'Plate 1'!G11</f>
        <v>7.5</v>
      </c>
      <c r="H11" t="str">
        <f>A33</f>
        <v>C1</v>
      </c>
      <c r="I11">
        <f>B33</f>
        <v>25985</v>
      </c>
      <c r="K11" t="s">
        <v>88</v>
      </c>
      <c r="L11" t="str">
        <f>A34</f>
        <v>C2</v>
      </c>
      <c r="M11">
        <f>B34</f>
        <v>3370</v>
      </c>
      <c r="N11">
        <f t="shared" si="1"/>
        <v>-1.3141563846097685E-2</v>
      </c>
      <c r="O11">
        <f t="shared" si="2"/>
        <v>-0.52566255384390737</v>
      </c>
    </row>
    <row r="12" spans="1:98" x14ac:dyDescent="0.4">
      <c r="A12" t="s">
        <v>9</v>
      </c>
      <c r="B12">
        <v>4660</v>
      </c>
      <c r="G12">
        <f>'Plate 1'!G12</f>
        <v>1.875</v>
      </c>
      <c r="H12" t="str">
        <f>A45</f>
        <v>D1</v>
      </c>
      <c r="I12">
        <f>B45</f>
        <v>8270</v>
      </c>
      <c r="K12" t="s">
        <v>91</v>
      </c>
      <c r="L12" t="str">
        <f>A46</f>
        <v>D2</v>
      </c>
      <c r="M12">
        <f>B46</f>
        <v>3354</v>
      </c>
      <c r="N12">
        <f t="shared" si="1"/>
        <v>-1.8982258888807769E-2</v>
      </c>
      <c r="O12">
        <f t="shared" si="2"/>
        <v>-0.75929035555231073</v>
      </c>
    </row>
    <row r="13" spans="1:98" x14ac:dyDescent="0.4">
      <c r="A13" t="s">
        <v>17</v>
      </c>
      <c r="B13">
        <v>25161</v>
      </c>
      <c r="G13">
        <f>'Plate 1'!G13</f>
        <v>0.46875</v>
      </c>
      <c r="H13" t="str">
        <f>A57</f>
        <v>E1</v>
      </c>
      <c r="I13">
        <f>B57</f>
        <v>4790</v>
      </c>
      <c r="K13" t="s">
        <v>94</v>
      </c>
      <c r="L13" t="str">
        <f>A58</f>
        <v>E2</v>
      </c>
      <c r="M13">
        <f>B58</f>
        <v>3297</v>
      </c>
      <c r="N13">
        <f t="shared" si="1"/>
        <v>-3.9789734978462436E-2</v>
      </c>
      <c r="O13">
        <f t="shared" si="2"/>
        <v>-1.5915893991384975</v>
      </c>
    </row>
    <row r="14" spans="1:98" x14ac:dyDescent="0.4">
      <c r="A14" t="s">
        <v>25</v>
      </c>
      <c r="B14">
        <v>53604</v>
      </c>
      <c r="G14">
        <f>'Plate 1'!G14</f>
        <v>0.1171875</v>
      </c>
      <c r="H14" t="str">
        <f>A69</f>
        <v>F1</v>
      </c>
      <c r="I14">
        <f>B69</f>
        <v>3739</v>
      </c>
      <c r="K14" t="s">
        <v>97</v>
      </c>
      <c r="L14" t="str">
        <f>A70</f>
        <v>F2</v>
      </c>
      <c r="M14">
        <f>B70</f>
        <v>3404</v>
      </c>
      <c r="N14">
        <f t="shared" si="1"/>
        <v>-7.3008688033876024E-4</v>
      </c>
      <c r="O14">
        <f t="shared" si="2"/>
        <v>-2.920347521355041E-2</v>
      </c>
    </row>
    <row r="15" spans="1:98" x14ac:dyDescent="0.4">
      <c r="A15" t="s">
        <v>34</v>
      </c>
      <c r="B15">
        <v>3418</v>
      </c>
      <c r="G15">
        <f>'Plate 1'!G15</f>
        <v>0</v>
      </c>
      <c r="H15" t="str">
        <f>A81</f>
        <v>G1</v>
      </c>
      <c r="I15">
        <f>B81</f>
        <v>3406</v>
      </c>
      <c r="K15" t="s">
        <v>100</v>
      </c>
      <c r="L15" t="str">
        <f>A82</f>
        <v>G2</v>
      </c>
      <c r="M15">
        <f>B82</f>
        <v>3500</v>
      </c>
      <c r="N15">
        <f t="shared" si="1"/>
        <v>3.4314083375921733E-2</v>
      </c>
      <c r="O15">
        <f t="shared" si="2"/>
        <v>1.3725633350368693</v>
      </c>
    </row>
    <row r="16" spans="1:98" x14ac:dyDescent="0.4">
      <c r="A16" t="s">
        <v>41</v>
      </c>
      <c r="B16">
        <v>3368</v>
      </c>
      <c r="K16" t="s">
        <v>103</v>
      </c>
      <c r="L16" t="str">
        <f>A94</f>
        <v>H2</v>
      </c>
      <c r="M16">
        <f>B94</f>
        <v>3538</v>
      </c>
      <c r="N16">
        <f t="shared" si="1"/>
        <v>4.8185734102358178E-2</v>
      </c>
      <c r="O16">
        <f t="shared" si="2"/>
        <v>1.9274293640943272</v>
      </c>
    </row>
    <row r="17" spans="1:15" x14ac:dyDescent="0.4">
      <c r="A17" t="s">
        <v>49</v>
      </c>
      <c r="B17">
        <v>4301</v>
      </c>
      <c r="K17" t="s">
        <v>104</v>
      </c>
      <c r="L17" t="str">
        <f>A95</f>
        <v>H3</v>
      </c>
      <c r="M17">
        <f>B95</f>
        <v>6125</v>
      </c>
      <c r="N17">
        <f t="shared" si="1"/>
        <v>0.99255311382054456</v>
      </c>
      <c r="O17">
        <f t="shared" si="2"/>
        <v>39.702124552821786</v>
      </c>
    </row>
    <row r="18" spans="1:15" x14ac:dyDescent="0.4">
      <c r="A18" t="s">
        <v>57</v>
      </c>
      <c r="B18">
        <v>3859</v>
      </c>
      <c r="K18" t="s">
        <v>101</v>
      </c>
      <c r="L18" t="str">
        <f>A83</f>
        <v>G3</v>
      </c>
      <c r="M18">
        <f>B83</f>
        <v>32170</v>
      </c>
      <c r="N18">
        <f t="shared" si="1"/>
        <v>10.500109513032051</v>
      </c>
      <c r="O18">
        <f t="shared" si="2"/>
        <v>420.00438052128203</v>
      </c>
    </row>
    <row r="19" spans="1:15" x14ac:dyDescent="0.4">
      <c r="A19" t="s">
        <v>65</v>
      </c>
      <c r="B19">
        <v>19691</v>
      </c>
      <c r="K19" t="s">
        <v>98</v>
      </c>
      <c r="L19" t="str">
        <f>A71</f>
        <v>F3</v>
      </c>
      <c r="M19">
        <f>B71</f>
        <v>44398</v>
      </c>
      <c r="N19">
        <f t="shared" si="1"/>
        <v>14.963860699423231</v>
      </c>
      <c r="O19">
        <f t="shared" si="2"/>
        <v>598.55442797692922</v>
      </c>
    </row>
    <row r="20" spans="1:15" x14ac:dyDescent="0.4">
      <c r="A20" t="s">
        <v>73</v>
      </c>
      <c r="B20">
        <v>3317</v>
      </c>
      <c r="K20" t="s">
        <v>95</v>
      </c>
      <c r="L20" t="str">
        <f>A59</f>
        <v>E3</v>
      </c>
      <c r="M20">
        <f>B59</f>
        <v>40429</v>
      </c>
      <c r="N20">
        <f t="shared" si="1"/>
        <v>13.515003285390961</v>
      </c>
      <c r="O20">
        <f t="shared" si="2"/>
        <v>540.60013141563843</v>
      </c>
    </row>
    <row r="21" spans="1:15" x14ac:dyDescent="0.4">
      <c r="A21" t="s">
        <v>85</v>
      </c>
      <c r="B21">
        <v>43511</v>
      </c>
      <c r="K21" t="s">
        <v>92</v>
      </c>
      <c r="L21" t="str">
        <f>A47</f>
        <v>D3</v>
      </c>
      <c r="M21">
        <f>B47</f>
        <v>25740</v>
      </c>
      <c r="N21">
        <f t="shared" si="1"/>
        <v>8.152880192742936</v>
      </c>
      <c r="O21">
        <f t="shared" si="2"/>
        <v>326.11520770971742</v>
      </c>
    </row>
    <row r="22" spans="1:15" x14ac:dyDescent="0.4">
      <c r="A22" t="s">
        <v>86</v>
      </c>
      <c r="B22">
        <v>3367</v>
      </c>
      <c r="K22" t="s">
        <v>89</v>
      </c>
      <c r="L22" t="str">
        <f>A35</f>
        <v>C3</v>
      </c>
      <c r="M22">
        <f>B35</f>
        <v>13972</v>
      </c>
      <c r="N22">
        <f t="shared" si="1"/>
        <v>3.8570489888296704</v>
      </c>
      <c r="O22">
        <f t="shared" si="2"/>
        <v>154.28195955318682</v>
      </c>
    </row>
    <row r="23" spans="1:15" x14ac:dyDescent="0.4">
      <c r="A23" t="s">
        <v>87</v>
      </c>
      <c r="B23">
        <v>7512</v>
      </c>
      <c r="K23" t="s">
        <v>86</v>
      </c>
      <c r="L23" t="str">
        <f>A23</f>
        <v>B3</v>
      </c>
      <c r="M23">
        <f>B23</f>
        <v>7512</v>
      </c>
      <c r="N23">
        <f t="shared" si="1"/>
        <v>1.4988683653354749</v>
      </c>
      <c r="O23">
        <f t="shared" si="2"/>
        <v>59.954734613418992</v>
      </c>
    </row>
    <row r="24" spans="1:15" x14ac:dyDescent="0.4">
      <c r="A24" t="s">
        <v>10</v>
      </c>
      <c r="B24">
        <v>4070</v>
      </c>
      <c r="K24" t="s">
        <v>83</v>
      </c>
      <c r="L24" t="str">
        <f>A11</f>
        <v>A3</v>
      </c>
      <c r="M24">
        <f>B11</f>
        <v>6941</v>
      </c>
      <c r="N24">
        <f t="shared" si="1"/>
        <v>1.2904285609987589</v>
      </c>
      <c r="O24">
        <f t="shared" si="2"/>
        <v>51.617142439950356</v>
      </c>
    </row>
    <row r="25" spans="1:15" x14ac:dyDescent="0.4">
      <c r="A25" t="s">
        <v>18</v>
      </c>
      <c r="B25">
        <v>5465</v>
      </c>
      <c r="K25" t="s">
        <v>84</v>
      </c>
      <c r="L25" t="str">
        <f>A12</f>
        <v>A4</v>
      </c>
      <c r="M25">
        <f>B12</f>
        <v>4660</v>
      </c>
      <c r="N25">
        <f t="shared" si="1"/>
        <v>0.45776447397240272</v>
      </c>
      <c r="O25">
        <f t="shared" si="2"/>
        <v>18.310578958896109</v>
      </c>
    </row>
    <row r="26" spans="1:15" x14ac:dyDescent="0.4">
      <c r="A26" t="s">
        <v>26</v>
      </c>
      <c r="B26">
        <v>48931</v>
      </c>
      <c r="K26" t="s">
        <v>87</v>
      </c>
      <c r="L26" t="str">
        <f>A24</f>
        <v>B4</v>
      </c>
      <c r="M26">
        <f>B24</f>
        <v>4070</v>
      </c>
      <c r="N26">
        <f t="shared" si="1"/>
        <v>0.24238884427246843</v>
      </c>
      <c r="O26">
        <f t="shared" si="2"/>
        <v>9.6955537708987372</v>
      </c>
    </row>
    <row r="27" spans="1:15" x14ac:dyDescent="0.4">
      <c r="A27" t="s">
        <v>35</v>
      </c>
      <c r="B27">
        <v>3360</v>
      </c>
      <c r="K27" t="s">
        <v>90</v>
      </c>
      <c r="L27" t="str">
        <f>A36</f>
        <v>C4</v>
      </c>
      <c r="M27">
        <f>B36</f>
        <v>4050</v>
      </c>
      <c r="N27">
        <f t="shared" si="1"/>
        <v>0.23508797546908081</v>
      </c>
      <c r="O27">
        <f t="shared" si="2"/>
        <v>9.403519018763232</v>
      </c>
    </row>
    <row r="28" spans="1:15" x14ac:dyDescent="0.4">
      <c r="A28" t="s">
        <v>42</v>
      </c>
      <c r="B28">
        <v>3322</v>
      </c>
      <c r="K28" t="s">
        <v>93</v>
      </c>
      <c r="L28" t="str">
        <f>A48</f>
        <v>D4</v>
      </c>
      <c r="M28">
        <f>B48</f>
        <v>3925</v>
      </c>
      <c r="N28">
        <f t="shared" si="1"/>
        <v>0.1894575454479083</v>
      </c>
      <c r="O28">
        <f t="shared" si="2"/>
        <v>7.5783018179163317</v>
      </c>
    </row>
    <row r="29" spans="1:15" x14ac:dyDescent="0.4">
      <c r="A29" t="s">
        <v>50</v>
      </c>
      <c r="B29">
        <v>4384</v>
      </c>
      <c r="K29" t="s">
        <v>96</v>
      </c>
      <c r="L29" t="str">
        <f>A60</f>
        <v>E4</v>
      </c>
      <c r="M29">
        <f>B60</f>
        <v>3715</v>
      </c>
      <c r="N29">
        <f t="shared" si="1"/>
        <v>0.11279842301233846</v>
      </c>
      <c r="O29">
        <f t="shared" si="2"/>
        <v>4.5119369204935387</v>
      </c>
    </row>
    <row r="30" spans="1:15" x14ac:dyDescent="0.4">
      <c r="A30" t="s">
        <v>58</v>
      </c>
      <c r="B30">
        <v>3637</v>
      </c>
      <c r="K30" t="s">
        <v>99</v>
      </c>
      <c r="L30" t="str">
        <f>A72</f>
        <v>F4</v>
      </c>
      <c r="M30">
        <f>B72</f>
        <v>3557</v>
      </c>
      <c r="N30">
        <f t="shared" si="1"/>
        <v>5.5121559465576404E-2</v>
      </c>
      <c r="O30">
        <f t="shared" si="2"/>
        <v>2.2048623786230563</v>
      </c>
    </row>
    <row r="31" spans="1:15" x14ac:dyDescent="0.4">
      <c r="A31" t="s">
        <v>66</v>
      </c>
      <c r="B31">
        <v>39449</v>
      </c>
      <c r="K31" t="s">
        <v>102</v>
      </c>
      <c r="L31" t="str">
        <f>A84</f>
        <v>G4</v>
      </c>
      <c r="M31">
        <f>B84</f>
        <v>3324</v>
      </c>
      <c r="N31">
        <f t="shared" si="1"/>
        <v>-2.9933562093889171E-2</v>
      </c>
      <c r="O31">
        <f t="shared" si="2"/>
        <v>-1.1973424837555668</v>
      </c>
    </row>
    <row r="32" spans="1:15" x14ac:dyDescent="0.4">
      <c r="A32" t="s">
        <v>74</v>
      </c>
      <c r="B32">
        <v>7560</v>
      </c>
      <c r="K32" t="s">
        <v>105</v>
      </c>
      <c r="L32" t="str">
        <f>A96</f>
        <v>H4</v>
      </c>
      <c r="M32">
        <f>B96</f>
        <v>3341</v>
      </c>
      <c r="N32">
        <f t="shared" si="1"/>
        <v>-2.372782361100971E-2</v>
      </c>
      <c r="O32">
        <f t="shared" si="2"/>
        <v>-0.94911294444038841</v>
      </c>
    </row>
    <row r="33" spans="1:15" x14ac:dyDescent="0.4">
      <c r="A33" t="s">
        <v>88</v>
      </c>
      <c r="B33">
        <v>25985</v>
      </c>
      <c r="K33" t="s">
        <v>16</v>
      </c>
      <c r="L33" t="str">
        <f>A97</f>
        <v>H5</v>
      </c>
      <c r="M33">
        <f>B97</f>
        <v>3309</v>
      </c>
      <c r="N33">
        <f t="shared" si="1"/>
        <v>-3.5409213696429874E-2</v>
      </c>
      <c r="O33">
        <f t="shared" si="2"/>
        <v>-1.416368547857195</v>
      </c>
    </row>
    <row r="34" spans="1:15" x14ac:dyDescent="0.4">
      <c r="A34" t="s">
        <v>89</v>
      </c>
      <c r="B34">
        <v>3370</v>
      </c>
      <c r="K34" t="s">
        <v>15</v>
      </c>
      <c r="L34" t="str">
        <f>A85</f>
        <v>G5</v>
      </c>
      <c r="M34">
        <f>B85</f>
        <v>3323</v>
      </c>
      <c r="N34">
        <f t="shared" si="1"/>
        <v>-3.0298605534058554E-2</v>
      </c>
      <c r="O34">
        <f t="shared" si="2"/>
        <v>-1.2119442213623421</v>
      </c>
    </row>
    <row r="35" spans="1:15" x14ac:dyDescent="0.4">
      <c r="A35" t="s">
        <v>90</v>
      </c>
      <c r="B35">
        <v>13972</v>
      </c>
      <c r="K35" t="s">
        <v>14</v>
      </c>
      <c r="L35" t="str">
        <f>A73</f>
        <v>F5</v>
      </c>
      <c r="M35">
        <f>B73</f>
        <v>3343</v>
      </c>
      <c r="N35">
        <f t="shared" si="1"/>
        <v>-2.2997736730670949E-2</v>
      </c>
      <c r="O35">
        <f t="shared" si="2"/>
        <v>-0.91990946922683792</v>
      </c>
    </row>
    <row r="36" spans="1:15" x14ac:dyDescent="0.4">
      <c r="A36" t="s">
        <v>11</v>
      </c>
      <c r="B36">
        <v>4050</v>
      </c>
      <c r="K36" t="s">
        <v>13</v>
      </c>
      <c r="L36" t="str">
        <f>A61</f>
        <v>E5</v>
      </c>
      <c r="M36">
        <f>B61</f>
        <v>3403</v>
      </c>
      <c r="N36">
        <f t="shared" si="1"/>
        <v>-1.0951303205081404E-3</v>
      </c>
      <c r="O36">
        <f t="shared" si="2"/>
        <v>-4.3805212820325616E-2</v>
      </c>
    </row>
    <row r="37" spans="1:15" x14ac:dyDescent="0.4">
      <c r="A37" t="s">
        <v>19</v>
      </c>
      <c r="B37">
        <v>3772</v>
      </c>
      <c r="K37" t="s">
        <v>12</v>
      </c>
      <c r="L37" t="str">
        <f>A49</f>
        <v>D5</v>
      </c>
      <c r="M37">
        <f>B49</f>
        <v>3468</v>
      </c>
      <c r="N37">
        <f t="shared" si="1"/>
        <v>2.263269329050157E-2</v>
      </c>
      <c r="O37">
        <f t="shared" si="2"/>
        <v>0.90530773162006284</v>
      </c>
    </row>
    <row r="38" spans="1:15" x14ac:dyDescent="0.4">
      <c r="A38" t="s">
        <v>27</v>
      </c>
      <c r="B38">
        <v>33934</v>
      </c>
      <c r="K38" t="s">
        <v>11</v>
      </c>
      <c r="L38" t="str">
        <f>A37</f>
        <v>C5</v>
      </c>
      <c r="M38">
        <f>B37</f>
        <v>3772</v>
      </c>
      <c r="N38">
        <f t="shared" si="1"/>
        <v>0.13360589910199314</v>
      </c>
      <c r="O38">
        <f t="shared" si="2"/>
        <v>5.3442359640797257</v>
      </c>
    </row>
    <row r="39" spans="1:15" x14ac:dyDescent="0.4">
      <c r="A39" t="s">
        <v>36</v>
      </c>
      <c r="B39">
        <v>3337</v>
      </c>
      <c r="K39" t="s">
        <v>10</v>
      </c>
      <c r="L39" t="str">
        <f>A25</f>
        <v>B5</v>
      </c>
      <c r="M39">
        <f>B25</f>
        <v>5465</v>
      </c>
      <c r="N39">
        <f t="shared" si="1"/>
        <v>0.75162444330875366</v>
      </c>
      <c r="O39">
        <f t="shared" si="2"/>
        <v>30.064977732350147</v>
      </c>
    </row>
    <row r="40" spans="1:15" x14ac:dyDescent="0.4">
      <c r="A40" t="s">
        <v>43</v>
      </c>
      <c r="B40">
        <v>3496</v>
      </c>
      <c r="K40" t="s">
        <v>9</v>
      </c>
      <c r="L40" t="str">
        <f>A13</f>
        <v>A5</v>
      </c>
      <c r="M40">
        <f>B13</f>
        <v>25161</v>
      </c>
      <c r="N40">
        <f t="shared" si="1"/>
        <v>7.941520040884865</v>
      </c>
      <c r="O40">
        <f t="shared" si="2"/>
        <v>317.66080163539459</v>
      </c>
    </row>
    <row r="41" spans="1:15" x14ac:dyDescent="0.4">
      <c r="A41" t="s">
        <v>51</v>
      </c>
      <c r="B41">
        <v>4291</v>
      </c>
      <c r="K41" t="s">
        <v>17</v>
      </c>
      <c r="L41" t="str">
        <f>A14</f>
        <v>A6</v>
      </c>
      <c r="M41">
        <f>B14</f>
        <v>53604</v>
      </c>
      <c r="N41">
        <f t="shared" si="1"/>
        <v>18.324450609622545</v>
      </c>
      <c r="O41">
        <f t="shared" si="2"/>
        <v>732.9780243849018</v>
      </c>
    </row>
    <row r="42" spans="1:15" x14ac:dyDescent="0.4">
      <c r="A42" t="s">
        <v>59</v>
      </c>
      <c r="B42">
        <v>3310</v>
      </c>
      <c r="K42" t="s">
        <v>18</v>
      </c>
      <c r="L42" t="str">
        <f>A26</f>
        <v>B6</v>
      </c>
      <c r="M42">
        <f>B26</f>
        <v>48931</v>
      </c>
      <c r="N42">
        <f t="shared" si="1"/>
        <v>16.61860261371103</v>
      </c>
      <c r="O42">
        <f t="shared" si="2"/>
        <v>664.74410454844121</v>
      </c>
    </row>
    <row r="43" spans="1:15" x14ac:dyDescent="0.4">
      <c r="A43" t="s">
        <v>67</v>
      </c>
      <c r="B43">
        <v>44401</v>
      </c>
      <c r="K43" t="s">
        <v>19</v>
      </c>
      <c r="L43" t="str">
        <f>A38</f>
        <v>C6</v>
      </c>
      <c r="M43">
        <f>B38</f>
        <v>33934</v>
      </c>
      <c r="N43">
        <f t="shared" si="1"/>
        <v>11.144046141490836</v>
      </c>
      <c r="O43">
        <f t="shared" si="2"/>
        <v>445.76184565963342</v>
      </c>
    </row>
    <row r="44" spans="1:15" x14ac:dyDescent="0.4">
      <c r="A44" t="s">
        <v>75</v>
      </c>
      <c r="B44">
        <v>5717</v>
      </c>
      <c r="K44" t="s">
        <v>20</v>
      </c>
      <c r="L44" t="str">
        <f>A50</f>
        <v>D6</v>
      </c>
      <c r="M44">
        <f>B50</f>
        <v>18269</v>
      </c>
      <c r="N44">
        <f t="shared" si="1"/>
        <v>5.4256406512374973</v>
      </c>
      <c r="O44">
        <f t="shared" si="2"/>
        <v>217.02562604949989</v>
      </c>
    </row>
    <row r="45" spans="1:15" x14ac:dyDescent="0.4">
      <c r="A45" t="s">
        <v>91</v>
      </c>
      <c r="B45">
        <v>8270</v>
      </c>
      <c r="K45" t="s">
        <v>21</v>
      </c>
      <c r="L45" t="str">
        <f>A62</f>
        <v>E6</v>
      </c>
      <c r="M45">
        <f>B62</f>
        <v>10610</v>
      </c>
      <c r="N45">
        <f t="shared" si="1"/>
        <v>2.6297729429802144</v>
      </c>
      <c r="O45">
        <f t="shared" si="2"/>
        <v>105.19091771920857</v>
      </c>
    </row>
    <row r="46" spans="1:15" x14ac:dyDescent="0.4">
      <c r="A46" t="s">
        <v>92</v>
      </c>
      <c r="B46">
        <v>3354</v>
      </c>
      <c r="K46" t="s">
        <v>22</v>
      </c>
      <c r="L46" t="str">
        <f>A74</f>
        <v>F6</v>
      </c>
      <c r="M46">
        <f>B74</f>
        <v>7399</v>
      </c>
      <c r="N46">
        <f t="shared" si="1"/>
        <v>1.4576184565963348</v>
      </c>
      <c r="O46">
        <f t="shared" si="2"/>
        <v>58.304738263853395</v>
      </c>
    </row>
    <row r="47" spans="1:15" x14ac:dyDescent="0.4">
      <c r="A47" t="s">
        <v>93</v>
      </c>
      <c r="B47">
        <v>25740</v>
      </c>
      <c r="K47" t="s">
        <v>23</v>
      </c>
      <c r="L47" t="str">
        <f>A86</f>
        <v>G6</v>
      </c>
      <c r="M47">
        <f>B86</f>
        <v>5105</v>
      </c>
      <c r="N47">
        <f t="shared" si="1"/>
        <v>0.62020880484777685</v>
      </c>
      <c r="O47">
        <f t="shared" si="2"/>
        <v>24.808352193911073</v>
      </c>
    </row>
    <row r="48" spans="1:15" x14ac:dyDescent="0.4">
      <c r="A48" t="s">
        <v>12</v>
      </c>
      <c r="B48">
        <v>3925</v>
      </c>
      <c r="K48" t="s">
        <v>24</v>
      </c>
      <c r="L48" t="str">
        <f>A98</f>
        <v>H6</v>
      </c>
      <c r="M48">
        <f>B98</f>
        <v>4002</v>
      </c>
      <c r="N48">
        <f t="shared" si="1"/>
        <v>0.21756589034095056</v>
      </c>
      <c r="O48">
        <f t="shared" si="2"/>
        <v>8.702635613638023</v>
      </c>
    </row>
    <row r="49" spans="1:15" x14ac:dyDescent="0.4">
      <c r="A49" t="s">
        <v>20</v>
      </c>
      <c r="B49">
        <v>3468</v>
      </c>
      <c r="K49" t="s">
        <v>33</v>
      </c>
      <c r="L49" t="str">
        <f>A99</f>
        <v>H7</v>
      </c>
      <c r="M49">
        <f>B99</f>
        <v>3989</v>
      </c>
      <c r="N49">
        <f t="shared" si="1"/>
        <v>0.21282032561874861</v>
      </c>
      <c r="O49">
        <f t="shared" si="2"/>
        <v>8.5128130247499438</v>
      </c>
    </row>
    <row r="50" spans="1:15" x14ac:dyDescent="0.4">
      <c r="A50" t="s">
        <v>28</v>
      </c>
      <c r="B50">
        <v>18269</v>
      </c>
      <c r="K50" t="s">
        <v>31</v>
      </c>
      <c r="L50" t="str">
        <f>A87</f>
        <v>G7</v>
      </c>
      <c r="M50">
        <f>B87</f>
        <v>4085</v>
      </c>
      <c r="N50">
        <f t="shared" si="1"/>
        <v>0.24786449587500911</v>
      </c>
      <c r="O50">
        <f t="shared" si="2"/>
        <v>9.9145798350003638</v>
      </c>
    </row>
    <row r="51" spans="1:15" x14ac:dyDescent="0.4">
      <c r="A51" t="s">
        <v>37</v>
      </c>
      <c r="B51">
        <v>3358</v>
      </c>
      <c r="K51" t="s">
        <v>32</v>
      </c>
      <c r="L51" t="str">
        <f>A75</f>
        <v>F7</v>
      </c>
      <c r="M51">
        <f>B75</f>
        <v>4037</v>
      </c>
      <c r="N51">
        <f t="shared" si="1"/>
        <v>0.23034241074687886</v>
      </c>
      <c r="O51">
        <f t="shared" si="2"/>
        <v>9.2136964298751547</v>
      </c>
    </row>
    <row r="52" spans="1:15" x14ac:dyDescent="0.4">
      <c r="A52" t="s">
        <v>44</v>
      </c>
      <c r="B52">
        <v>3838</v>
      </c>
      <c r="K52" t="s">
        <v>29</v>
      </c>
      <c r="L52" t="str">
        <f>A63</f>
        <v>E7</v>
      </c>
      <c r="M52">
        <f>B63</f>
        <v>3634</v>
      </c>
      <c r="N52">
        <f t="shared" si="1"/>
        <v>8.322990435861867E-2</v>
      </c>
      <c r="O52">
        <f t="shared" si="2"/>
        <v>3.3291961743447467</v>
      </c>
    </row>
    <row r="53" spans="1:15" x14ac:dyDescent="0.4">
      <c r="A53" t="s">
        <v>52</v>
      </c>
      <c r="B53">
        <v>4802</v>
      </c>
      <c r="K53" t="s">
        <v>28</v>
      </c>
      <c r="L53" t="str">
        <f>A51</f>
        <v>D7</v>
      </c>
      <c r="M53">
        <f>B51</f>
        <v>3358</v>
      </c>
      <c r="N53">
        <f t="shared" si="1"/>
        <v>-1.7522085128130246E-2</v>
      </c>
      <c r="O53">
        <f t="shared" si="2"/>
        <v>-0.70088340512520986</v>
      </c>
    </row>
    <row r="54" spans="1:15" x14ac:dyDescent="0.4">
      <c r="A54" t="s">
        <v>60</v>
      </c>
      <c r="B54">
        <v>3375</v>
      </c>
      <c r="K54" t="s">
        <v>27</v>
      </c>
      <c r="L54" t="str">
        <f>A39</f>
        <v>C7</v>
      </c>
      <c r="M54">
        <f>B39</f>
        <v>3337</v>
      </c>
      <c r="N54">
        <f t="shared" si="1"/>
        <v>-2.518799737168723E-2</v>
      </c>
      <c r="O54">
        <f t="shared" si="2"/>
        <v>-1.0075198948674893</v>
      </c>
    </row>
    <row r="55" spans="1:15" x14ac:dyDescent="0.4">
      <c r="A55" t="s">
        <v>68</v>
      </c>
      <c r="B55">
        <v>45919</v>
      </c>
      <c r="K55" t="s">
        <v>26</v>
      </c>
      <c r="L55" t="str">
        <f>A27</f>
        <v>B7</v>
      </c>
      <c r="M55">
        <f>B27</f>
        <v>3360</v>
      </c>
      <c r="N55">
        <f t="shared" si="1"/>
        <v>-1.6791998247791488E-2</v>
      </c>
      <c r="O55">
        <f t="shared" si="2"/>
        <v>-0.67167992991165948</v>
      </c>
    </row>
    <row r="56" spans="1:15" x14ac:dyDescent="0.4">
      <c r="A56" t="s">
        <v>76</v>
      </c>
      <c r="B56">
        <v>4788</v>
      </c>
      <c r="K56" t="s">
        <v>25</v>
      </c>
      <c r="L56" t="str">
        <f>A15</f>
        <v>A7</v>
      </c>
      <c r="M56">
        <f>B15</f>
        <v>3418</v>
      </c>
      <c r="N56">
        <f t="shared" si="1"/>
        <v>4.3805212820325614E-3</v>
      </c>
      <c r="O56">
        <f t="shared" si="2"/>
        <v>0.17522085128130246</v>
      </c>
    </row>
    <row r="57" spans="1:15" x14ac:dyDescent="0.4">
      <c r="A57" t="s">
        <v>94</v>
      </c>
      <c r="B57">
        <v>4790</v>
      </c>
      <c r="K57" t="s">
        <v>34</v>
      </c>
      <c r="L57" t="str">
        <f>A16</f>
        <v>A8</v>
      </c>
      <c r="M57">
        <f>B16</f>
        <v>3368</v>
      </c>
      <c r="N57">
        <f t="shared" si="1"/>
        <v>-1.3871650726436445E-2</v>
      </c>
      <c r="O57">
        <f t="shared" si="2"/>
        <v>-0.55486602905745785</v>
      </c>
    </row>
    <row r="58" spans="1:15" x14ac:dyDescent="0.4">
      <c r="A58" t="s">
        <v>95</v>
      </c>
      <c r="B58">
        <v>3297</v>
      </c>
      <c r="K58" t="s">
        <v>35</v>
      </c>
      <c r="L58" t="str">
        <f>A28</f>
        <v>B8</v>
      </c>
      <c r="M58">
        <f>B28</f>
        <v>3322</v>
      </c>
      <c r="N58">
        <f t="shared" si="1"/>
        <v>-3.0663648974227933E-2</v>
      </c>
      <c r="O58">
        <f t="shared" si="2"/>
        <v>-1.2265459589691172</v>
      </c>
    </row>
    <row r="59" spans="1:15" x14ac:dyDescent="0.4">
      <c r="A59" t="s">
        <v>96</v>
      </c>
      <c r="B59">
        <v>40429</v>
      </c>
      <c r="K59" t="s">
        <v>36</v>
      </c>
      <c r="L59" t="str">
        <f>A40</f>
        <v>C8</v>
      </c>
      <c r="M59">
        <f>B40</f>
        <v>3496</v>
      </c>
      <c r="N59">
        <f t="shared" si="1"/>
        <v>3.285390961524421E-2</v>
      </c>
      <c r="O59">
        <f t="shared" si="2"/>
        <v>1.3141563846097684</v>
      </c>
    </row>
    <row r="60" spans="1:15" x14ac:dyDescent="0.4">
      <c r="A60" t="s">
        <v>13</v>
      </c>
      <c r="B60">
        <v>3715</v>
      </c>
      <c r="K60" t="s">
        <v>37</v>
      </c>
      <c r="L60" t="str">
        <f>A52</f>
        <v>D8</v>
      </c>
      <c r="M60">
        <f>B52</f>
        <v>3838</v>
      </c>
      <c r="N60">
        <f t="shared" si="1"/>
        <v>0.15769876615317222</v>
      </c>
      <c r="O60">
        <f t="shared" si="2"/>
        <v>6.3079506461268888</v>
      </c>
    </row>
    <row r="61" spans="1:15" x14ac:dyDescent="0.4">
      <c r="A61" t="s">
        <v>21</v>
      </c>
      <c r="B61">
        <v>3403</v>
      </c>
      <c r="K61" t="s">
        <v>38</v>
      </c>
      <c r="L61" t="str">
        <f>A64</f>
        <v>E8</v>
      </c>
      <c r="M61">
        <f>B64</f>
        <v>5862</v>
      </c>
      <c r="N61">
        <f t="shared" si="1"/>
        <v>0.89654668905599766</v>
      </c>
      <c r="O61">
        <f t="shared" si="2"/>
        <v>35.861867562239908</v>
      </c>
    </row>
    <row r="62" spans="1:15" x14ac:dyDescent="0.4">
      <c r="A62" t="s">
        <v>29</v>
      </c>
      <c r="B62">
        <v>10610</v>
      </c>
      <c r="K62" t="s">
        <v>30</v>
      </c>
      <c r="L62" t="str">
        <f>A76</f>
        <v>F8</v>
      </c>
      <c r="M62">
        <f>B76</f>
        <v>28062</v>
      </c>
      <c r="N62">
        <f t="shared" si="1"/>
        <v>9.0005110608162369</v>
      </c>
      <c r="O62">
        <f t="shared" si="2"/>
        <v>360.02044243264947</v>
      </c>
    </row>
    <row r="63" spans="1:15" x14ac:dyDescent="0.4">
      <c r="A63" t="s">
        <v>38</v>
      </c>
      <c r="B63">
        <v>3634</v>
      </c>
      <c r="K63" t="s">
        <v>39</v>
      </c>
      <c r="L63" t="str">
        <f>A88</f>
        <v>G8</v>
      </c>
      <c r="M63">
        <f>B88</f>
        <v>39755</v>
      </c>
      <c r="N63">
        <f t="shared" si="1"/>
        <v>13.268964006716798</v>
      </c>
      <c r="O63">
        <f t="shared" si="2"/>
        <v>530.75856026867189</v>
      </c>
    </row>
    <row r="64" spans="1:15" x14ac:dyDescent="0.4">
      <c r="A64" t="s">
        <v>45</v>
      </c>
      <c r="B64">
        <v>5862</v>
      </c>
      <c r="K64" t="s">
        <v>40</v>
      </c>
      <c r="L64" t="str">
        <f>A100</f>
        <v>H8</v>
      </c>
      <c r="M64">
        <f>B100</f>
        <v>34459</v>
      </c>
      <c r="N64">
        <f t="shared" si="1"/>
        <v>11.335693947579761</v>
      </c>
      <c r="O64">
        <f t="shared" si="2"/>
        <v>453.42775790319047</v>
      </c>
    </row>
    <row r="65" spans="1:15" x14ac:dyDescent="0.4">
      <c r="A65" t="s">
        <v>53</v>
      </c>
      <c r="B65">
        <v>6666</v>
      </c>
      <c r="K65" t="s">
        <v>48</v>
      </c>
      <c r="L65" t="str">
        <f>A101</f>
        <v>H9</v>
      </c>
      <c r="M65">
        <f>B101</f>
        <v>25603</v>
      </c>
      <c r="N65">
        <f t="shared" si="1"/>
        <v>8.1028692414397305</v>
      </c>
      <c r="O65">
        <f t="shared" si="2"/>
        <v>324.11476965758925</v>
      </c>
    </row>
    <row r="66" spans="1:15" x14ac:dyDescent="0.4">
      <c r="A66" t="s">
        <v>61</v>
      </c>
      <c r="B66">
        <v>3323</v>
      </c>
      <c r="K66" t="s">
        <v>47</v>
      </c>
      <c r="L66" t="str">
        <f>A89</f>
        <v>G9</v>
      </c>
      <c r="M66">
        <f>B89</f>
        <v>13012</v>
      </c>
      <c r="N66">
        <f t="shared" si="1"/>
        <v>3.5066072862670659</v>
      </c>
      <c r="O66">
        <f t="shared" si="2"/>
        <v>140.26429145068263</v>
      </c>
    </row>
    <row r="67" spans="1:15" x14ac:dyDescent="0.4">
      <c r="A67" t="s">
        <v>69</v>
      </c>
      <c r="B67">
        <v>33396</v>
      </c>
      <c r="K67" t="s">
        <v>46</v>
      </c>
      <c r="L67" t="str">
        <f>A77</f>
        <v>F9</v>
      </c>
      <c r="M67">
        <f>B77</f>
        <v>8038</v>
      </c>
      <c r="N67">
        <f t="shared" si="1"/>
        <v>1.6908812148645689</v>
      </c>
      <c r="O67">
        <f t="shared" si="2"/>
        <v>67.635248594582748</v>
      </c>
    </row>
    <row r="68" spans="1:15" x14ac:dyDescent="0.4">
      <c r="A68" t="s">
        <v>77</v>
      </c>
      <c r="B68">
        <v>4519</v>
      </c>
      <c r="K68" t="s">
        <v>45</v>
      </c>
      <c r="L68" t="str">
        <f>A65</f>
        <v>E9</v>
      </c>
      <c r="M68">
        <f>B65</f>
        <v>6666</v>
      </c>
      <c r="N68">
        <f t="shared" si="1"/>
        <v>1.1900416149521793</v>
      </c>
      <c r="O68">
        <f t="shared" si="2"/>
        <v>47.601664598087169</v>
      </c>
    </row>
    <row r="69" spans="1:15" x14ac:dyDescent="0.4">
      <c r="A69" t="s">
        <v>97</v>
      </c>
      <c r="B69">
        <v>3739</v>
      </c>
      <c r="K69" t="s">
        <v>44</v>
      </c>
      <c r="L69" t="str">
        <f>A53</f>
        <v>D9</v>
      </c>
      <c r="M69">
        <f>B53</f>
        <v>4802</v>
      </c>
      <c r="N69">
        <f t="shared" si="1"/>
        <v>0.50960064247645465</v>
      </c>
      <c r="O69">
        <f t="shared" si="2"/>
        <v>20.384025699058185</v>
      </c>
    </row>
    <row r="70" spans="1:15" x14ac:dyDescent="0.4">
      <c r="A70" t="s">
        <v>98</v>
      </c>
      <c r="B70">
        <v>3404</v>
      </c>
      <c r="K70" t="s">
        <v>43</v>
      </c>
      <c r="L70" t="str">
        <f>A41</f>
        <v>C9</v>
      </c>
      <c r="M70">
        <f>B41</f>
        <v>4291</v>
      </c>
      <c r="N70">
        <f t="shared" si="1"/>
        <v>0.32306344454990144</v>
      </c>
      <c r="O70">
        <f t="shared" si="2"/>
        <v>12.922537781996057</v>
      </c>
    </row>
    <row r="71" spans="1:15" x14ac:dyDescent="0.4">
      <c r="A71" t="s">
        <v>99</v>
      </c>
      <c r="B71">
        <v>44398</v>
      </c>
      <c r="K71" t="s">
        <v>42</v>
      </c>
      <c r="L71" t="str">
        <f>A29</f>
        <v>B9</v>
      </c>
      <c r="M71">
        <f>B29</f>
        <v>4384</v>
      </c>
      <c r="N71">
        <f t="shared" si="1"/>
        <v>0.35701248448565376</v>
      </c>
      <c r="O71">
        <f t="shared" si="2"/>
        <v>14.28049937942615</v>
      </c>
    </row>
    <row r="72" spans="1:15" x14ac:dyDescent="0.4">
      <c r="A72" t="s">
        <v>14</v>
      </c>
      <c r="B72">
        <v>3557</v>
      </c>
      <c r="K72" t="s">
        <v>41</v>
      </c>
      <c r="L72" t="str">
        <f>A17</f>
        <v>A9</v>
      </c>
      <c r="M72">
        <f>B17</f>
        <v>4301</v>
      </c>
      <c r="N72">
        <f t="shared" si="1"/>
        <v>0.3267138789515952</v>
      </c>
      <c r="O72">
        <f t="shared" si="2"/>
        <v>13.068555158063809</v>
      </c>
    </row>
    <row r="73" spans="1:15" x14ac:dyDescent="0.4">
      <c r="A73" t="s">
        <v>22</v>
      </c>
      <c r="B73">
        <v>3343</v>
      </c>
      <c r="K73" t="s">
        <v>49</v>
      </c>
      <c r="L73" t="str">
        <f>A18</f>
        <v>A10</v>
      </c>
      <c r="M73">
        <f>B18</f>
        <v>3859</v>
      </c>
      <c r="N73">
        <f t="shared" si="1"/>
        <v>0.16536467839672919</v>
      </c>
      <c r="O73">
        <f t="shared" si="2"/>
        <v>6.6145871358691677</v>
      </c>
    </row>
    <row r="74" spans="1:15" x14ac:dyDescent="0.4">
      <c r="A74" t="s">
        <v>32</v>
      </c>
      <c r="B74">
        <v>7399</v>
      </c>
      <c r="K74" t="s">
        <v>50</v>
      </c>
      <c r="L74" t="str">
        <f>A30</f>
        <v>B10</v>
      </c>
      <c r="M74">
        <f>B30</f>
        <v>3637</v>
      </c>
      <c r="N74">
        <f t="shared" ref="N74:N96" si="3">(M74-3406)/2739.4</f>
        <v>8.4325034679126817E-2</v>
      </c>
      <c r="O74">
        <f t="shared" ref="O74:O96" si="4">N74*40</f>
        <v>3.3730013871650728</v>
      </c>
    </row>
    <row r="75" spans="1:15" x14ac:dyDescent="0.4">
      <c r="A75" t="s">
        <v>30</v>
      </c>
      <c r="B75">
        <v>4037</v>
      </c>
      <c r="K75" t="s">
        <v>51</v>
      </c>
      <c r="L75" t="str">
        <f>A42</f>
        <v>C10</v>
      </c>
      <c r="M75">
        <f>B42</f>
        <v>3310</v>
      </c>
      <c r="N75">
        <f t="shared" si="3"/>
        <v>-3.5044170256260491E-2</v>
      </c>
      <c r="O75">
        <f t="shared" si="4"/>
        <v>-1.4017668102504197</v>
      </c>
    </row>
    <row r="76" spans="1:15" x14ac:dyDescent="0.4">
      <c r="A76" t="s">
        <v>46</v>
      </c>
      <c r="B76">
        <v>28062</v>
      </c>
      <c r="K76" t="s">
        <v>52</v>
      </c>
      <c r="L76" t="str">
        <f>A54</f>
        <v>D10</v>
      </c>
      <c r="M76">
        <f>B54</f>
        <v>3375</v>
      </c>
      <c r="N76">
        <f t="shared" si="3"/>
        <v>-1.1316346645250785E-2</v>
      </c>
      <c r="O76">
        <f t="shared" si="4"/>
        <v>-0.45265386581003142</v>
      </c>
    </row>
    <row r="77" spans="1:15" x14ac:dyDescent="0.4">
      <c r="A77" t="s">
        <v>54</v>
      </c>
      <c r="B77">
        <v>8038</v>
      </c>
      <c r="K77" t="s">
        <v>53</v>
      </c>
      <c r="L77" t="str">
        <f>A66</f>
        <v>E10</v>
      </c>
      <c r="M77">
        <f>B66</f>
        <v>3323</v>
      </c>
      <c r="N77">
        <f t="shared" si="3"/>
        <v>-3.0298605534058554E-2</v>
      </c>
      <c r="O77">
        <f t="shared" si="4"/>
        <v>-1.2119442213623421</v>
      </c>
    </row>
    <row r="78" spans="1:15" x14ac:dyDescent="0.4">
      <c r="A78" t="s">
        <v>62</v>
      </c>
      <c r="B78">
        <v>3372</v>
      </c>
      <c r="K78" t="s">
        <v>54</v>
      </c>
      <c r="L78" t="str">
        <f>A78</f>
        <v>F10</v>
      </c>
      <c r="M78">
        <f>B78</f>
        <v>3372</v>
      </c>
      <c r="N78">
        <f t="shared" si="3"/>
        <v>-1.2411476965758925E-2</v>
      </c>
      <c r="O78">
        <f t="shared" si="4"/>
        <v>-0.49645907863035699</v>
      </c>
    </row>
    <row r="79" spans="1:15" x14ac:dyDescent="0.4">
      <c r="A79" t="s">
        <v>70</v>
      </c>
      <c r="B79">
        <v>6521</v>
      </c>
      <c r="K79" t="s">
        <v>55</v>
      </c>
      <c r="L79" t="str">
        <f>A90</f>
        <v>G10</v>
      </c>
      <c r="M79">
        <f>B90</f>
        <v>3384</v>
      </c>
      <c r="N79">
        <f t="shared" si="3"/>
        <v>-8.0309556837263631E-3</v>
      </c>
      <c r="O79">
        <f t="shared" si="4"/>
        <v>-0.32123822734905449</v>
      </c>
    </row>
    <row r="80" spans="1:15" x14ac:dyDescent="0.4">
      <c r="A80" t="s">
        <v>78</v>
      </c>
      <c r="B80">
        <v>4206</v>
      </c>
      <c r="K80" t="s">
        <v>56</v>
      </c>
      <c r="L80" t="str">
        <f>A102</f>
        <v>H10</v>
      </c>
      <c r="M80">
        <f>B102</f>
        <v>3435</v>
      </c>
      <c r="N80">
        <f t="shared" si="3"/>
        <v>1.0586259764912025E-2</v>
      </c>
      <c r="O80">
        <f t="shared" si="4"/>
        <v>0.42345039059648099</v>
      </c>
    </row>
    <row r="81" spans="1:15" x14ac:dyDescent="0.4">
      <c r="A81" t="s">
        <v>100</v>
      </c>
      <c r="B81">
        <v>3406</v>
      </c>
      <c r="K81" t="s">
        <v>64</v>
      </c>
      <c r="L81" t="str">
        <f>A103</f>
        <v>H11</v>
      </c>
      <c r="M81">
        <f>B103</f>
        <v>3484</v>
      </c>
      <c r="N81">
        <f t="shared" si="3"/>
        <v>2.8473388333211651E-2</v>
      </c>
      <c r="O81">
        <f t="shared" si="4"/>
        <v>1.1389355333284661</v>
      </c>
    </row>
    <row r="82" spans="1:15" x14ac:dyDescent="0.4">
      <c r="A82" t="s">
        <v>101</v>
      </c>
      <c r="B82">
        <v>3500</v>
      </c>
      <c r="K82" t="s">
        <v>63</v>
      </c>
      <c r="L82" t="str">
        <f>A91</f>
        <v>G11</v>
      </c>
      <c r="M82">
        <f>B91</f>
        <v>3770</v>
      </c>
      <c r="N82">
        <f t="shared" si="3"/>
        <v>0.13287581222165437</v>
      </c>
      <c r="O82">
        <f t="shared" si="4"/>
        <v>5.3150324888661746</v>
      </c>
    </row>
    <row r="83" spans="1:15" x14ac:dyDescent="0.4">
      <c r="A83" t="s">
        <v>102</v>
      </c>
      <c r="B83">
        <v>32170</v>
      </c>
      <c r="K83" t="s">
        <v>62</v>
      </c>
      <c r="L83" t="str">
        <f>A79</f>
        <v>F11</v>
      </c>
      <c r="M83">
        <f>B79</f>
        <v>6521</v>
      </c>
      <c r="N83">
        <f t="shared" si="3"/>
        <v>1.1371103161276193</v>
      </c>
      <c r="O83">
        <f t="shared" si="4"/>
        <v>45.484412645104769</v>
      </c>
    </row>
    <row r="84" spans="1:15" x14ac:dyDescent="0.4">
      <c r="A84" t="s">
        <v>15</v>
      </c>
      <c r="B84">
        <v>3324</v>
      </c>
      <c r="K84" t="s">
        <v>61</v>
      </c>
      <c r="L84" t="str">
        <f>A67</f>
        <v>E11</v>
      </c>
      <c r="M84">
        <f>B67</f>
        <v>33396</v>
      </c>
      <c r="N84">
        <f t="shared" si="3"/>
        <v>10.94765277067971</v>
      </c>
      <c r="O84">
        <f t="shared" si="4"/>
        <v>437.9061108271884</v>
      </c>
    </row>
    <row r="85" spans="1:15" x14ac:dyDescent="0.4">
      <c r="A85" t="s">
        <v>23</v>
      </c>
      <c r="B85">
        <v>3323</v>
      </c>
      <c r="K85" t="s">
        <v>60</v>
      </c>
      <c r="L85" t="str">
        <f>A55</f>
        <v>D11</v>
      </c>
      <c r="M85">
        <f>B55</f>
        <v>45919</v>
      </c>
      <c r="N85">
        <f t="shared" si="3"/>
        <v>15.519091771920857</v>
      </c>
      <c r="O85">
        <f t="shared" si="4"/>
        <v>620.76367087683434</v>
      </c>
    </row>
    <row r="86" spans="1:15" x14ac:dyDescent="0.4">
      <c r="A86" t="s">
        <v>31</v>
      </c>
      <c r="B86">
        <v>5105</v>
      </c>
      <c r="K86" t="s">
        <v>59</v>
      </c>
      <c r="L86" t="str">
        <f>A43</f>
        <v>C11</v>
      </c>
      <c r="M86">
        <f>B43</f>
        <v>44401</v>
      </c>
      <c r="N86">
        <f t="shared" si="3"/>
        <v>14.964955829743738</v>
      </c>
      <c r="O86">
        <f t="shared" si="4"/>
        <v>598.59823318974952</v>
      </c>
    </row>
    <row r="87" spans="1:15" x14ac:dyDescent="0.4">
      <c r="A87" t="s">
        <v>39</v>
      </c>
      <c r="B87">
        <v>4085</v>
      </c>
      <c r="K87" t="s">
        <v>58</v>
      </c>
      <c r="L87" t="str">
        <f>A31</f>
        <v>B11</v>
      </c>
      <c r="M87">
        <f>B31</f>
        <v>39449</v>
      </c>
      <c r="N87">
        <f t="shared" si="3"/>
        <v>13.157260714024968</v>
      </c>
      <c r="O87">
        <f t="shared" si="4"/>
        <v>526.29042856099875</v>
      </c>
    </row>
    <row r="88" spans="1:15" x14ac:dyDescent="0.4">
      <c r="A88" t="s">
        <v>47</v>
      </c>
      <c r="B88">
        <v>39755</v>
      </c>
      <c r="K88" t="s">
        <v>57</v>
      </c>
      <c r="L88" t="str">
        <f>A19</f>
        <v>A11</v>
      </c>
      <c r="M88">
        <f>B19</f>
        <v>19691</v>
      </c>
      <c r="N88">
        <f t="shared" si="3"/>
        <v>5.9447324231583556</v>
      </c>
      <c r="O88">
        <f t="shared" si="4"/>
        <v>237.78929692633423</v>
      </c>
    </row>
    <row r="89" spans="1:15" x14ac:dyDescent="0.4">
      <c r="A89" t="s">
        <v>55</v>
      </c>
      <c r="B89">
        <v>13012</v>
      </c>
      <c r="K89" t="s">
        <v>65</v>
      </c>
      <c r="L89" t="str">
        <f>A20</f>
        <v>A12</v>
      </c>
      <c r="M89">
        <f>B20</f>
        <v>3317</v>
      </c>
      <c r="N89">
        <f t="shared" si="3"/>
        <v>-3.2488866175074835E-2</v>
      </c>
      <c r="O89">
        <f t="shared" si="4"/>
        <v>-1.2995546470029935</v>
      </c>
    </row>
    <row r="90" spans="1:15" x14ac:dyDescent="0.4">
      <c r="A90" t="s">
        <v>63</v>
      </c>
      <c r="B90">
        <v>3384</v>
      </c>
      <c r="K90" t="s">
        <v>66</v>
      </c>
      <c r="L90" t="str">
        <f>A32</f>
        <v>B12</v>
      </c>
      <c r="M90">
        <f>B32</f>
        <v>7560</v>
      </c>
      <c r="N90">
        <f t="shared" si="3"/>
        <v>1.5163904504636052</v>
      </c>
      <c r="O90">
        <f t="shared" si="4"/>
        <v>60.65561801854421</v>
      </c>
    </row>
    <row r="91" spans="1:15" x14ac:dyDescent="0.4">
      <c r="A91" t="s">
        <v>71</v>
      </c>
      <c r="B91">
        <v>3770</v>
      </c>
      <c r="K91" t="s">
        <v>67</v>
      </c>
      <c r="L91" t="str">
        <f>A44</f>
        <v>C12</v>
      </c>
      <c r="M91">
        <f>B44</f>
        <v>5717</v>
      </c>
      <c r="N91">
        <f t="shared" si="3"/>
        <v>0.8436153902314375</v>
      </c>
      <c r="O91">
        <f t="shared" si="4"/>
        <v>33.744615609257501</v>
      </c>
    </row>
    <row r="92" spans="1:15" x14ac:dyDescent="0.4">
      <c r="A92" t="s">
        <v>79</v>
      </c>
      <c r="B92">
        <v>3826</v>
      </c>
      <c r="K92" t="s">
        <v>68</v>
      </c>
      <c r="L92" t="str">
        <f>A56</f>
        <v>D12</v>
      </c>
      <c r="M92">
        <f>B56</f>
        <v>4788</v>
      </c>
      <c r="N92">
        <f t="shared" si="3"/>
        <v>0.50449003431408335</v>
      </c>
      <c r="O92">
        <f t="shared" si="4"/>
        <v>20.179601372563333</v>
      </c>
    </row>
    <row r="93" spans="1:15" x14ac:dyDescent="0.4">
      <c r="A93" t="s">
        <v>103</v>
      </c>
      <c r="B93">
        <v>3354</v>
      </c>
      <c r="K93" t="s">
        <v>69</v>
      </c>
      <c r="L93" t="str">
        <f>A68</f>
        <v>E12</v>
      </c>
      <c r="M93">
        <f>B68</f>
        <v>4519</v>
      </c>
      <c r="N93">
        <f t="shared" si="3"/>
        <v>0.40629334890852009</v>
      </c>
      <c r="O93">
        <f t="shared" si="4"/>
        <v>16.251733956340804</v>
      </c>
    </row>
    <row r="94" spans="1:15" x14ac:dyDescent="0.4">
      <c r="A94" t="s">
        <v>104</v>
      </c>
      <c r="B94">
        <v>3538</v>
      </c>
      <c r="K94" t="s">
        <v>70</v>
      </c>
      <c r="L94" t="str">
        <f>A80</f>
        <v>F12</v>
      </c>
      <c r="M94">
        <f>B80</f>
        <v>4206</v>
      </c>
      <c r="N94">
        <f t="shared" si="3"/>
        <v>0.29203475213550412</v>
      </c>
      <c r="O94">
        <f t="shared" si="4"/>
        <v>11.681390085420166</v>
      </c>
    </row>
    <row r="95" spans="1:15" x14ac:dyDescent="0.4">
      <c r="A95" t="s">
        <v>105</v>
      </c>
      <c r="B95">
        <v>6125</v>
      </c>
      <c r="K95" t="s">
        <v>71</v>
      </c>
      <c r="L95" t="str">
        <f>A92</f>
        <v>G12</v>
      </c>
      <c r="M95">
        <f>B92</f>
        <v>3826</v>
      </c>
      <c r="N95">
        <f t="shared" si="3"/>
        <v>0.15331824487113965</v>
      </c>
      <c r="O95">
        <f t="shared" si="4"/>
        <v>6.1327297948455861</v>
      </c>
    </row>
    <row r="96" spans="1:15" x14ac:dyDescent="0.4">
      <c r="A96" t="s">
        <v>16</v>
      </c>
      <c r="B96">
        <v>3341</v>
      </c>
      <c r="K96" t="s">
        <v>72</v>
      </c>
      <c r="L96" t="str">
        <f>A104</f>
        <v>H12</v>
      </c>
      <c r="M96">
        <f>B104</f>
        <v>3680</v>
      </c>
      <c r="N96">
        <f t="shared" si="3"/>
        <v>0.10002190260641015</v>
      </c>
      <c r="O96">
        <f t="shared" si="4"/>
        <v>4.0008761042564061</v>
      </c>
    </row>
    <row r="97" spans="1:2" x14ac:dyDescent="0.4">
      <c r="A97" t="s">
        <v>24</v>
      </c>
      <c r="B97">
        <v>3309</v>
      </c>
    </row>
    <row r="98" spans="1:2" x14ac:dyDescent="0.4">
      <c r="A98" t="s">
        <v>33</v>
      </c>
      <c r="B98">
        <v>4002</v>
      </c>
    </row>
    <row r="99" spans="1:2" x14ac:dyDescent="0.4">
      <c r="A99" t="s">
        <v>40</v>
      </c>
      <c r="B99">
        <v>3989</v>
      </c>
    </row>
    <row r="100" spans="1:2" x14ac:dyDescent="0.4">
      <c r="A100" t="s">
        <v>48</v>
      </c>
      <c r="B100">
        <v>34459</v>
      </c>
    </row>
    <row r="101" spans="1:2" x14ac:dyDescent="0.4">
      <c r="A101" t="s">
        <v>56</v>
      </c>
      <c r="B101">
        <v>25603</v>
      </c>
    </row>
    <row r="102" spans="1:2" x14ac:dyDescent="0.4">
      <c r="A102" t="s">
        <v>64</v>
      </c>
      <c r="B102">
        <v>3435</v>
      </c>
    </row>
    <row r="103" spans="1:2" x14ac:dyDescent="0.4">
      <c r="A103" t="s">
        <v>72</v>
      </c>
      <c r="B103">
        <v>3484</v>
      </c>
    </row>
    <row r="104" spans="1:2" x14ac:dyDescent="0.4">
      <c r="A104" t="s">
        <v>80</v>
      </c>
      <c r="B104">
        <v>3680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P11" sqref="P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64844</v>
      </c>
      <c r="D2">
        <v>3378</v>
      </c>
      <c r="E2">
        <v>6712</v>
      </c>
      <c r="F2">
        <v>4584</v>
      </c>
      <c r="G2">
        <v>23696</v>
      </c>
      <c r="H2">
        <v>50603</v>
      </c>
      <c r="I2">
        <v>3456</v>
      </c>
      <c r="J2">
        <v>3386</v>
      </c>
      <c r="K2">
        <v>4231</v>
      </c>
      <c r="L2">
        <v>3897</v>
      </c>
      <c r="M2">
        <v>18575</v>
      </c>
      <c r="N2">
        <v>3338</v>
      </c>
      <c r="O2">
        <v>41902</v>
      </c>
      <c r="P2">
        <v>3389</v>
      </c>
      <c r="Q2">
        <v>7253</v>
      </c>
      <c r="R2">
        <v>4063</v>
      </c>
      <c r="S2">
        <v>5358</v>
      </c>
      <c r="T2">
        <v>47046</v>
      </c>
      <c r="U2">
        <v>3394</v>
      </c>
      <c r="V2">
        <v>3412</v>
      </c>
      <c r="W2">
        <v>4357</v>
      </c>
      <c r="X2">
        <v>3609</v>
      </c>
      <c r="Y2">
        <v>36939</v>
      </c>
      <c r="Z2">
        <v>7181</v>
      </c>
      <c r="AA2">
        <v>24963</v>
      </c>
      <c r="AB2">
        <v>3355</v>
      </c>
      <c r="AC2">
        <v>13422</v>
      </c>
      <c r="AD2">
        <v>4044</v>
      </c>
      <c r="AE2">
        <v>3895</v>
      </c>
      <c r="AF2">
        <v>32434</v>
      </c>
      <c r="AG2">
        <v>3405</v>
      </c>
      <c r="AH2">
        <v>3488</v>
      </c>
      <c r="AI2">
        <v>4257</v>
      </c>
      <c r="AJ2">
        <v>3403</v>
      </c>
      <c r="AK2">
        <v>40858</v>
      </c>
      <c r="AL2">
        <v>5519</v>
      </c>
      <c r="AM2">
        <v>8207</v>
      </c>
      <c r="AN2">
        <v>3432</v>
      </c>
      <c r="AO2">
        <v>24460</v>
      </c>
      <c r="AP2">
        <v>3873</v>
      </c>
      <c r="AQ2">
        <v>3482</v>
      </c>
      <c r="AR2">
        <v>17304</v>
      </c>
      <c r="AS2">
        <v>3396</v>
      </c>
      <c r="AT2">
        <v>3779</v>
      </c>
      <c r="AU2">
        <v>4773</v>
      </c>
      <c r="AV2">
        <v>3354</v>
      </c>
      <c r="AW2">
        <v>42371</v>
      </c>
      <c r="AX2">
        <v>4542</v>
      </c>
      <c r="AY2">
        <v>4698</v>
      </c>
      <c r="AZ2">
        <v>3342</v>
      </c>
      <c r="BA2">
        <v>37767</v>
      </c>
      <c r="BB2">
        <v>3725</v>
      </c>
      <c r="BC2">
        <v>3420</v>
      </c>
      <c r="BD2">
        <v>10096</v>
      </c>
      <c r="BE2">
        <v>3646</v>
      </c>
      <c r="BF2">
        <v>5804</v>
      </c>
      <c r="BG2">
        <v>6521</v>
      </c>
      <c r="BH2">
        <v>3364</v>
      </c>
      <c r="BI2">
        <v>31149</v>
      </c>
      <c r="BJ2">
        <v>4306</v>
      </c>
      <c r="BK2">
        <v>3734</v>
      </c>
      <c r="BL2">
        <v>3406</v>
      </c>
      <c r="BM2">
        <v>41686</v>
      </c>
      <c r="BN2">
        <v>3523</v>
      </c>
      <c r="BO2">
        <v>3375</v>
      </c>
      <c r="BP2">
        <v>7144</v>
      </c>
      <c r="BQ2">
        <v>3922</v>
      </c>
      <c r="BR2">
        <v>26174</v>
      </c>
      <c r="BS2">
        <v>7775</v>
      </c>
      <c r="BT2">
        <v>3383</v>
      </c>
      <c r="BU2">
        <v>6478</v>
      </c>
      <c r="BV2">
        <v>4132</v>
      </c>
      <c r="BW2">
        <v>3441</v>
      </c>
      <c r="BX2">
        <v>3519</v>
      </c>
      <c r="BY2">
        <v>29741</v>
      </c>
      <c r="BZ2">
        <v>3368</v>
      </c>
      <c r="CA2">
        <v>3376</v>
      </c>
      <c r="CB2">
        <v>5055</v>
      </c>
      <c r="CC2">
        <v>4180</v>
      </c>
      <c r="CD2">
        <v>37663</v>
      </c>
      <c r="CE2">
        <v>12547</v>
      </c>
      <c r="CF2">
        <v>3425</v>
      </c>
      <c r="CG2">
        <v>3754</v>
      </c>
      <c r="CH2">
        <v>3810</v>
      </c>
      <c r="CI2">
        <v>3435</v>
      </c>
      <c r="CJ2">
        <v>3622</v>
      </c>
      <c r="CK2">
        <v>6119</v>
      </c>
      <c r="CL2">
        <v>3375</v>
      </c>
      <c r="CM2">
        <v>3530</v>
      </c>
      <c r="CN2">
        <v>4007</v>
      </c>
      <c r="CO2">
        <v>3990</v>
      </c>
      <c r="CP2">
        <v>32601</v>
      </c>
      <c r="CQ2">
        <v>24448</v>
      </c>
      <c r="CR2">
        <v>3396</v>
      </c>
      <c r="CS2">
        <v>3499</v>
      </c>
      <c r="CT2">
        <v>3743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64844</v>
      </c>
      <c r="G9">
        <f>'Plate 1'!G9</f>
        <v>30</v>
      </c>
      <c r="H9" t="str">
        <f t="shared" ref="H9:I9" si="0">A9</f>
        <v>A1</v>
      </c>
      <c r="I9">
        <f t="shared" si="0"/>
        <v>64844</v>
      </c>
      <c r="K9" t="s">
        <v>82</v>
      </c>
      <c r="L9" t="str">
        <f>A10</f>
        <v>A2</v>
      </c>
      <c r="M9">
        <f>B10</f>
        <v>3378</v>
      </c>
      <c r="N9">
        <f>(M9-3441)/2575.1</f>
        <v>-2.4465069317696399E-2</v>
      </c>
      <c r="O9">
        <f>N9*40</f>
        <v>-0.97860277270785601</v>
      </c>
    </row>
    <row r="10" spans="1:98" x14ac:dyDescent="0.4">
      <c r="A10" t="s">
        <v>83</v>
      </c>
      <c r="B10">
        <v>3378</v>
      </c>
      <c r="G10">
        <f>'Plate 1'!G10</f>
        <v>15</v>
      </c>
      <c r="H10" t="str">
        <f>A21</f>
        <v>B1</v>
      </c>
      <c r="I10">
        <f>B21</f>
        <v>41902</v>
      </c>
      <c r="K10" t="s">
        <v>85</v>
      </c>
      <c r="L10" t="str">
        <f>A22</f>
        <v>B2</v>
      </c>
      <c r="M10">
        <f>B22</f>
        <v>3389</v>
      </c>
      <c r="N10">
        <f t="shared" ref="N10:N73" si="1">(M10-3441)/2575.1</f>
        <v>-2.0193390547939886E-2</v>
      </c>
      <c r="O10">
        <f t="shared" ref="O10:O73" si="2">N10*40</f>
        <v>-0.80773562191759551</v>
      </c>
    </row>
    <row r="11" spans="1:98" x14ac:dyDescent="0.4">
      <c r="A11" t="s">
        <v>84</v>
      </c>
      <c r="B11">
        <v>6712</v>
      </c>
      <c r="G11">
        <f>'Plate 1'!G11</f>
        <v>7.5</v>
      </c>
      <c r="H11" t="str">
        <f>A33</f>
        <v>C1</v>
      </c>
      <c r="I11">
        <f>B33</f>
        <v>24963</v>
      </c>
      <c r="K11" t="s">
        <v>88</v>
      </c>
      <c r="L11" t="str">
        <f>A34</f>
        <v>C2</v>
      </c>
      <c r="M11">
        <f>B34</f>
        <v>3355</v>
      </c>
      <c r="N11">
        <f t="shared" si="1"/>
        <v>-3.3396761290823661E-2</v>
      </c>
      <c r="O11">
        <f t="shared" si="2"/>
        <v>-1.3358704516329465</v>
      </c>
    </row>
    <row r="12" spans="1:98" x14ac:dyDescent="0.4">
      <c r="A12" t="s">
        <v>9</v>
      </c>
      <c r="B12">
        <v>4584</v>
      </c>
      <c r="G12">
        <f>'Plate 1'!G12</f>
        <v>1.875</v>
      </c>
      <c r="H12" t="str">
        <f>A45</f>
        <v>D1</v>
      </c>
      <c r="I12">
        <f>B45</f>
        <v>8207</v>
      </c>
      <c r="K12" t="s">
        <v>91</v>
      </c>
      <c r="L12" t="str">
        <f>A46</f>
        <v>D2</v>
      </c>
      <c r="M12">
        <f>B46</f>
        <v>3432</v>
      </c>
      <c r="N12">
        <f t="shared" si="1"/>
        <v>-3.4950099025280574E-3</v>
      </c>
      <c r="O12">
        <f t="shared" si="2"/>
        <v>-0.1398003961011223</v>
      </c>
    </row>
    <row r="13" spans="1:98" x14ac:dyDescent="0.4">
      <c r="A13" t="s">
        <v>17</v>
      </c>
      <c r="B13">
        <v>23696</v>
      </c>
      <c r="G13">
        <f>'Plate 1'!G13</f>
        <v>0.46875</v>
      </c>
      <c r="H13" t="str">
        <f>A57</f>
        <v>E1</v>
      </c>
      <c r="I13">
        <f>B57</f>
        <v>4698</v>
      </c>
      <c r="K13" t="s">
        <v>94</v>
      </c>
      <c r="L13" t="str">
        <f>A58</f>
        <v>E2</v>
      </c>
      <c r="M13">
        <f>B58</f>
        <v>3342</v>
      </c>
      <c r="N13">
        <f t="shared" si="1"/>
        <v>-3.8445108927808627E-2</v>
      </c>
      <c r="O13">
        <f t="shared" si="2"/>
        <v>-1.537804357112345</v>
      </c>
    </row>
    <row r="14" spans="1:98" x14ac:dyDescent="0.4">
      <c r="A14" t="s">
        <v>25</v>
      </c>
      <c r="B14">
        <v>50603</v>
      </c>
      <c r="G14">
        <f>'Plate 1'!G14</f>
        <v>0.1171875</v>
      </c>
      <c r="H14" t="str">
        <f>A69</f>
        <v>F1</v>
      </c>
      <c r="I14">
        <f>B69</f>
        <v>3734</v>
      </c>
      <c r="K14" t="s">
        <v>97</v>
      </c>
      <c r="L14" t="str">
        <f>A70</f>
        <v>F2</v>
      </c>
      <c r="M14">
        <f>B70</f>
        <v>3406</v>
      </c>
      <c r="N14">
        <f t="shared" si="1"/>
        <v>-1.3591705176498001E-2</v>
      </c>
      <c r="O14">
        <f t="shared" si="2"/>
        <v>-0.54366820705992003</v>
      </c>
    </row>
    <row r="15" spans="1:98" x14ac:dyDescent="0.4">
      <c r="A15" t="s">
        <v>34</v>
      </c>
      <c r="B15">
        <v>3456</v>
      </c>
      <c r="G15">
        <f>'Plate 1'!G15</f>
        <v>0</v>
      </c>
      <c r="H15" t="str">
        <f>A81</f>
        <v>G1</v>
      </c>
      <c r="I15">
        <f>B81</f>
        <v>3441</v>
      </c>
      <c r="K15" t="s">
        <v>100</v>
      </c>
      <c r="L15" t="str">
        <f>A82</f>
        <v>G2</v>
      </c>
      <c r="M15">
        <f>B82</f>
        <v>3519</v>
      </c>
      <c r="N15">
        <f t="shared" si="1"/>
        <v>3.029008582190983E-2</v>
      </c>
      <c r="O15">
        <f t="shared" si="2"/>
        <v>1.2116034328763932</v>
      </c>
    </row>
    <row r="16" spans="1:98" x14ac:dyDescent="0.4">
      <c r="A16" t="s">
        <v>41</v>
      </c>
      <c r="B16">
        <v>3386</v>
      </c>
      <c r="K16" t="s">
        <v>103</v>
      </c>
      <c r="L16" t="str">
        <f>A94</f>
        <v>H2</v>
      </c>
      <c r="M16">
        <f>B94</f>
        <v>3622</v>
      </c>
      <c r="N16">
        <f t="shared" si="1"/>
        <v>7.0288532484175381E-2</v>
      </c>
      <c r="O16">
        <f t="shared" si="2"/>
        <v>2.8115412993670152</v>
      </c>
    </row>
    <row r="17" spans="1:15" x14ac:dyDescent="0.4">
      <c r="A17" t="s">
        <v>49</v>
      </c>
      <c r="B17">
        <v>4231</v>
      </c>
      <c r="K17" t="s">
        <v>104</v>
      </c>
      <c r="L17" t="str">
        <f>A95</f>
        <v>H3</v>
      </c>
      <c r="M17">
        <f>B95</f>
        <v>6119</v>
      </c>
      <c r="N17">
        <f t="shared" si="1"/>
        <v>1.0399596132189042</v>
      </c>
      <c r="O17">
        <f t="shared" si="2"/>
        <v>41.598384528756171</v>
      </c>
    </row>
    <row r="18" spans="1:15" x14ac:dyDescent="0.4">
      <c r="A18" t="s">
        <v>57</v>
      </c>
      <c r="B18">
        <v>3897</v>
      </c>
      <c r="K18" t="s">
        <v>101</v>
      </c>
      <c r="L18" t="str">
        <f>A83</f>
        <v>G3</v>
      </c>
      <c r="M18">
        <f>B83</f>
        <v>29741</v>
      </c>
      <c r="N18">
        <f t="shared" si="1"/>
        <v>10.213195604054212</v>
      </c>
      <c r="O18">
        <f t="shared" si="2"/>
        <v>408.52782416216849</v>
      </c>
    </row>
    <row r="19" spans="1:15" x14ac:dyDescent="0.4">
      <c r="A19" t="s">
        <v>65</v>
      </c>
      <c r="B19">
        <v>18575</v>
      </c>
      <c r="K19" t="s">
        <v>98</v>
      </c>
      <c r="L19" t="str">
        <f>A71</f>
        <v>F3</v>
      </c>
      <c r="M19">
        <f>B71</f>
        <v>41686</v>
      </c>
      <c r="N19">
        <f t="shared" si="1"/>
        <v>14.851850413576173</v>
      </c>
      <c r="O19">
        <f t="shared" si="2"/>
        <v>594.07401654304692</v>
      </c>
    </row>
    <row r="20" spans="1:15" x14ac:dyDescent="0.4">
      <c r="A20" t="s">
        <v>73</v>
      </c>
      <c r="B20">
        <v>3338</v>
      </c>
      <c r="K20" t="s">
        <v>95</v>
      </c>
      <c r="L20" t="str">
        <f>A59</f>
        <v>E3</v>
      </c>
      <c r="M20">
        <f>B59</f>
        <v>37767</v>
      </c>
      <c r="N20">
        <f t="shared" si="1"/>
        <v>13.32996776824201</v>
      </c>
      <c r="O20">
        <f t="shared" si="2"/>
        <v>533.19871072968044</v>
      </c>
    </row>
    <row r="21" spans="1:15" x14ac:dyDescent="0.4">
      <c r="A21" t="s">
        <v>85</v>
      </c>
      <c r="B21">
        <v>41902</v>
      </c>
      <c r="K21" t="s">
        <v>92</v>
      </c>
      <c r="L21" t="str">
        <f>A47</f>
        <v>D3</v>
      </c>
      <c r="M21">
        <f>B47</f>
        <v>24460</v>
      </c>
      <c r="N21">
        <f t="shared" si="1"/>
        <v>8.1624014601374704</v>
      </c>
      <c r="O21">
        <f t="shared" si="2"/>
        <v>326.49605840549884</v>
      </c>
    </row>
    <row r="22" spans="1:15" x14ac:dyDescent="0.4">
      <c r="A22" t="s">
        <v>86</v>
      </c>
      <c r="B22">
        <v>3389</v>
      </c>
      <c r="K22" t="s">
        <v>89</v>
      </c>
      <c r="L22" t="str">
        <f>A35</f>
        <v>C3</v>
      </c>
      <c r="M22">
        <f>B35</f>
        <v>13422</v>
      </c>
      <c r="N22">
        <f t="shared" si="1"/>
        <v>3.8759659819036156</v>
      </c>
      <c r="O22">
        <f t="shared" si="2"/>
        <v>155.03863927614464</v>
      </c>
    </row>
    <row r="23" spans="1:15" x14ac:dyDescent="0.4">
      <c r="A23" t="s">
        <v>87</v>
      </c>
      <c r="B23">
        <v>7253</v>
      </c>
      <c r="K23" t="s">
        <v>86</v>
      </c>
      <c r="L23" t="str">
        <f>A23</f>
        <v>B3</v>
      </c>
      <c r="M23">
        <f>B23</f>
        <v>7253</v>
      </c>
      <c r="N23">
        <f t="shared" si="1"/>
        <v>1.4803308609374395</v>
      </c>
      <c r="O23">
        <f t="shared" si="2"/>
        <v>59.213234437497576</v>
      </c>
    </row>
    <row r="24" spans="1:15" x14ac:dyDescent="0.4">
      <c r="A24" t="s">
        <v>10</v>
      </c>
      <c r="B24">
        <v>4063</v>
      </c>
      <c r="K24" t="s">
        <v>83</v>
      </c>
      <c r="L24" t="str">
        <f>A11</f>
        <v>A3</v>
      </c>
      <c r="M24">
        <f>B11</f>
        <v>6712</v>
      </c>
      <c r="N24">
        <f t="shared" si="1"/>
        <v>1.2702419323521417</v>
      </c>
      <c r="O24">
        <f t="shared" si="2"/>
        <v>50.809677294085667</v>
      </c>
    </row>
    <row r="25" spans="1:15" x14ac:dyDescent="0.4">
      <c r="A25" t="s">
        <v>18</v>
      </c>
      <c r="B25">
        <v>5358</v>
      </c>
      <c r="K25" t="s">
        <v>84</v>
      </c>
      <c r="L25" t="str">
        <f>A12</f>
        <v>A4</v>
      </c>
      <c r="M25">
        <f>B12</f>
        <v>4584</v>
      </c>
      <c r="N25">
        <f t="shared" si="1"/>
        <v>0.4438662576210633</v>
      </c>
      <c r="O25">
        <f t="shared" si="2"/>
        <v>17.754650304842531</v>
      </c>
    </row>
    <row r="26" spans="1:15" x14ac:dyDescent="0.4">
      <c r="A26" t="s">
        <v>26</v>
      </c>
      <c r="B26">
        <v>47046</v>
      </c>
      <c r="K26" t="s">
        <v>87</v>
      </c>
      <c r="L26" t="str">
        <f>A24</f>
        <v>B4</v>
      </c>
      <c r="M26">
        <f>B24</f>
        <v>4063</v>
      </c>
      <c r="N26">
        <f t="shared" si="1"/>
        <v>0.24154401770805017</v>
      </c>
      <c r="O26">
        <f t="shared" si="2"/>
        <v>9.6617607083220065</v>
      </c>
    </row>
    <row r="27" spans="1:15" x14ac:dyDescent="0.4">
      <c r="A27" t="s">
        <v>35</v>
      </c>
      <c r="B27">
        <v>3394</v>
      </c>
      <c r="K27" t="s">
        <v>90</v>
      </c>
      <c r="L27" t="str">
        <f>A36</f>
        <v>C4</v>
      </c>
      <c r="M27">
        <f>B36</f>
        <v>4044</v>
      </c>
      <c r="N27">
        <f t="shared" si="1"/>
        <v>0.23416566346937984</v>
      </c>
      <c r="O27">
        <f t="shared" si="2"/>
        <v>9.3666265387751935</v>
      </c>
    </row>
    <row r="28" spans="1:15" x14ac:dyDescent="0.4">
      <c r="A28" t="s">
        <v>42</v>
      </c>
      <c r="B28">
        <v>3412</v>
      </c>
      <c r="K28" t="s">
        <v>93</v>
      </c>
      <c r="L28" t="str">
        <f>A48</f>
        <v>D4</v>
      </c>
      <c r="M28">
        <f>B48</f>
        <v>3873</v>
      </c>
      <c r="N28">
        <f t="shared" si="1"/>
        <v>0.16776047532134675</v>
      </c>
      <c r="O28">
        <f t="shared" si="2"/>
        <v>6.7104190128538699</v>
      </c>
    </row>
    <row r="29" spans="1:15" x14ac:dyDescent="0.4">
      <c r="A29" t="s">
        <v>50</v>
      </c>
      <c r="B29">
        <v>4357</v>
      </c>
      <c r="K29" t="s">
        <v>96</v>
      </c>
      <c r="L29" t="str">
        <f>A60</f>
        <v>E4</v>
      </c>
      <c r="M29">
        <f>B60</f>
        <v>3725</v>
      </c>
      <c r="N29">
        <f t="shared" si="1"/>
        <v>0.11028697914644092</v>
      </c>
      <c r="O29">
        <f t="shared" si="2"/>
        <v>4.4114791658576369</v>
      </c>
    </row>
    <row r="30" spans="1:15" x14ac:dyDescent="0.4">
      <c r="A30" t="s">
        <v>58</v>
      </c>
      <c r="B30">
        <v>3609</v>
      </c>
      <c r="K30" t="s">
        <v>99</v>
      </c>
      <c r="L30" t="str">
        <f>A72</f>
        <v>F4</v>
      </c>
      <c r="M30">
        <f>B72</f>
        <v>3523</v>
      </c>
      <c r="N30">
        <f t="shared" si="1"/>
        <v>3.1843423556366747E-2</v>
      </c>
      <c r="O30">
        <f t="shared" si="2"/>
        <v>1.2737369422546698</v>
      </c>
    </row>
    <row r="31" spans="1:15" x14ac:dyDescent="0.4">
      <c r="A31" t="s">
        <v>66</v>
      </c>
      <c r="B31">
        <v>36939</v>
      </c>
      <c r="K31" t="s">
        <v>102</v>
      </c>
      <c r="L31" t="str">
        <f>A84</f>
        <v>G4</v>
      </c>
      <c r="M31">
        <f>B84</f>
        <v>3368</v>
      </c>
      <c r="N31">
        <f t="shared" si="1"/>
        <v>-2.8348413653838687E-2</v>
      </c>
      <c r="O31">
        <f t="shared" si="2"/>
        <v>-1.1339365461535476</v>
      </c>
    </row>
    <row r="32" spans="1:15" x14ac:dyDescent="0.4">
      <c r="A32" t="s">
        <v>74</v>
      </c>
      <c r="B32">
        <v>7181</v>
      </c>
      <c r="K32" t="s">
        <v>105</v>
      </c>
      <c r="L32" t="str">
        <f>A96</f>
        <v>H4</v>
      </c>
      <c r="M32">
        <f>B96</f>
        <v>3375</v>
      </c>
      <c r="N32">
        <f t="shared" si="1"/>
        <v>-2.5630072618539088E-2</v>
      </c>
      <c r="O32">
        <f t="shared" si="2"/>
        <v>-1.0252029047415636</v>
      </c>
    </row>
    <row r="33" spans="1:15" x14ac:dyDescent="0.4">
      <c r="A33" t="s">
        <v>88</v>
      </c>
      <c r="B33">
        <v>24963</v>
      </c>
      <c r="K33" t="s">
        <v>16</v>
      </c>
      <c r="L33" t="str">
        <f>A97</f>
        <v>H5</v>
      </c>
      <c r="M33">
        <f>B97</f>
        <v>3530</v>
      </c>
      <c r="N33">
        <f t="shared" si="1"/>
        <v>3.4561764591666343E-2</v>
      </c>
      <c r="O33">
        <f t="shared" si="2"/>
        <v>1.3824705836666538</v>
      </c>
    </row>
    <row r="34" spans="1:15" x14ac:dyDescent="0.4">
      <c r="A34" t="s">
        <v>89</v>
      </c>
      <c r="B34">
        <v>3355</v>
      </c>
      <c r="K34" t="s">
        <v>15</v>
      </c>
      <c r="L34" t="str">
        <f>A85</f>
        <v>G5</v>
      </c>
      <c r="M34">
        <f>B85</f>
        <v>3376</v>
      </c>
      <c r="N34">
        <f t="shared" si="1"/>
        <v>-2.524173818492486E-2</v>
      </c>
      <c r="O34">
        <f t="shared" si="2"/>
        <v>-1.0096695273969944</v>
      </c>
    </row>
    <row r="35" spans="1:15" x14ac:dyDescent="0.4">
      <c r="A35" t="s">
        <v>90</v>
      </c>
      <c r="B35">
        <v>13422</v>
      </c>
      <c r="K35" t="s">
        <v>14</v>
      </c>
      <c r="L35" t="str">
        <f>A73</f>
        <v>F5</v>
      </c>
      <c r="M35">
        <f>B73</f>
        <v>3375</v>
      </c>
      <c r="N35">
        <f t="shared" si="1"/>
        <v>-2.5630072618539088E-2</v>
      </c>
      <c r="O35">
        <f t="shared" si="2"/>
        <v>-1.0252029047415636</v>
      </c>
    </row>
    <row r="36" spans="1:15" x14ac:dyDescent="0.4">
      <c r="A36" t="s">
        <v>11</v>
      </c>
      <c r="B36">
        <v>4044</v>
      </c>
      <c r="K36" t="s">
        <v>13</v>
      </c>
      <c r="L36" t="str">
        <f>A61</f>
        <v>E5</v>
      </c>
      <c r="M36">
        <f>B61</f>
        <v>3420</v>
      </c>
      <c r="N36">
        <f t="shared" si="1"/>
        <v>-8.155023105898801E-3</v>
      </c>
      <c r="O36">
        <f t="shared" si="2"/>
        <v>-0.32620092423595204</v>
      </c>
    </row>
    <row r="37" spans="1:15" x14ac:dyDescent="0.4">
      <c r="A37" t="s">
        <v>19</v>
      </c>
      <c r="B37">
        <v>3895</v>
      </c>
      <c r="K37" t="s">
        <v>12</v>
      </c>
      <c r="L37" t="str">
        <f>A49</f>
        <v>D5</v>
      </c>
      <c r="M37">
        <f>B49</f>
        <v>3482</v>
      </c>
      <c r="N37">
        <f t="shared" si="1"/>
        <v>1.5921711778183373E-2</v>
      </c>
      <c r="O37">
        <f t="shared" si="2"/>
        <v>0.63686847112733491</v>
      </c>
    </row>
    <row r="38" spans="1:15" x14ac:dyDescent="0.4">
      <c r="A38" t="s">
        <v>27</v>
      </c>
      <c r="B38">
        <v>32434</v>
      </c>
      <c r="K38" t="s">
        <v>11</v>
      </c>
      <c r="L38" t="str">
        <f>A37</f>
        <v>C5</v>
      </c>
      <c r="M38">
        <f>B37</f>
        <v>3895</v>
      </c>
      <c r="N38">
        <f t="shared" si="1"/>
        <v>0.17630383286085977</v>
      </c>
      <c r="O38">
        <f t="shared" si="2"/>
        <v>7.0521533144343902</v>
      </c>
    </row>
    <row r="39" spans="1:15" x14ac:dyDescent="0.4">
      <c r="A39" t="s">
        <v>36</v>
      </c>
      <c r="B39">
        <v>3405</v>
      </c>
      <c r="K39" t="s">
        <v>10</v>
      </c>
      <c r="L39" t="str">
        <f>A25</f>
        <v>B5</v>
      </c>
      <c r="M39">
        <f>B25</f>
        <v>5358</v>
      </c>
      <c r="N39">
        <f t="shared" si="1"/>
        <v>0.74443710923847617</v>
      </c>
      <c r="O39">
        <f t="shared" si="2"/>
        <v>29.777484369539046</v>
      </c>
    </row>
    <row r="40" spans="1:15" x14ac:dyDescent="0.4">
      <c r="A40" t="s">
        <v>43</v>
      </c>
      <c r="B40">
        <v>3488</v>
      </c>
      <c r="K40" t="s">
        <v>9</v>
      </c>
      <c r="L40" t="str">
        <f>A13</f>
        <v>A5</v>
      </c>
      <c r="M40">
        <f>B13</f>
        <v>23696</v>
      </c>
      <c r="N40">
        <f t="shared" si="1"/>
        <v>7.8657139528561997</v>
      </c>
      <c r="O40">
        <f t="shared" si="2"/>
        <v>314.62855811424799</v>
      </c>
    </row>
    <row r="41" spans="1:15" x14ac:dyDescent="0.4">
      <c r="A41" t="s">
        <v>51</v>
      </c>
      <c r="B41">
        <v>4257</v>
      </c>
      <c r="K41" t="s">
        <v>17</v>
      </c>
      <c r="L41" t="str">
        <f>A14</f>
        <v>A6</v>
      </c>
      <c r="M41">
        <f>B14</f>
        <v>50603</v>
      </c>
      <c r="N41">
        <f t="shared" si="1"/>
        <v>18.314628558114247</v>
      </c>
      <c r="O41">
        <f t="shared" si="2"/>
        <v>732.58514232456992</v>
      </c>
    </row>
    <row r="42" spans="1:15" x14ac:dyDescent="0.4">
      <c r="A42" t="s">
        <v>59</v>
      </c>
      <c r="B42">
        <v>3403</v>
      </c>
      <c r="K42" t="s">
        <v>18</v>
      </c>
      <c r="L42" t="str">
        <f>A26</f>
        <v>B6</v>
      </c>
      <c r="M42">
        <f>B26</f>
        <v>47046</v>
      </c>
      <c r="N42">
        <f t="shared" si="1"/>
        <v>16.933322977748439</v>
      </c>
      <c r="O42">
        <f t="shared" si="2"/>
        <v>677.33291910993762</v>
      </c>
    </row>
    <row r="43" spans="1:15" x14ac:dyDescent="0.4">
      <c r="A43" t="s">
        <v>67</v>
      </c>
      <c r="B43">
        <v>40858</v>
      </c>
      <c r="K43" t="s">
        <v>19</v>
      </c>
      <c r="L43" t="str">
        <f>A38</f>
        <v>C6</v>
      </c>
      <c r="M43">
        <f>B38</f>
        <v>32434</v>
      </c>
      <c r="N43">
        <f t="shared" si="1"/>
        <v>11.258980233777329</v>
      </c>
      <c r="O43">
        <f t="shared" si="2"/>
        <v>450.35920935109317</v>
      </c>
    </row>
    <row r="44" spans="1:15" x14ac:dyDescent="0.4">
      <c r="A44" t="s">
        <v>75</v>
      </c>
      <c r="B44">
        <v>5519</v>
      </c>
      <c r="K44" t="s">
        <v>20</v>
      </c>
      <c r="L44" t="str">
        <f>A50</f>
        <v>D6</v>
      </c>
      <c r="M44">
        <f>B50</f>
        <v>17304</v>
      </c>
      <c r="N44">
        <f t="shared" si="1"/>
        <v>5.3834802531940511</v>
      </c>
      <c r="O44">
        <f t="shared" si="2"/>
        <v>215.33921012776204</v>
      </c>
    </row>
    <row r="45" spans="1:15" x14ac:dyDescent="0.4">
      <c r="A45" t="s">
        <v>91</v>
      </c>
      <c r="B45">
        <v>8207</v>
      </c>
      <c r="K45" t="s">
        <v>21</v>
      </c>
      <c r="L45" t="str">
        <f>A62</f>
        <v>E6</v>
      </c>
      <c r="M45">
        <f>B62</f>
        <v>10096</v>
      </c>
      <c r="N45">
        <f t="shared" si="1"/>
        <v>2.5843656557026913</v>
      </c>
      <c r="O45">
        <f t="shared" si="2"/>
        <v>103.37462622810764</v>
      </c>
    </row>
    <row r="46" spans="1:15" x14ac:dyDescent="0.4">
      <c r="A46" t="s">
        <v>92</v>
      </c>
      <c r="B46">
        <v>3432</v>
      </c>
      <c r="K46" t="s">
        <v>22</v>
      </c>
      <c r="L46" t="str">
        <f>A74</f>
        <v>F6</v>
      </c>
      <c r="M46">
        <f>B74</f>
        <v>7144</v>
      </c>
      <c r="N46">
        <f t="shared" si="1"/>
        <v>1.4380024076734885</v>
      </c>
      <c r="O46">
        <f t="shared" si="2"/>
        <v>57.520096306939543</v>
      </c>
    </row>
    <row r="47" spans="1:15" x14ac:dyDescent="0.4">
      <c r="A47" t="s">
        <v>93</v>
      </c>
      <c r="B47">
        <v>24460</v>
      </c>
      <c r="K47" t="s">
        <v>23</v>
      </c>
      <c r="L47" t="str">
        <f>A86</f>
        <v>G6</v>
      </c>
      <c r="M47">
        <f>B86</f>
        <v>5055</v>
      </c>
      <c r="N47">
        <f t="shared" si="1"/>
        <v>0.62677177585336497</v>
      </c>
      <c r="O47">
        <f t="shared" si="2"/>
        <v>25.070871034134598</v>
      </c>
    </row>
    <row r="48" spans="1:15" x14ac:dyDescent="0.4">
      <c r="A48" t="s">
        <v>12</v>
      </c>
      <c r="B48">
        <v>3873</v>
      </c>
      <c r="K48" t="s">
        <v>24</v>
      </c>
      <c r="L48" t="str">
        <f>A98</f>
        <v>H6</v>
      </c>
      <c r="M48">
        <f>B98</f>
        <v>4007</v>
      </c>
      <c r="N48">
        <f t="shared" si="1"/>
        <v>0.21979728942565338</v>
      </c>
      <c r="O48">
        <f t="shared" si="2"/>
        <v>8.791891577026135</v>
      </c>
    </row>
    <row r="49" spans="1:15" x14ac:dyDescent="0.4">
      <c r="A49" t="s">
        <v>20</v>
      </c>
      <c r="B49">
        <v>3482</v>
      </c>
      <c r="K49" t="s">
        <v>33</v>
      </c>
      <c r="L49" t="str">
        <f>A99</f>
        <v>H7</v>
      </c>
      <c r="M49">
        <f>B99</f>
        <v>3990</v>
      </c>
      <c r="N49">
        <f t="shared" si="1"/>
        <v>0.21319560405421151</v>
      </c>
      <c r="O49">
        <f t="shared" si="2"/>
        <v>8.5278241621684607</v>
      </c>
    </row>
    <row r="50" spans="1:15" x14ac:dyDescent="0.4">
      <c r="A50" t="s">
        <v>28</v>
      </c>
      <c r="B50">
        <v>17304</v>
      </c>
      <c r="K50" t="s">
        <v>31</v>
      </c>
      <c r="L50" t="str">
        <f>A87</f>
        <v>G7</v>
      </c>
      <c r="M50">
        <f>B87</f>
        <v>4180</v>
      </c>
      <c r="N50">
        <f t="shared" si="1"/>
        <v>0.28697914644091493</v>
      </c>
      <c r="O50">
        <f t="shared" si="2"/>
        <v>11.479165857636598</v>
      </c>
    </row>
    <row r="51" spans="1:15" x14ac:dyDescent="0.4">
      <c r="A51" t="s">
        <v>37</v>
      </c>
      <c r="B51">
        <v>3396</v>
      </c>
      <c r="K51" t="s">
        <v>32</v>
      </c>
      <c r="L51" t="str">
        <f>A75</f>
        <v>F7</v>
      </c>
      <c r="M51">
        <f>B75</f>
        <v>3922</v>
      </c>
      <c r="N51">
        <f t="shared" si="1"/>
        <v>0.18678886256844396</v>
      </c>
      <c r="O51">
        <f t="shared" si="2"/>
        <v>7.4715545027377583</v>
      </c>
    </row>
    <row r="52" spans="1:15" x14ac:dyDescent="0.4">
      <c r="A52" t="s">
        <v>44</v>
      </c>
      <c r="B52">
        <v>3779</v>
      </c>
      <c r="K52" t="s">
        <v>29</v>
      </c>
      <c r="L52" t="str">
        <f>A63</f>
        <v>E7</v>
      </c>
      <c r="M52">
        <f>B63</f>
        <v>3646</v>
      </c>
      <c r="N52">
        <f t="shared" si="1"/>
        <v>7.9608558890916864E-2</v>
      </c>
      <c r="O52">
        <f t="shared" si="2"/>
        <v>3.1843423556366748</v>
      </c>
    </row>
    <row r="53" spans="1:15" x14ac:dyDescent="0.4">
      <c r="A53" t="s">
        <v>52</v>
      </c>
      <c r="B53">
        <v>4773</v>
      </c>
      <c r="K53" t="s">
        <v>28</v>
      </c>
      <c r="L53" t="str">
        <f>A51</f>
        <v>D7</v>
      </c>
      <c r="M53">
        <f>B51</f>
        <v>3396</v>
      </c>
      <c r="N53">
        <f t="shared" si="1"/>
        <v>-1.7475049512640287E-2</v>
      </c>
      <c r="O53">
        <f t="shared" si="2"/>
        <v>-0.69900198050561146</v>
      </c>
    </row>
    <row r="54" spans="1:15" x14ac:dyDescent="0.4">
      <c r="A54" t="s">
        <v>60</v>
      </c>
      <c r="B54">
        <v>3354</v>
      </c>
      <c r="K54" t="s">
        <v>27</v>
      </c>
      <c r="L54" t="str">
        <f>A39</f>
        <v>C7</v>
      </c>
      <c r="M54">
        <f>B39</f>
        <v>3405</v>
      </c>
      <c r="N54">
        <f t="shared" si="1"/>
        <v>-1.3980039610112229E-2</v>
      </c>
      <c r="O54">
        <f t="shared" si="2"/>
        <v>-0.55920158440448919</v>
      </c>
    </row>
    <row r="55" spans="1:15" x14ac:dyDescent="0.4">
      <c r="A55" t="s">
        <v>68</v>
      </c>
      <c r="B55">
        <v>42371</v>
      </c>
      <c r="K55" t="s">
        <v>26</v>
      </c>
      <c r="L55" t="str">
        <f>A27</f>
        <v>B7</v>
      </c>
      <c r="M55">
        <f>B27</f>
        <v>3394</v>
      </c>
      <c r="N55">
        <f t="shared" si="1"/>
        <v>-1.8251718379868744E-2</v>
      </c>
      <c r="O55">
        <f t="shared" si="2"/>
        <v>-0.7300687351947498</v>
      </c>
    </row>
    <row r="56" spans="1:15" x14ac:dyDescent="0.4">
      <c r="A56" t="s">
        <v>76</v>
      </c>
      <c r="B56">
        <v>4542</v>
      </c>
      <c r="K56" t="s">
        <v>25</v>
      </c>
      <c r="L56" t="str">
        <f>A15</f>
        <v>A7</v>
      </c>
      <c r="M56">
        <f>B15</f>
        <v>3456</v>
      </c>
      <c r="N56">
        <f t="shared" si="1"/>
        <v>5.8250165042134285E-3</v>
      </c>
      <c r="O56">
        <f t="shared" si="2"/>
        <v>0.23300066016853715</v>
      </c>
    </row>
    <row r="57" spans="1:15" x14ac:dyDescent="0.4">
      <c r="A57" t="s">
        <v>94</v>
      </c>
      <c r="B57">
        <v>4698</v>
      </c>
      <c r="K57" t="s">
        <v>34</v>
      </c>
      <c r="L57" t="str">
        <f>A16</f>
        <v>A8</v>
      </c>
      <c r="M57">
        <f>B16</f>
        <v>3386</v>
      </c>
      <c r="N57">
        <f t="shared" si="1"/>
        <v>-2.1358393848782572E-2</v>
      </c>
      <c r="O57">
        <f t="shared" si="2"/>
        <v>-0.8543357539513029</v>
      </c>
    </row>
    <row r="58" spans="1:15" x14ac:dyDescent="0.4">
      <c r="A58" t="s">
        <v>95</v>
      </c>
      <c r="B58">
        <v>3342</v>
      </c>
      <c r="K58" t="s">
        <v>35</v>
      </c>
      <c r="L58" t="str">
        <f>A28</f>
        <v>B8</v>
      </c>
      <c r="M58">
        <f>B28</f>
        <v>3412</v>
      </c>
      <c r="N58">
        <f t="shared" si="1"/>
        <v>-1.1261698574812629E-2</v>
      </c>
      <c r="O58">
        <f t="shared" si="2"/>
        <v>-0.45046794299250514</v>
      </c>
    </row>
    <row r="59" spans="1:15" x14ac:dyDescent="0.4">
      <c r="A59" t="s">
        <v>96</v>
      </c>
      <c r="B59">
        <v>37767</v>
      </c>
      <c r="K59" t="s">
        <v>36</v>
      </c>
      <c r="L59" t="str">
        <f>A40</f>
        <v>C8</v>
      </c>
      <c r="M59">
        <f>B40</f>
        <v>3488</v>
      </c>
      <c r="N59">
        <f t="shared" si="1"/>
        <v>1.8251718379868744E-2</v>
      </c>
      <c r="O59">
        <f t="shared" si="2"/>
        <v>0.7300687351947498</v>
      </c>
    </row>
    <row r="60" spans="1:15" x14ac:dyDescent="0.4">
      <c r="A60" t="s">
        <v>13</v>
      </c>
      <c r="B60">
        <v>3725</v>
      </c>
      <c r="K60" t="s">
        <v>37</v>
      </c>
      <c r="L60" t="str">
        <f>A52</f>
        <v>D8</v>
      </c>
      <c r="M60">
        <f>B52</f>
        <v>3779</v>
      </c>
      <c r="N60">
        <f t="shared" si="1"/>
        <v>0.13125703856160925</v>
      </c>
      <c r="O60">
        <f t="shared" si="2"/>
        <v>5.2502815424643696</v>
      </c>
    </row>
    <row r="61" spans="1:15" x14ac:dyDescent="0.4">
      <c r="A61" t="s">
        <v>21</v>
      </c>
      <c r="B61">
        <v>3420</v>
      </c>
      <c r="K61" t="s">
        <v>38</v>
      </c>
      <c r="L61" t="str">
        <f>A64</f>
        <v>E8</v>
      </c>
      <c r="M61">
        <f>B64</f>
        <v>5804</v>
      </c>
      <c r="N61">
        <f t="shared" si="1"/>
        <v>0.91763426663042214</v>
      </c>
      <c r="O61">
        <f t="shared" si="2"/>
        <v>36.705370665216883</v>
      </c>
    </row>
    <row r="62" spans="1:15" x14ac:dyDescent="0.4">
      <c r="A62" t="s">
        <v>29</v>
      </c>
      <c r="B62">
        <v>10096</v>
      </c>
      <c r="K62" t="s">
        <v>30</v>
      </c>
      <c r="L62" t="str">
        <f>A76</f>
        <v>F8</v>
      </c>
      <c r="M62">
        <f>B76</f>
        <v>26174</v>
      </c>
      <c r="N62">
        <f t="shared" si="1"/>
        <v>8.8280066793522582</v>
      </c>
      <c r="O62">
        <f t="shared" si="2"/>
        <v>353.12026717409032</v>
      </c>
    </row>
    <row r="63" spans="1:15" x14ac:dyDescent="0.4">
      <c r="A63" t="s">
        <v>38</v>
      </c>
      <c r="B63">
        <v>3646</v>
      </c>
      <c r="K63" t="s">
        <v>39</v>
      </c>
      <c r="L63" t="str">
        <f>A88</f>
        <v>G8</v>
      </c>
      <c r="M63">
        <f>B88</f>
        <v>37663</v>
      </c>
      <c r="N63">
        <f t="shared" si="1"/>
        <v>13.289580987146131</v>
      </c>
      <c r="O63">
        <f t="shared" si="2"/>
        <v>531.5832394858453</v>
      </c>
    </row>
    <row r="64" spans="1:15" x14ac:dyDescent="0.4">
      <c r="A64" t="s">
        <v>45</v>
      </c>
      <c r="B64">
        <v>5804</v>
      </c>
      <c r="K64" t="s">
        <v>40</v>
      </c>
      <c r="L64" t="str">
        <f>A100</f>
        <v>H8</v>
      </c>
      <c r="M64">
        <f>B100</f>
        <v>32601</v>
      </c>
      <c r="N64">
        <f t="shared" si="1"/>
        <v>11.323832084190906</v>
      </c>
      <c r="O64">
        <f t="shared" si="2"/>
        <v>452.95328336763623</v>
      </c>
    </row>
    <row r="65" spans="1:15" x14ac:dyDescent="0.4">
      <c r="A65" t="s">
        <v>53</v>
      </c>
      <c r="B65">
        <v>6521</v>
      </c>
      <c r="K65" t="s">
        <v>48</v>
      </c>
      <c r="L65" t="str">
        <f>A101</f>
        <v>H9</v>
      </c>
      <c r="M65">
        <f>B101</f>
        <v>24448</v>
      </c>
      <c r="N65">
        <f t="shared" si="1"/>
        <v>8.1577414469341001</v>
      </c>
      <c r="O65">
        <f t="shared" si="2"/>
        <v>326.30965787736397</v>
      </c>
    </row>
    <row r="66" spans="1:15" x14ac:dyDescent="0.4">
      <c r="A66" t="s">
        <v>61</v>
      </c>
      <c r="B66">
        <v>3364</v>
      </c>
      <c r="K66" t="s">
        <v>47</v>
      </c>
      <c r="L66" t="str">
        <f>A89</f>
        <v>G9</v>
      </c>
      <c r="M66">
        <f>B89</f>
        <v>12547</v>
      </c>
      <c r="N66">
        <f t="shared" si="1"/>
        <v>3.5361733524911654</v>
      </c>
      <c r="O66">
        <f t="shared" si="2"/>
        <v>141.44693409964663</v>
      </c>
    </row>
    <row r="67" spans="1:15" x14ac:dyDescent="0.4">
      <c r="A67" t="s">
        <v>69</v>
      </c>
      <c r="B67">
        <v>31149</v>
      </c>
      <c r="K67" t="s">
        <v>46</v>
      </c>
      <c r="L67" t="str">
        <f>A77</f>
        <v>F9</v>
      </c>
      <c r="M67">
        <f>B77</f>
        <v>7775</v>
      </c>
      <c r="N67">
        <f t="shared" si="1"/>
        <v>1.6830414352840668</v>
      </c>
      <c r="O67">
        <f t="shared" si="2"/>
        <v>67.321657411362679</v>
      </c>
    </row>
    <row r="68" spans="1:15" x14ac:dyDescent="0.4">
      <c r="A68" t="s">
        <v>77</v>
      </c>
      <c r="B68">
        <v>4306</v>
      </c>
      <c r="K68" t="s">
        <v>45</v>
      </c>
      <c r="L68" t="str">
        <f>A65</f>
        <v>E9</v>
      </c>
      <c r="M68">
        <f>B65</f>
        <v>6521</v>
      </c>
      <c r="N68">
        <f t="shared" si="1"/>
        <v>1.196070055531824</v>
      </c>
      <c r="O68">
        <f t="shared" si="2"/>
        <v>47.842802221272962</v>
      </c>
    </row>
    <row r="69" spans="1:15" x14ac:dyDescent="0.4">
      <c r="A69" t="s">
        <v>97</v>
      </c>
      <c r="B69">
        <v>3734</v>
      </c>
      <c r="K69" t="s">
        <v>44</v>
      </c>
      <c r="L69" t="str">
        <f>A53</f>
        <v>D9</v>
      </c>
      <c r="M69">
        <f>B53</f>
        <v>4773</v>
      </c>
      <c r="N69">
        <f t="shared" si="1"/>
        <v>0.51726146557415242</v>
      </c>
      <c r="O69">
        <f t="shared" si="2"/>
        <v>20.690458622966098</v>
      </c>
    </row>
    <row r="70" spans="1:15" x14ac:dyDescent="0.4">
      <c r="A70" t="s">
        <v>98</v>
      </c>
      <c r="B70">
        <v>3406</v>
      </c>
      <c r="K70" t="s">
        <v>43</v>
      </c>
      <c r="L70" t="str">
        <f>A41</f>
        <v>C9</v>
      </c>
      <c r="M70">
        <f>B41</f>
        <v>4257</v>
      </c>
      <c r="N70">
        <f t="shared" si="1"/>
        <v>0.31688089782921053</v>
      </c>
      <c r="O70">
        <f t="shared" si="2"/>
        <v>12.675235913168422</v>
      </c>
    </row>
    <row r="71" spans="1:15" x14ac:dyDescent="0.4">
      <c r="A71" t="s">
        <v>99</v>
      </c>
      <c r="B71">
        <v>41686</v>
      </c>
      <c r="K71" t="s">
        <v>42</v>
      </c>
      <c r="L71" t="str">
        <f>A29</f>
        <v>B9</v>
      </c>
      <c r="M71">
        <f>B29</f>
        <v>4357</v>
      </c>
      <c r="N71">
        <f t="shared" si="1"/>
        <v>0.35571434119063339</v>
      </c>
      <c r="O71">
        <f t="shared" si="2"/>
        <v>14.228573647625335</v>
      </c>
    </row>
    <row r="72" spans="1:15" x14ac:dyDescent="0.4">
      <c r="A72" t="s">
        <v>14</v>
      </c>
      <c r="B72">
        <v>3523</v>
      </c>
      <c r="K72" t="s">
        <v>41</v>
      </c>
      <c r="L72" t="str">
        <f>A17</f>
        <v>A9</v>
      </c>
      <c r="M72">
        <f>B17</f>
        <v>4231</v>
      </c>
      <c r="N72">
        <f t="shared" si="1"/>
        <v>0.30678420255524058</v>
      </c>
      <c r="O72">
        <f t="shared" si="2"/>
        <v>12.271368102209623</v>
      </c>
    </row>
    <row r="73" spans="1:15" x14ac:dyDescent="0.4">
      <c r="A73" t="s">
        <v>22</v>
      </c>
      <c r="B73">
        <v>3375</v>
      </c>
      <c r="K73" t="s">
        <v>49</v>
      </c>
      <c r="L73" t="str">
        <f>A18</f>
        <v>A10</v>
      </c>
      <c r="M73">
        <f>B18</f>
        <v>3897</v>
      </c>
      <c r="N73">
        <f t="shared" si="1"/>
        <v>0.17708050172808823</v>
      </c>
      <c r="O73">
        <f t="shared" si="2"/>
        <v>7.083220069123529</v>
      </c>
    </row>
    <row r="74" spans="1:15" x14ac:dyDescent="0.4">
      <c r="A74" t="s">
        <v>32</v>
      </c>
      <c r="B74">
        <v>7144</v>
      </c>
      <c r="K74" t="s">
        <v>50</v>
      </c>
      <c r="L74" t="str">
        <f>A30</f>
        <v>B10</v>
      </c>
      <c r="M74">
        <f>B30</f>
        <v>3609</v>
      </c>
      <c r="N74">
        <f t="shared" ref="N74:N96" si="3">(M74-3441)/2575.1</f>
        <v>6.5240184847190408E-2</v>
      </c>
      <c r="O74">
        <f t="shared" ref="O74:O96" si="4">N74*40</f>
        <v>2.6096073938876163</v>
      </c>
    </row>
    <row r="75" spans="1:15" x14ac:dyDescent="0.4">
      <c r="A75" t="s">
        <v>30</v>
      </c>
      <c r="B75">
        <v>3922</v>
      </c>
      <c r="K75" t="s">
        <v>51</v>
      </c>
      <c r="L75" t="str">
        <f>A42</f>
        <v>C10</v>
      </c>
      <c r="M75">
        <f>B42</f>
        <v>3403</v>
      </c>
      <c r="N75">
        <f t="shared" si="3"/>
        <v>-1.4756708477340686E-2</v>
      </c>
      <c r="O75">
        <f t="shared" si="4"/>
        <v>-0.59026833909362741</v>
      </c>
    </row>
    <row r="76" spans="1:15" x14ac:dyDescent="0.4">
      <c r="A76" t="s">
        <v>46</v>
      </c>
      <c r="B76">
        <v>26174</v>
      </c>
      <c r="K76" t="s">
        <v>52</v>
      </c>
      <c r="L76" t="str">
        <f>A54</f>
        <v>D10</v>
      </c>
      <c r="M76">
        <f>B54</f>
        <v>3354</v>
      </c>
      <c r="N76">
        <f t="shared" si="3"/>
        <v>-3.3785095724437886E-2</v>
      </c>
      <c r="O76">
        <f t="shared" si="4"/>
        <v>-1.3514038289775154</v>
      </c>
    </row>
    <row r="77" spans="1:15" x14ac:dyDescent="0.4">
      <c r="A77" t="s">
        <v>54</v>
      </c>
      <c r="B77">
        <v>7775</v>
      </c>
      <c r="K77" t="s">
        <v>53</v>
      </c>
      <c r="L77" t="str">
        <f>A66</f>
        <v>E10</v>
      </c>
      <c r="M77">
        <f>B66</f>
        <v>3364</v>
      </c>
      <c r="N77">
        <f t="shared" si="3"/>
        <v>-2.9901751388295601E-2</v>
      </c>
      <c r="O77">
        <f t="shared" si="4"/>
        <v>-1.196070055531824</v>
      </c>
    </row>
    <row r="78" spans="1:15" x14ac:dyDescent="0.4">
      <c r="A78" t="s">
        <v>62</v>
      </c>
      <c r="B78">
        <v>3383</v>
      </c>
      <c r="K78" t="s">
        <v>54</v>
      </c>
      <c r="L78" t="str">
        <f>A78</f>
        <v>F10</v>
      </c>
      <c r="M78">
        <f>B78</f>
        <v>3383</v>
      </c>
      <c r="N78">
        <f t="shared" si="3"/>
        <v>-2.2523397149625257E-2</v>
      </c>
      <c r="O78">
        <f t="shared" si="4"/>
        <v>-0.90093588598501029</v>
      </c>
    </row>
    <row r="79" spans="1:15" x14ac:dyDescent="0.4">
      <c r="A79" t="s">
        <v>70</v>
      </c>
      <c r="B79">
        <v>6478</v>
      </c>
      <c r="K79" t="s">
        <v>55</v>
      </c>
      <c r="L79" t="str">
        <f>A90</f>
        <v>G10</v>
      </c>
      <c r="M79">
        <f>B90</f>
        <v>3425</v>
      </c>
      <c r="N79">
        <f t="shared" si="3"/>
        <v>-6.213350937827657E-3</v>
      </c>
      <c r="O79">
        <f t="shared" si="4"/>
        <v>-0.24853403751310627</v>
      </c>
    </row>
    <row r="80" spans="1:15" x14ac:dyDescent="0.4">
      <c r="A80" t="s">
        <v>78</v>
      </c>
      <c r="B80">
        <v>4132</v>
      </c>
      <c r="K80" t="s">
        <v>56</v>
      </c>
      <c r="L80" t="str">
        <f>A102</f>
        <v>H10</v>
      </c>
      <c r="M80">
        <f>B102</f>
        <v>3396</v>
      </c>
      <c r="N80">
        <f t="shared" si="3"/>
        <v>-1.7475049512640287E-2</v>
      </c>
      <c r="O80">
        <f t="shared" si="4"/>
        <v>-0.69900198050561146</v>
      </c>
    </row>
    <row r="81" spans="1:15" x14ac:dyDescent="0.4">
      <c r="A81" t="s">
        <v>100</v>
      </c>
      <c r="B81">
        <v>3441</v>
      </c>
      <c r="K81" t="s">
        <v>64</v>
      </c>
      <c r="L81" t="str">
        <f>A103</f>
        <v>H11</v>
      </c>
      <c r="M81">
        <f>B103</f>
        <v>3499</v>
      </c>
      <c r="N81">
        <f t="shared" si="3"/>
        <v>2.2523397149625257E-2</v>
      </c>
      <c r="O81">
        <f t="shared" si="4"/>
        <v>0.90093588598501029</v>
      </c>
    </row>
    <row r="82" spans="1:15" x14ac:dyDescent="0.4">
      <c r="A82" t="s">
        <v>101</v>
      </c>
      <c r="B82">
        <v>3519</v>
      </c>
      <c r="K82" t="s">
        <v>63</v>
      </c>
      <c r="L82" t="str">
        <f>A91</f>
        <v>G11</v>
      </c>
      <c r="M82">
        <f>B91</f>
        <v>3754</v>
      </c>
      <c r="N82">
        <f t="shared" si="3"/>
        <v>0.12154867772125355</v>
      </c>
      <c r="O82">
        <f t="shared" si="4"/>
        <v>4.861947108850142</v>
      </c>
    </row>
    <row r="83" spans="1:15" x14ac:dyDescent="0.4">
      <c r="A83" t="s">
        <v>102</v>
      </c>
      <c r="B83">
        <v>29741</v>
      </c>
      <c r="K83" t="s">
        <v>62</v>
      </c>
      <c r="L83" t="str">
        <f>A79</f>
        <v>F11</v>
      </c>
      <c r="M83">
        <f>B79</f>
        <v>6478</v>
      </c>
      <c r="N83">
        <f t="shared" si="3"/>
        <v>1.1793716748864123</v>
      </c>
      <c r="O83">
        <f t="shared" si="4"/>
        <v>47.17486699545649</v>
      </c>
    </row>
    <row r="84" spans="1:15" x14ac:dyDescent="0.4">
      <c r="A84" t="s">
        <v>15</v>
      </c>
      <c r="B84">
        <v>3368</v>
      </c>
      <c r="K84" t="s">
        <v>61</v>
      </c>
      <c r="L84" t="str">
        <f>A67</f>
        <v>E11</v>
      </c>
      <c r="M84">
        <f>B67</f>
        <v>31149</v>
      </c>
      <c r="N84">
        <f t="shared" si="3"/>
        <v>10.759970486583045</v>
      </c>
      <c r="O84">
        <f t="shared" si="4"/>
        <v>430.39881946332179</v>
      </c>
    </row>
    <row r="85" spans="1:15" x14ac:dyDescent="0.4">
      <c r="A85" t="s">
        <v>23</v>
      </c>
      <c r="B85">
        <v>3376</v>
      </c>
      <c r="K85" t="s">
        <v>60</v>
      </c>
      <c r="L85" t="str">
        <f>A55</f>
        <v>D11</v>
      </c>
      <c r="M85">
        <f>B55</f>
        <v>42371</v>
      </c>
      <c r="N85">
        <f t="shared" si="3"/>
        <v>15.117859500601918</v>
      </c>
      <c r="O85">
        <f t="shared" si="4"/>
        <v>604.71438002407672</v>
      </c>
    </row>
    <row r="86" spans="1:15" x14ac:dyDescent="0.4">
      <c r="A86" t="s">
        <v>31</v>
      </c>
      <c r="B86">
        <v>5055</v>
      </c>
      <c r="K86" t="s">
        <v>59</v>
      </c>
      <c r="L86" t="str">
        <f>A43</f>
        <v>C11</v>
      </c>
      <c r="M86">
        <f>B43</f>
        <v>40858</v>
      </c>
      <c r="N86">
        <f t="shared" si="3"/>
        <v>14.530309502543592</v>
      </c>
      <c r="O86">
        <f t="shared" si="4"/>
        <v>581.21238010174363</v>
      </c>
    </row>
    <row r="87" spans="1:15" x14ac:dyDescent="0.4">
      <c r="A87" t="s">
        <v>39</v>
      </c>
      <c r="B87">
        <v>4180</v>
      </c>
      <c r="K87" t="s">
        <v>58</v>
      </c>
      <c r="L87" t="str">
        <f>A31</f>
        <v>B11</v>
      </c>
      <c r="M87">
        <f>B31</f>
        <v>36939</v>
      </c>
      <c r="N87">
        <f t="shared" si="3"/>
        <v>13.008426857209429</v>
      </c>
      <c r="O87">
        <f t="shared" si="4"/>
        <v>520.33707428837715</v>
      </c>
    </row>
    <row r="88" spans="1:15" x14ac:dyDescent="0.4">
      <c r="A88" t="s">
        <v>47</v>
      </c>
      <c r="B88">
        <v>37663</v>
      </c>
      <c r="K88" t="s">
        <v>57</v>
      </c>
      <c r="L88" t="str">
        <f>A19</f>
        <v>A11</v>
      </c>
      <c r="M88">
        <f>B19</f>
        <v>18575</v>
      </c>
      <c r="N88">
        <f t="shared" si="3"/>
        <v>5.8770533183177358</v>
      </c>
      <c r="O88">
        <f t="shared" si="4"/>
        <v>235.08213273270943</v>
      </c>
    </row>
    <row r="89" spans="1:15" x14ac:dyDescent="0.4">
      <c r="A89" t="s">
        <v>55</v>
      </c>
      <c r="B89">
        <v>12547</v>
      </c>
      <c r="K89" t="s">
        <v>65</v>
      </c>
      <c r="L89" t="str">
        <f>A20</f>
        <v>A12</v>
      </c>
      <c r="M89">
        <f>B20</f>
        <v>3338</v>
      </c>
      <c r="N89">
        <f t="shared" si="3"/>
        <v>-3.9998446662265548E-2</v>
      </c>
      <c r="O89">
        <f t="shared" si="4"/>
        <v>-1.5999378664906219</v>
      </c>
    </row>
    <row r="90" spans="1:15" x14ac:dyDescent="0.4">
      <c r="A90" t="s">
        <v>63</v>
      </c>
      <c r="B90">
        <v>3425</v>
      </c>
      <c r="K90" t="s">
        <v>66</v>
      </c>
      <c r="L90" t="str">
        <f>A32</f>
        <v>B12</v>
      </c>
      <c r="M90">
        <f>B32</f>
        <v>7181</v>
      </c>
      <c r="N90">
        <f t="shared" si="3"/>
        <v>1.4523707817172149</v>
      </c>
      <c r="O90">
        <f t="shared" si="4"/>
        <v>58.094831268688594</v>
      </c>
    </row>
    <row r="91" spans="1:15" x14ac:dyDescent="0.4">
      <c r="A91" t="s">
        <v>71</v>
      </c>
      <c r="B91">
        <v>3754</v>
      </c>
      <c r="K91" t="s">
        <v>67</v>
      </c>
      <c r="L91" t="str">
        <f>A44</f>
        <v>C12</v>
      </c>
      <c r="M91">
        <f>B44</f>
        <v>5519</v>
      </c>
      <c r="N91">
        <f t="shared" si="3"/>
        <v>0.80695895305036702</v>
      </c>
      <c r="O91">
        <f t="shared" si="4"/>
        <v>32.27835812201468</v>
      </c>
    </row>
    <row r="92" spans="1:15" x14ac:dyDescent="0.4">
      <c r="A92" t="s">
        <v>79</v>
      </c>
      <c r="B92">
        <v>3810</v>
      </c>
      <c r="K92" t="s">
        <v>68</v>
      </c>
      <c r="L92" t="str">
        <f>A56</f>
        <v>D12</v>
      </c>
      <c r="M92">
        <f>B56</f>
        <v>4542</v>
      </c>
      <c r="N92">
        <f t="shared" si="3"/>
        <v>0.4275562114092657</v>
      </c>
      <c r="O92">
        <f t="shared" si="4"/>
        <v>17.102248456370628</v>
      </c>
    </row>
    <row r="93" spans="1:15" x14ac:dyDescent="0.4">
      <c r="A93" t="s">
        <v>103</v>
      </c>
      <c r="B93">
        <v>3435</v>
      </c>
      <c r="K93" t="s">
        <v>69</v>
      </c>
      <c r="L93" t="str">
        <f>A68</f>
        <v>E12</v>
      </c>
      <c r="M93">
        <f>B68</f>
        <v>4306</v>
      </c>
      <c r="N93">
        <f t="shared" si="3"/>
        <v>0.33590928507630774</v>
      </c>
      <c r="O93">
        <f t="shared" si="4"/>
        <v>13.436371403052309</v>
      </c>
    </row>
    <row r="94" spans="1:15" x14ac:dyDescent="0.4">
      <c r="A94" t="s">
        <v>104</v>
      </c>
      <c r="B94">
        <v>3622</v>
      </c>
      <c r="K94" t="s">
        <v>70</v>
      </c>
      <c r="L94" t="str">
        <f>A80</f>
        <v>F12</v>
      </c>
      <c r="M94">
        <f>B80</f>
        <v>4132</v>
      </c>
      <c r="N94">
        <f t="shared" si="3"/>
        <v>0.26833909362743197</v>
      </c>
      <c r="O94">
        <f t="shared" si="4"/>
        <v>10.733563745097278</v>
      </c>
    </row>
    <row r="95" spans="1:15" x14ac:dyDescent="0.4">
      <c r="A95" t="s">
        <v>105</v>
      </c>
      <c r="B95">
        <v>6119</v>
      </c>
      <c r="K95" t="s">
        <v>71</v>
      </c>
      <c r="L95" t="str">
        <f>A92</f>
        <v>G12</v>
      </c>
      <c r="M95">
        <f>B92</f>
        <v>3810</v>
      </c>
      <c r="N95">
        <f t="shared" si="3"/>
        <v>0.14329540600365034</v>
      </c>
      <c r="O95">
        <f t="shared" si="4"/>
        <v>5.7318162401460135</v>
      </c>
    </row>
    <row r="96" spans="1:15" x14ac:dyDescent="0.4">
      <c r="A96" t="s">
        <v>16</v>
      </c>
      <c r="B96">
        <v>3375</v>
      </c>
      <c r="K96" t="s">
        <v>72</v>
      </c>
      <c r="L96" t="str">
        <f>A104</f>
        <v>H12</v>
      </c>
      <c r="M96">
        <f>B104</f>
        <v>3743</v>
      </c>
      <c r="N96">
        <f t="shared" si="3"/>
        <v>0.11727699895149703</v>
      </c>
      <c r="O96">
        <f t="shared" si="4"/>
        <v>4.6910799580598814</v>
      </c>
    </row>
    <row r="97" spans="1:2" x14ac:dyDescent="0.4">
      <c r="A97" t="s">
        <v>24</v>
      </c>
      <c r="B97">
        <v>3530</v>
      </c>
    </row>
    <row r="98" spans="1:2" x14ac:dyDescent="0.4">
      <c r="A98" t="s">
        <v>33</v>
      </c>
      <c r="B98">
        <v>4007</v>
      </c>
    </row>
    <row r="99" spans="1:2" x14ac:dyDescent="0.4">
      <c r="A99" t="s">
        <v>40</v>
      </c>
      <c r="B99">
        <v>3990</v>
      </c>
    </row>
    <row r="100" spans="1:2" x14ac:dyDescent="0.4">
      <c r="A100" t="s">
        <v>48</v>
      </c>
      <c r="B100">
        <v>32601</v>
      </c>
    </row>
    <row r="101" spans="1:2" x14ac:dyDescent="0.4">
      <c r="A101" t="s">
        <v>56</v>
      </c>
      <c r="B101">
        <v>24448</v>
      </c>
    </row>
    <row r="102" spans="1:2" x14ac:dyDescent="0.4">
      <c r="A102" t="s">
        <v>64</v>
      </c>
      <c r="B102">
        <v>3396</v>
      </c>
    </row>
    <row r="103" spans="1:2" x14ac:dyDescent="0.4">
      <c r="A103" t="s">
        <v>72</v>
      </c>
      <c r="B103">
        <v>3499</v>
      </c>
    </row>
    <row r="104" spans="1:2" x14ac:dyDescent="0.4">
      <c r="A104" t="s">
        <v>80</v>
      </c>
      <c r="B104">
        <v>3743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F69" sqref="F6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-1.8104366347177849E-2</v>
      </c>
      <c r="E2" s="7">
        <f>'Plate 2'!N9</f>
        <v>4.745564722201942E-2</v>
      </c>
      <c r="F2" s="7">
        <f>'Plate 3'!N9</f>
        <v>-2.4465069317696399E-2</v>
      </c>
      <c r="G2" s="7">
        <f>AVERAGE(D2:F2)</f>
        <v>1.6287371857150572E-3</v>
      </c>
      <c r="H2" s="7">
        <f>STDEV(D2:F2)</f>
        <v>3.9814493569257425E-2</v>
      </c>
      <c r="I2" s="7">
        <f>G2*40</f>
        <v>6.5149487428602285E-2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6.3542776002839904E-2</v>
      </c>
      <c r="E3" s="7">
        <f>'Plate 2'!N10</f>
        <v>-1.4236694166605826E-2</v>
      </c>
      <c r="F3" s="7">
        <f>'Plate 3'!N10</f>
        <v>-2.0193390547939886E-2</v>
      </c>
      <c r="G3" s="7">
        <f t="shared" ref="G3:G66" si="0">AVERAGE(D3:F3)</f>
        <v>9.7042304294313961E-3</v>
      </c>
      <c r="H3" s="7">
        <f t="shared" ref="H3:H66" si="1">STDEV(D3:F3)</f>
        <v>4.6720576837618759E-2</v>
      </c>
      <c r="I3" s="7">
        <f t="shared" ref="I3:I66" si="2">G3*40</f>
        <v>0.38816921717725583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-2.9818956336528223E-2</v>
      </c>
      <c r="E4" s="7">
        <f>'Plate 2'!N11</f>
        <v>-1.3141563846097685E-2</v>
      </c>
      <c r="F4" s="7">
        <f>'Plate 3'!N11</f>
        <v>-3.3396761290823661E-2</v>
      </c>
      <c r="G4" s="7">
        <f t="shared" si="0"/>
        <v>-2.5452427157816523E-2</v>
      </c>
      <c r="H4" s="7">
        <f t="shared" si="1"/>
        <v>1.0810559129046647E-2</v>
      </c>
      <c r="I4" s="7">
        <f t="shared" si="2"/>
        <v>-1.018097086312661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-1.2069577564785232E-2</v>
      </c>
      <c r="E5" s="7">
        <f>'Plate 2'!N12</f>
        <v>-1.8982258888807769E-2</v>
      </c>
      <c r="F5" s="7">
        <f>'Plate 3'!N12</f>
        <v>-3.4950099025280574E-3</v>
      </c>
      <c r="G5" s="7">
        <f t="shared" si="0"/>
        <v>-1.1515615452040355E-2</v>
      </c>
      <c r="H5" s="7">
        <f t="shared" si="1"/>
        <v>7.7584712287616939E-3</v>
      </c>
      <c r="I5" s="7">
        <f t="shared" si="2"/>
        <v>-0.4606246180816142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-3.7628682996095134E-2</v>
      </c>
      <c r="E6" s="7">
        <f>'Plate 2'!N13</f>
        <v>-3.9789734978462436E-2</v>
      </c>
      <c r="F6" s="7">
        <f>'Plate 3'!N13</f>
        <v>-3.8445108927808627E-2</v>
      </c>
      <c r="G6" s="7">
        <f t="shared" si="0"/>
        <v>-3.8621175634122061E-2</v>
      </c>
      <c r="H6" s="7">
        <f t="shared" si="1"/>
        <v>1.0912314289038137E-3</v>
      </c>
      <c r="I6" s="7">
        <f t="shared" si="2"/>
        <v>-1.5448470253648825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-1.5619453319133831E-2</v>
      </c>
      <c r="E7" s="7">
        <f>'Plate 2'!N14</f>
        <v>-7.3008688033876024E-4</v>
      </c>
      <c r="F7" s="7">
        <f>'Plate 3'!N14</f>
        <v>-1.3591705176498001E-2</v>
      </c>
      <c r="G7" s="7">
        <f t="shared" si="0"/>
        <v>-9.9804151253235305E-3</v>
      </c>
      <c r="H7" s="7">
        <f t="shared" si="1"/>
        <v>8.0749222976114771E-3</v>
      </c>
      <c r="I7" s="7">
        <f t="shared" si="2"/>
        <v>-0.39921660501294121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2.0589279375221866E-2</v>
      </c>
      <c r="E8" s="7">
        <f>'Plate 2'!N15</f>
        <v>3.4314083375921733E-2</v>
      </c>
      <c r="F8" s="7">
        <f>'Plate 3'!N15</f>
        <v>3.029008582190983E-2</v>
      </c>
      <c r="G8" s="7">
        <f t="shared" si="0"/>
        <v>2.8397816191017809E-2</v>
      </c>
      <c r="H8" s="7">
        <f t="shared" si="1"/>
        <v>7.0553578563673155E-3</v>
      </c>
      <c r="I8" s="7">
        <f t="shared" si="2"/>
        <v>1.1359126476407124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6.8512602058927938E-2</v>
      </c>
      <c r="E9" s="7">
        <f>'Plate 2'!N16</f>
        <v>4.8185734102358178E-2</v>
      </c>
      <c r="F9" s="7">
        <f>'Plate 3'!N16</f>
        <v>7.0288532484175381E-2</v>
      </c>
      <c r="G9" s="7">
        <f t="shared" si="0"/>
        <v>6.232895621515383E-2</v>
      </c>
      <c r="H9" s="7">
        <f t="shared" si="1"/>
        <v>1.2280534638920849E-2</v>
      </c>
      <c r="I9" s="7">
        <f t="shared" si="2"/>
        <v>2.4931582486061532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1.0095846645367412</v>
      </c>
      <c r="E10" s="7">
        <f>'Plate 2'!N17</f>
        <v>0.99255311382054456</v>
      </c>
      <c r="F10" s="7">
        <f>'Plate 3'!N17</f>
        <v>1.0399596132189042</v>
      </c>
      <c r="G10" s="7">
        <f t="shared" si="0"/>
        <v>1.0140324638587299</v>
      </c>
      <c r="H10" s="7">
        <f t="shared" si="1"/>
        <v>2.401418821047633E-2</v>
      </c>
      <c r="I10" s="7">
        <f t="shared" si="2"/>
        <v>40.561298554349193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10.344692935747249</v>
      </c>
      <c r="E11" s="7">
        <f>'Plate 2'!N18</f>
        <v>10.500109513032051</v>
      </c>
      <c r="F11" s="7">
        <f>'Plate 3'!N18</f>
        <v>10.213195604054212</v>
      </c>
      <c r="G11" s="7">
        <f t="shared" si="0"/>
        <v>10.35266601761117</v>
      </c>
      <c r="H11" s="7">
        <f t="shared" si="1"/>
        <v>0.14362303198666471</v>
      </c>
      <c r="I11" s="7">
        <f t="shared" si="2"/>
        <v>414.10664070444682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14.302804401845936</v>
      </c>
      <c r="E12" s="7">
        <f>'Plate 2'!N19</f>
        <v>14.963860699423231</v>
      </c>
      <c r="F12" s="7">
        <f>'Plate 3'!N19</f>
        <v>14.851850413576173</v>
      </c>
      <c r="G12" s="7">
        <f t="shared" si="0"/>
        <v>14.706171838281781</v>
      </c>
      <c r="H12" s="7">
        <f t="shared" si="1"/>
        <v>0.35378742574673749</v>
      </c>
      <c r="I12" s="7">
        <f t="shared" si="2"/>
        <v>588.24687353127126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12.788427405040824</v>
      </c>
      <c r="E13" s="7">
        <f>'Plate 2'!N20</f>
        <v>13.515003285390961</v>
      </c>
      <c r="F13" s="7">
        <f>'Plate 3'!N20</f>
        <v>13.32996776824201</v>
      </c>
      <c r="G13" s="7">
        <f t="shared" si="0"/>
        <v>13.211132819557932</v>
      </c>
      <c r="H13" s="7">
        <f t="shared" si="1"/>
        <v>0.37758368112009899</v>
      </c>
      <c r="I13" s="7">
        <f t="shared" si="2"/>
        <v>528.44531278231727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7.8299609513667026</v>
      </c>
      <c r="E14" s="7">
        <f>'Plate 2'!N21</f>
        <v>8.152880192742936</v>
      </c>
      <c r="F14" s="7">
        <f>'Plate 3'!N21</f>
        <v>8.1624014601374704</v>
      </c>
      <c r="G14" s="7">
        <f t="shared" si="0"/>
        <v>8.048414201415703</v>
      </c>
      <c r="H14" s="7">
        <f t="shared" si="1"/>
        <v>0.18924595233697306</v>
      </c>
      <c r="I14" s="7">
        <f t="shared" si="2"/>
        <v>321.93656805662812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3.7057152999645013</v>
      </c>
      <c r="E15" s="7">
        <f>'Plate 2'!N22</f>
        <v>3.8570489888296704</v>
      </c>
      <c r="F15" s="7">
        <f>'Plate 3'!N22</f>
        <v>3.8759659819036156</v>
      </c>
      <c r="G15" s="7">
        <f t="shared" si="0"/>
        <v>3.8129100902325956</v>
      </c>
      <c r="H15" s="7">
        <f t="shared" si="1"/>
        <v>9.3314015304269762E-2</v>
      </c>
      <c r="I15" s="7">
        <f t="shared" si="2"/>
        <v>152.51640360930384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1.4064607738729145</v>
      </c>
      <c r="E16" s="7">
        <f>'Plate 2'!N23</f>
        <v>1.4988683653354749</v>
      </c>
      <c r="F16" s="7">
        <f>'Plate 3'!N23</f>
        <v>1.4803308609374395</v>
      </c>
      <c r="G16" s="7">
        <f t="shared" si="0"/>
        <v>1.4618866667152763</v>
      </c>
      <c r="H16" s="7">
        <f t="shared" si="1"/>
        <v>4.8886930414544595E-2</v>
      </c>
      <c r="I16" s="7">
        <f t="shared" si="2"/>
        <v>58.475466668611055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1.2133475328363508</v>
      </c>
      <c r="E17" s="7">
        <f>'Plate 2'!N24</f>
        <v>1.2904285609987589</v>
      </c>
      <c r="F17" s="7">
        <f>'Plate 3'!N24</f>
        <v>1.2702419323521417</v>
      </c>
      <c r="G17" s="7">
        <f t="shared" si="0"/>
        <v>1.2580060087290839</v>
      </c>
      <c r="H17" s="7">
        <f t="shared" si="1"/>
        <v>3.9970734241760793E-2</v>
      </c>
      <c r="I17" s="7">
        <f t="shared" si="2"/>
        <v>50.320240349163356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0.47284345047923321</v>
      </c>
      <c r="E18" s="7">
        <f>'Plate 2'!N25</f>
        <v>0.45776447397240272</v>
      </c>
      <c r="F18" s="7">
        <f>'Plate 3'!N25</f>
        <v>0.4438662576210633</v>
      </c>
      <c r="G18" s="7">
        <f t="shared" si="0"/>
        <v>0.4581580606908997</v>
      </c>
      <c r="H18" s="7">
        <f t="shared" si="1"/>
        <v>1.4492605333880663E-2</v>
      </c>
      <c r="I18" s="7">
        <f t="shared" si="2"/>
        <v>18.326322427635986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0.22186723464678737</v>
      </c>
      <c r="E19" s="7">
        <f>'Plate 2'!N26</f>
        <v>0.24238884427246843</v>
      </c>
      <c r="F19" s="7">
        <f>'Plate 3'!N26</f>
        <v>0.24154401770805017</v>
      </c>
      <c r="G19" s="7">
        <f t="shared" si="0"/>
        <v>0.23526669887576865</v>
      </c>
      <c r="H19" s="7">
        <f t="shared" si="1"/>
        <v>1.1611962116662218E-2</v>
      </c>
      <c r="I19" s="7">
        <f t="shared" si="2"/>
        <v>9.4106679550307462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0.22293219737309194</v>
      </c>
      <c r="E20" s="7">
        <f>'Plate 2'!N27</f>
        <v>0.23508797546908081</v>
      </c>
      <c r="F20" s="7">
        <f>'Plate 3'!N27</f>
        <v>0.23416566346937984</v>
      </c>
      <c r="G20" s="7">
        <f t="shared" si="0"/>
        <v>0.23072861210385087</v>
      </c>
      <c r="H20" s="7">
        <f t="shared" si="1"/>
        <v>6.767623426779455E-3</v>
      </c>
      <c r="I20" s="7">
        <f t="shared" si="2"/>
        <v>9.229144484154034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0.15867944621938232</v>
      </c>
      <c r="E21" s="7">
        <f>'Plate 2'!N28</f>
        <v>0.1894575454479083</v>
      </c>
      <c r="F21" s="7">
        <f>'Plate 3'!N28</f>
        <v>0.16776047532134675</v>
      </c>
      <c r="G21" s="7">
        <f t="shared" si="0"/>
        <v>0.1719658223295458</v>
      </c>
      <c r="H21" s="7">
        <f t="shared" si="1"/>
        <v>1.5814125193154831E-2</v>
      </c>
      <c r="I21" s="7">
        <f t="shared" si="2"/>
        <v>6.8786328931818321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0.16897408590699325</v>
      </c>
      <c r="E22" s="7">
        <f>'Plate 2'!N29</f>
        <v>0.11279842301233846</v>
      </c>
      <c r="F22" s="7">
        <f>'Plate 3'!N29</f>
        <v>0.11028697914644092</v>
      </c>
      <c r="G22" s="7">
        <f t="shared" si="0"/>
        <v>0.1306864960219242</v>
      </c>
      <c r="H22" s="7">
        <f t="shared" si="1"/>
        <v>3.3181794586464398E-2</v>
      </c>
      <c r="I22" s="7">
        <f t="shared" si="2"/>
        <v>5.2274598408769677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2.7689030883919063E-2</v>
      </c>
      <c r="E23" s="7">
        <f>'Plate 2'!N30</f>
        <v>5.5121559465576404E-2</v>
      </c>
      <c r="F23" s="7">
        <f>'Plate 3'!N30</f>
        <v>3.1843423556366747E-2</v>
      </c>
      <c r="G23" s="7">
        <f t="shared" si="0"/>
        <v>3.8218004635287406E-2</v>
      </c>
      <c r="H23" s="7">
        <f t="shared" si="1"/>
        <v>1.4785545950172471E-2</v>
      </c>
      <c r="I23" s="7">
        <f t="shared" si="2"/>
        <v>1.5287201854114962</v>
      </c>
      <c r="J23">
        <f>SUM(I2:I23)</f>
        <v>2205.869356308463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-2.6269080582179624E-2</v>
      </c>
      <c r="E24">
        <f>'Plate 2'!N31</f>
        <v>-2.9933562093889171E-2</v>
      </c>
      <c r="F24">
        <f>'Plate 3'!N31</f>
        <v>-2.8348413653838687E-2</v>
      </c>
      <c r="G24">
        <f t="shared" si="0"/>
        <v>-2.8183685443302492E-2</v>
      </c>
      <c r="H24">
        <f t="shared" si="1"/>
        <v>1.8377860933539338E-3</v>
      </c>
      <c r="I24" s="7">
        <f t="shared" si="2"/>
        <v>-1.1273474177320997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-1.9524316648917288E-2</v>
      </c>
      <c r="E25">
        <f>'Plate 2'!N32</f>
        <v>-2.372782361100971E-2</v>
      </c>
      <c r="F25">
        <f>'Plate 3'!N32</f>
        <v>-2.5630072618539088E-2</v>
      </c>
      <c r="G25">
        <f t="shared" si="0"/>
        <v>-2.2960737626155362E-2</v>
      </c>
      <c r="H25">
        <f t="shared" si="1"/>
        <v>3.1243206735645807E-3</v>
      </c>
      <c r="I25" s="7">
        <f t="shared" si="2"/>
        <v>-0.91842950504621446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-2.6269080582179624E-2</v>
      </c>
      <c r="E26">
        <f>'Plate 2'!N33</f>
        <v>-3.5409213696429874E-2</v>
      </c>
      <c r="F26">
        <f>'Plate 3'!N33</f>
        <v>3.4561764591666343E-2</v>
      </c>
      <c r="G26">
        <f t="shared" si="0"/>
        <v>-9.0388432289810524E-3</v>
      </c>
      <c r="H26">
        <f t="shared" si="1"/>
        <v>3.8034790128039064E-2</v>
      </c>
      <c r="I26" s="7">
        <f t="shared" si="2"/>
        <v>-0.36155372915924211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-2.4139155129570464E-2</v>
      </c>
      <c r="E27">
        <f>'Plate 2'!N34</f>
        <v>-3.0298605534058554E-2</v>
      </c>
      <c r="F27">
        <f>'Plate 3'!N34</f>
        <v>-2.524173818492486E-2</v>
      </c>
      <c r="G27">
        <f t="shared" si="0"/>
        <v>-2.6559832949517959E-2</v>
      </c>
      <c r="H27">
        <f t="shared" si="1"/>
        <v>3.284469162235037E-3</v>
      </c>
      <c r="I27" s="7">
        <f t="shared" si="2"/>
        <v>-1.0623933179807183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-2.8044018459353923E-2</v>
      </c>
      <c r="E28">
        <f>'Plate 2'!N35</f>
        <v>-2.2997736730670949E-2</v>
      </c>
      <c r="F28">
        <f>'Plate 3'!N35</f>
        <v>-2.5630072618539088E-2</v>
      </c>
      <c r="G28">
        <f t="shared" si="0"/>
        <v>-2.5557275936187989E-2</v>
      </c>
      <c r="H28">
        <f t="shared" si="1"/>
        <v>2.5239283545756409E-3</v>
      </c>
      <c r="I28" s="7">
        <f t="shared" si="2"/>
        <v>-1.0222910374475196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-1.0294639687610933E-2</v>
      </c>
      <c r="E29">
        <f>'Plate 2'!N36</f>
        <v>-1.0951303205081404E-3</v>
      </c>
      <c r="F29">
        <f>'Plate 3'!N36</f>
        <v>-8.155023105898801E-3</v>
      </c>
      <c r="G29">
        <f t="shared" si="0"/>
        <v>-6.5149310380059585E-3</v>
      </c>
      <c r="H29">
        <f t="shared" si="1"/>
        <v>4.8140595802531111E-3</v>
      </c>
      <c r="I29" s="7">
        <f t="shared" si="2"/>
        <v>-0.26059724152023833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2.1299254526091587E-2</v>
      </c>
      <c r="E30">
        <f>'Plate 2'!N37</f>
        <v>2.263269329050157E-2</v>
      </c>
      <c r="F30">
        <f>'Plate 3'!N37</f>
        <v>1.5921711778183373E-2</v>
      </c>
      <c r="G30">
        <f t="shared" si="0"/>
        <v>1.9951219864925509E-2</v>
      </c>
      <c r="H30">
        <f t="shared" si="1"/>
        <v>3.5527758584588489E-3</v>
      </c>
      <c r="I30" s="7">
        <f t="shared" si="2"/>
        <v>0.79804879459702038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0.12708555200567981</v>
      </c>
      <c r="E31">
        <f>'Plate 2'!N38</f>
        <v>0.13360589910199314</v>
      </c>
      <c r="F31">
        <f>'Plate 3'!N38</f>
        <v>0.17630383286085977</v>
      </c>
      <c r="G31">
        <f t="shared" si="0"/>
        <v>0.14566509465617758</v>
      </c>
      <c r="H31">
        <f t="shared" si="1"/>
        <v>2.6733461067459854E-2</v>
      </c>
      <c r="I31" s="7">
        <f t="shared" si="2"/>
        <v>5.8266037862471034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0.70784522541711037</v>
      </c>
      <c r="E32">
        <f>'Plate 2'!N39</f>
        <v>0.75162444330875366</v>
      </c>
      <c r="F32">
        <f>'Plate 3'!N39</f>
        <v>0.74443710923847617</v>
      </c>
      <c r="G32">
        <f t="shared" si="0"/>
        <v>0.73463559265477996</v>
      </c>
      <c r="H32">
        <f t="shared" si="1"/>
        <v>2.3477803885933356E-2</v>
      </c>
      <c r="I32" s="7">
        <f t="shared" si="2"/>
        <v>29.385423706191197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7.3439829605963789</v>
      </c>
      <c r="E33">
        <f>'Plate 2'!N40</f>
        <v>7.941520040884865</v>
      </c>
      <c r="F33">
        <f>'Plate 3'!N40</f>
        <v>7.8657139528561997</v>
      </c>
      <c r="G33">
        <f t="shared" si="0"/>
        <v>7.7170723181124812</v>
      </c>
      <c r="H33">
        <f t="shared" si="1"/>
        <v>0.32532044550625144</v>
      </c>
      <c r="I33" s="7">
        <f t="shared" si="2"/>
        <v>308.68289272449925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17.742634007809727</v>
      </c>
      <c r="E34">
        <f>'Plate 2'!N41</f>
        <v>18.324450609622545</v>
      </c>
      <c r="F34">
        <f>'Plate 3'!N41</f>
        <v>18.314628558114247</v>
      </c>
      <c r="G34">
        <f t="shared" si="0"/>
        <v>18.127237725182173</v>
      </c>
      <c r="H34">
        <f t="shared" si="1"/>
        <v>0.33311279281421519</v>
      </c>
      <c r="I34" s="7">
        <f t="shared" si="2"/>
        <v>725.08950900728689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16.164004259850905</v>
      </c>
      <c r="E35">
        <f>'Plate 2'!N42</f>
        <v>16.61860261371103</v>
      </c>
      <c r="F35">
        <f>'Plate 3'!N42</f>
        <v>16.933322977748439</v>
      </c>
      <c r="G35">
        <f t="shared" si="0"/>
        <v>16.571976617103456</v>
      </c>
      <c r="H35">
        <f t="shared" si="1"/>
        <v>0.3867729438528672</v>
      </c>
      <c r="I35" s="7">
        <f t="shared" si="2"/>
        <v>662.87906468413826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10.863329783457578</v>
      </c>
      <c r="E36">
        <f>'Plate 2'!N43</f>
        <v>11.144046141490836</v>
      </c>
      <c r="F36">
        <f>'Plate 3'!N43</f>
        <v>11.258980233777329</v>
      </c>
      <c r="G36">
        <f t="shared" si="0"/>
        <v>11.088785386241915</v>
      </c>
      <c r="H36">
        <f t="shared" si="1"/>
        <v>0.20353165113211846</v>
      </c>
      <c r="I36" s="7">
        <f t="shared" si="2"/>
        <v>443.5514154496766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5.2069577564785234</v>
      </c>
      <c r="E37">
        <f>'Plate 2'!N44</f>
        <v>5.4256406512374973</v>
      </c>
      <c r="F37">
        <f>'Plate 3'!N44</f>
        <v>5.3834802531940511</v>
      </c>
      <c r="G37">
        <f t="shared" si="0"/>
        <v>5.3386928869700236</v>
      </c>
      <c r="H37">
        <f t="shared" si="1"/>
        <v>0.11601716788908853</v>
      </c>
      <c r="I37" s="7">
        <f t="shared" si="2"/>
        <v>213.54771547880094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2.4614838480653178</v>
      </c>
      <c r="E38">
        <f>'Plate 2'!N45</f>
        <v>2.6297729429802144</v>
      </c>
      <c r="F38">
        <f>'Plate 3'!N45</f>
        <v>2.5843656557026913</v>
      </c>
      <c r="G38">
        <f t="shared" si="0"/>
        <v>2.5585408155827412</v>
      </c>
      <c r="H38">
        <f t="shared" si="1"/>
        <v>8.7066047585924691E-2</v>
      </c>
      <c r="I38" s="7">
        <f t="shared" si="2"/>
        <v>102.34163262330965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1.3738019169329074</v>
      </c>
      <c r="E39">
        <f>'Plate 2'!N46</f>
        <v>1.4576184565963348</v>
      </c>
      <c r="F39">
        <f>'Plate 3'!N46</f>
        <v>1.4380024076734885</v>
      </c>
      <c r="G39">
        <f t="shared" si="0"/>
        <v>1.4231409270675768</v>
      </c>
      <c r="H39">
        <f t="shared" si="1"/>
        <v>4.384005913132006E-2</v>
      </c>
      <c r="I39" s="7">
        <f t="shared" si="2"/>
        <v>56.925637082703069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0.61412850550230746</v>
      </c>
      <c r="E40">
        <f>'Plate 2'!N47</f>
        <v>0.62020880484777685</v>
      </c>
      <c r="F40">
        <f>'Plate 3'!N47</f>
        <v>0.62677177585336497</v>
      </c>
      <c r="G40">
        <f t="shared" si="0"/>
        <v>0.62036969540114972</v>
      </c>
      <c r="H40">
        <f t="shared" si="1"/>
        <v>6.323170535428085E-3</v>
      </c>
      <c r="I40" s="7">
        <f t="shared" si="2"/>
        <v>24.814787816045989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0.30777422790202341</v>
      </c>
      <c r="E41">
        <f>'Plate 2'!N48</f>
        <v>0.21756589034095056</v>
      </c>
      <c r="F41">
        <f>'Plate 3'!N48</f>
        <v>0.21979728942565338</v>
      </c>
      <c r="G41">
        <f t="shared" si="0"/>
        <v>0.24837913588954244</v>
      </c>
      <c r="H41">
        <f t="shared" si="1"/>
        <v>5.1449757063052465E-2</v>
      </c>
      <c r="I41" s="7">
        <f t="shared" si="2"/>
        <v>9.9351654355816983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0.32942847000354986</v>
      </c>
      <c r="E42">
        <f>'Plate 2'!N49</f>
        <v>0.21282032561874861</v>
      </c>
      <c r="F42">
        <f>'Plate 3'!N49</f>
        <v>0.21319560405421151</v>
      </c>
      <c r="G42">
        <f t="shared" si="0"/>
        <v>0.25181479989216998</v>
      </c>
      <c r="H42">
        <f t="shared" si="1"/>
        <v>6.7215671904657881E-2</v>
      </c>
      <c r="I42" s="7">
        <f t="shared" si="2"/>
        <v>10.0725919956868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0.27121050763223287</v>
      </c>
      <c r="E43">
        <f>'Plate 2'!N50</f>
        <v>0.24786449587500911</v>
      </c>
      <c r="F43">
        <f>'Plate 3'!N50</f>
        <v>0.28697914644091493</v>
      </c>
      <c r="G43">
        <f t="shared" si="0"/>
        <v>0.26868471664938565</v>
      </c>
      <c r="H43">
        <f t="shared" si="1"/>
        <v>1.9679270496896054E-2</v>
      </c>
      <c r="I43" s="7">
        <f t="shared" si="2"/>
        <v>10.747388665975425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0.17713880014199504</v>
      </c>
      <c r="E44">
        <f>'Plate 2'!N51</f>
        <v>0.23034241074687886</v>
      </c>
      <c r="F44">
        <f>'Plate 3'!N51</f>
        <v>0.18678886256844396</v>
      </c>
      <c r="G44">
        <f t="shared" si="0"/>
        <v>0.19809002448577262</v>
      </c>
      <c r="H44">
        <f t="shared" si="1"/>
        <v>2.8345074366815198E-2</v>
      </c>
      <c r="I44" s="7">
        <f t="shared" si="2"/>
        <v>7.9236009794309048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7.4192403265885692E-2</v>
      </c>
      <c r="E45">
        <f>'Plate 2'!N52</f>
        <v>8.322990435861867E-2</v>
      </c>
      <c r="F45">
        <f>'Plate 3'!N52</f>
        <v>7.9608558890916864E-2</v>
      </c>
      <c r="G45">
        <f t="shared" si="0"/>
        <v>7.9010288838473747E-2</v>
      </c>
      <c r="H45">
        <f t="shared" si="1"/>
        <v>4.5483570431558212E-3</v>
      </c>
      <c r="I45" s="7">
        <f t="shared" si="2"/>
        <v>3.1604115535389496</v>
      </c>
      <c r="J45">
        <f>SUM(I24:I45)</f>
        <v>2610.9292775348235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-5.3248136315228968E-3</v>
      </c>
      <c r="E46" s="6">
        <f>'Plate 2'!N53</f>
        <v>-1.7522085128130246E-2</v>
      </c>
      <c r="F46" s="6">
        <f>'Plate 3'!N53</f>
        <v>-1.7475049512640287E-2</v>
      </c>
      <c r="G46" s="6">
        <f t="shared" si="0"/>
        <v>-1.3440649424097811E-2</v>
      </c>
      <c r="H46" s="6">
        <f t="shared" si="1"/>
        <v>7.0285593151307385E-3</v>
      </c>
      <c r="I46" s="7">
        <f t="shared" si="2"/>
        <v>-0.53762597696391246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-1.632942847000355E-2</v>
      </c>
      <c r="E47" s="6">
        <f>'Plate 2'!N54</f>
        <v>-2.518799737168723E-2</v>
      </c>
      <c r="F47" s="6">
        <f>'Plate 3'!N54</f>
        <v>-1.3980039610112229E-2</v>
      </c>
      <c r="G47" s="6">
        <f t="shared" si="0"/>
        <v>-1.8499155150601004E-2</v>
      </c>
      <c r="H47" s="6">
        <f t="shared" si="1"/>
        <v>5.9106145786783151E-3</v>
      </c>
      <c r="I47" s="7">
        <f t="shared" si="2"/>
        <v>-0.73996620602404017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-2.0589279375221866E-2</v>
      </c>
      <c r="E48" s="6">
        <f>'Plate 2'!N55</f>
        <v>-1.6791998247791488E-2</v>
      </c>
      <c r="F48" s="6">
        <f>'Plate 3'!N55</f>
        <v>-1.8251718379868744E-2</v>
      </c>
      <c r="G48" s="6">
        <f t="shared" si="0"/>
        <v>-1.85443320009607E-2</v>
      </c>
      <c r="H48" s="6">
        <f t="shared" si="1"/>
        <v>1.9154772352134965E-3</v>
      </c>
      <c r="I48" s="7">
        <f t="shared" si="2"/>
        <v>-0.74177328003842802</v>
      </c>
    </row>
    <row r="49" spans="1:10" x14ac:dyDescent="0.4">
      <c r="A49" s="6">
        <v>48</v>
      </c>
      <c r="B49" s="6" t="s">
        <v>25</v>
      </c>
      <c r="C49" s="6" t="s">
        <v>34</v>
      </c>
      <c r="D49" s="6">
        <f>'Plate 1'!N56</f>
        <v>-2.8399006034788782E-3</v>
      </c>
      <c r="E49" s="6">
        <f>'Plate 2'!N56</f>
        <v>4.3805212820325614E-3</v>
      </c>
      <c r="F49" s="6">
        <f>'Plate 3'!N56</f>
        <v>5.8250165042134285E-3</v>
      </c>
      <c r="G49" s="6">
        <f t="shared" si="0"/>
        <v>2.4552123942557041E-3</v>
      </c>
      <c r="H49" s="6">
        <f t="shared" si="1"/>
        <v>4.6422309136673855E-3</v>
      </c>
      <c r="I49" s="7">
        <f t="shared" si="2"/>
        <v>9.8208495770228166E-2</v>
      </c>
    </row>
    <row r="50" spans="1:10" x14ac:dyDescent="0.4">
      <c r="A50" s="6">
        <v>49</v>
      </c>
      <c r="B50" s="6" t="s">
        <v>34</v>
      </c>
      <c r="C50" s="6" t="s">
        <v>41</v>
      </c>
      <c r="D50" s="6">
        <f>'Plate 1'!N57</f>
        <v>-1.9879304224352148E-2</v>
      </c>
      <c r="E50" s="6">
        <f>'Plate 2'!N57</f>
        <v>-1.3871650726436445E-2</v>
      </c>
      <c r="F50" s="6">
        <f>'Plate 3'!N57</f>
        <v>-2.1358393848782572E-2</v>
      </c>
      <c r="G50" s="6">
        <f t="shared" si="0"/>
        <v>-1.8369782933190387E-2</v>
      </c>
      <c r="H50" s="6">
        <f t="shared" si="1"/>
        <v>3.9650752251820217E-3</v>
      </c>
      <c r="I50" s="7">
        <f t="shared" si="2"/>
        <v>-0.73479131732761549</v>
      </c>
    </row>
    <row r="51" spans="1:10" x14ac:dyDescent="0.4">
      <c r="A51" s="6">
        <v>50</v>
      </c>
      <c r="B51" s="6" t="s">
        <v>35</v>
      </c>
      <c r="C51" s="6" t="s">
        <v>42</v>
      </c>
      <c r="D51" s="6">
        <f>'Plate 1'!N58</f>
        <v>-9.2296769613063549E-3</v>
      </c>
      <c r="E51" s="6">
        <f>'Plate 2'!N58</f>
        <v>-3.0663648974227933E-2</v>
      </c>
      <c r="F51" s="6">
        <f>'Plate 3'!N58</f>
        <v>-1.1261698574812629E-2</v>
      </c>
      <c r="G51" s="6">
        <f t="shared" si="0"/>
        <v>-1.7051674836782306E-2</v>
      </c>
      <c r="H51" s="6">
        <f t="shared" si="1"/>
        <v>1.1832018335783024E-2</v>
      </c>
      <c r="I51" s="7">
        <f t="shared" si="2"/>
        <v>-0.68206699347129218</v>
      </c>
    </row>
    <row r="52" spans="1:10" x14ac:dyDescent="0.4">
      <c r="A52" s="6">
        <v>51</v>
      </c>
      <c r="B52" s="6" t="s">
        <v>36</v>
      </c>
      <c r="C52" s="6" t="s">
        <v>43</v>
      </c>
      <c r="D52" s="6">
        <f>'Plate 1'!N59</f>
        <v>1.845935392261271E-2</v>
      </c>
      <c r="E52" s="6">
        <f>'Plate 2'!N59</f>
        <v>3.285390961524421E-2</v>
      </c>
      <c r="F52" s="6">
        <f>'Plate 3'!N59</f>
        <v>1.8251718379868744E-2</v>
      </c>
      <c r="G52" s="6">
        <f t="shared" si="0"/>
        <v>2.3188327305908557E-2</v>
      </c>
      <c r="H52" s="6">
        <f t="shared" si="1"/>
        <v>8.371283603101692E-3</v>
      </c>
      <c r="I52" s="7">
        <f t="shared" si="2"/>
        <v>0.92753309223634228</v>
      </c>
    </row>
    <row r="53" spans="1:10" x14ac:dyDescent="0.4">
      <c r="A53" s="6">
        <v>52</v>
      </c>
      <c r="B53" s="6" t="s">
        <v>37</v>
      </c>
      <c r="C53" s="6" t="s">
        <v>44</v>
      </c>
      <c r="D53" s="6">
        <f>'Plate 1'!N60</f>
        <v>0.11963081292154774</v>
      </c>
      <c r="E53" s="6">
        <f>'Plate 2'!N60</f>
        <v>0.15769876615317222</v>
      </c>
      <c r="F53" s="6">
        <f>'Plate 3'!N60</f>
        <v>0.13125703856160925</v>
      </c>
      <c r="G53" s="6">
        <f t="shared" si="0"/>
        <v>0.13619553921210972</v>
      </c>
      <c r="H53" s="6">
        <f t="shared" si="1"/>
        <v>1.9508558565858643E-2</v>
      </c>
      <c r="I53" s="7">
        <f t="shared" si="2"/>
        <v>5.4478215684843887</v>
      </c>
    </row>
    <row r="54" spans="1:10" x14ac:dyDescent="0.4">
      <c r="A54" s="6">
        <v>53</v>
      </c>
      <c r="B54" s="6" t="s">
        <v>38</v>
      </c>
      <c r="C54" s="6" t="s">
        <v>45</v>
      </c>
      <c r="D54" s="6">
        <f>'Plate 1'!N61</f>
        <v>0.87646432374866878</v>
      </c>
      <c r="E54" s="6">
        <f>'Plate 2'!N61</f>
        <v>0.89654668905599766</v>
      </c>
      <c r="F54" s="6">
        <f>'Plate 3'!N61</f>
        <v>0.91763426663042214</v>
      </c>
      <c r="G54" s="6">
        <f t="shared" si="0"/>
        <v>0.89688175981169627</v>
      </c>
      <c r="H54" s="6">
        <f t="shared" si="1"/>
        <v>2.0587016625295704E-2</v>
      </c>
      <c r="I54" s="7">
        <f t="shared" si="2"/>
        <v>35.875270392467854</v>
      </c>
    </row>
    <row r="55" spans="1:10" x14ac:dyDescent="0.4">
      <c r="A55" s="6">
        <v>54</v>
      </c>
      <c r="B55" s="6" t="s">
        <v>30</v>
      </c>
      <c r="C55" s="6" t="s">
        <v>46</v>
      </c>
      <c r="D55" s="6">
        <f>'Plate 1'!N62</f>
        <v>8.4735534256301026</v>
      </c>
      <c r="E55" s="6">
        <f>'Plate 2'!N62</f>
        <v>9.0005110608162369</v>
      </c>
      <c r="F55" s="6">
        <f>'Plate 3'!N62</f>
        <v>8.8280066793522582</v>
      </c>
      <c r="G55" s="6">
        <f t="shared" si="0"/>
        <v>8.7673570552661975</v>
      </c>
      <c r="H55" s="6">
        <f t="shared" si="1"/>
        <v>0.26866311618191274</v>
      </c>
      <c r="I55" s="7">
        <f t="shared" si="2"/>
        <v>350.69428221064788</v>
      </c>
    </row>
    <row r="56" spans="1:10" x14ac:dyDescent="0.4">
      <c r="A56" s="6">
        <v>55</v>
      </c>
      <c r="B56" s="6" t="s">
        <v>39</v>
      </c>
      <c r="C56" s="6" t="s">
        <v>47</v>
      </c>
      <c r="D56" s="6">
        <f>'Plate 1'!N63</f>
        <v>13.272630457933973</v>
      </c>
      <c r="E56" s="6">
        <f>'Plate 2'!N63</f>
        <v>13.268964006716798</v>
      </c>
      <c r="F56" s="6">
        <f>'Plate 3'!N63</f>
        <v>13.289580987146131</v>
      </c>
      <c r="G56" s="6">
        <f t="shared" si="0"/>
        <v>13.277058483932301</v>
      </c>
      <c r="H56" s="6">
        <f t="shared" si="1"/>
        <v>1.0998660426946236E-2</v>
      </c>
      <c r="I56" s="7">
        <f t="shared" si="2"/>
        <v>531.08233935729208</v>
      </c>
    </row>
    <row r="57" spans="1:10" x14ac:dyDescent="0.4">
      <c r="A57" s="6">
        <v>56</v>
      </c>
      <c r="B57" s="6" t="s">
        <v>40</v>
      </c>
      <c r="C57" s="6" t="s">
        <v>48</v>
      </c>
      <c r="D57" s="6">
        <f>'Plate 1'!N64</f>
        <v>11.200567980120695</v>
      </c>
      <c r="E57" s="6">
        <f>'Plate 2'!N64</f>
        <v>11.335693947579761</v>
      </c>
      <c r="F57" s="6">
        <f>'Plate 3'!N64</f>
        <v>11.323832084190906</v>
      </c>
      <c r="G57" s="6">
        <f t="shared" si="0"/>
        <v>11.286698003963787</v>
      </c>
      <c r="H57" s="6">
        <f t="shared" si="1"/>
        <v>7.4826210021440409E-2</v>
      </c>
      <c r="I57" s="7">
        <f t="shared" si="2"/>
        <v>451.46792015855146</v>
      </c>
    </row>
    <row r="58" spans="1:10" x14ac:dyDescent="0.4">
      <c r="A58" s="6">
        <v>57</v>
      </c>
      <c r="B58" s="6" t="s">
        <v>48</v>
      </c>
      <c r="C58" s="6" t="s">
        <v>56</v>
      </c>
      <c r="D58" s="6">
        <f>'Plate 1'!N65</f>
        <v>8.2026979055733058</v>
      </c>
      <c r="E58" s="6">
        <f>'Plate 2'!N65</f>
        <v>8.1028692414397305</v>
      </c>
      <c r="F58" s="6">
        <f>'Plate 3'!N65</f>
        <v>8.1577414469341001</v>
      </c>
      <c r="G58" s="6">
        <f t="shared" si="0"/>
        <v>8.1544361979823794</v>
      </c>
      <c r="H58" s="6">
        <f t="shared" si="1"/>
        <v>4.9996340352551662E-2</v>
      </c>
      <c r="I58" s="7">
        <f t="shared" si="2"/>
        <v>326.17744791929516</v>
      </c>
    </row>
    <row r="59" spans="1:10" x14ac:dyDescent="0.4">
      <c r="A59" s="6">
        <v>58</v>
      </c>
      <c r="B59" s="6" t="s">
        <v>47</v>
      </c>
      <c r="C59" s="6" t="s">
        <v>55</v>
      </c>
      <c r="D59" s="6">
        <f>'Plate 1'!N66</f>
        <v>3.577209797657082</v>
      </c>
      <c r="E59" s="6">
        <f>'Plate 2'!N66</f>
        <v>3.5066072862670659</v>
      </c>
      <c r="F59" s="6">
        <f>'Plate 3'!N66</f>
        <v>3.5361733524911654</v>
      </c>
      <c r="G59" s="6">
        <f t="shared" si="0"/>
        <v>3.5399968121384373</v>
      </c>
      <c r="H59" s="6">
        <f t="shared" si="1"/>
        <v>3.5456209419509027E-2</v>
      </c>
      <c r="I59" s="7">
        <f t="shared" si="2"/>
        <v>141.5998724855375</v>
      </c>
    </row>
    <row r="60" spans="1:10" x14ac:dyDescent="0.4">
      <c r="A60" s="6">
        <v>59</v>
      </c>
      <c r="B60" s="6" t="s">
        <v>46</v>
      </c>
      <c r="C60" s="6" t="s">
        <v>54</v>
      </c>
      <c r="D60" s="6">
        <f>'Plate 1'!N67</f>
        <v>1.6169684061057863</v>
      </c>
      <c r="E60" s="6">
        <f>'Plate 2'!N67</f>
        <v>1.6908812148645689</v>
      </c>
      <c r="F60" s="6">
        <f>'Plate 3'!N67</f>
        <v>1.6830414352840668</v>
      </c>
      <c r="G60" s="6">
        <f t="shared" si="0"/>
        <v>1.6636303520848073</v>
      </c>
      <c r="H60" s="6">
        <f t="shared" si="1"/>
        <v>4.0600103914639453E-2</v>
      </c>
      <c r="I60" s="7">
        <f t="shared" si="2"/>
        <v>66.545214083392295</v>
      </c>
    </row>
    <row r="61" spans="1:10" x14ac:dyDescent="0.4">
      <c r="A61" s="6">
        <v>60</v>
      </c>
      <c r="B61" s="6" t="s">
        <v>45</v>
      </c>
      <c r="C61" s="6" t="s">
        <v>53</v>
      </c>
      <c r="D61" s="6">
        <f>'Plate 1'!N68</f>
        <v>1.1490947816826411</v>
      </c>
      <c r="E61" s="6">
        <f>'Plate 2'!N68</f>
        <v>1.1900416149521793</v>
      </c>
      <c r="F61" s="6">
        <f>'Plate 3'!N68</f>
        <v>1.196070055531824</v>
      </c>
      <c r="G61" s="6">
        <f t="shared" si="0"/>
        <v>1.1784021507222147</v>
      </c>
      <c r="H61" s="6">
        <f t="shared" si="1"/>
        <v>2.5559282735865229E-2</v>
      </c>
      <c r="I61" s="7">
        <f t="shared" si="2"/>
        <v>47.136086028888585</v>
      </c>
    </row>
    <row r="62" spans="1:10" x14ac:dyDescent="0.4">
      <c r="A62" s="6">
        <v>61</v>
      </c>
      <c r="B62" s="6" t="s">
        <v>44</v>
      </c>
      <c r="C62" s="6" t="s">
        <v>52</v>
      </c>
      <c r="D62" s="6">
        <f>'Plate 1'!N69</f>
        <v>0.49769258075967343</v>
      </c>
      <c r="E62" s="6">
        <f>'Plate 2'!N69</f>
        <v>0.50960064247645465</v>
      </c>
      <c r="F62" s="6">
        <f>'Plate 3'!N69</f>
        <v>0.51726146557415242</v>
      </c>
      <c r="G62" s="6">
        <f t="shared" si="0"/>
        <v>0.50818489627009356</v>
      </c>
      <c r="H62" s="6">
        <f t="shared" si="1"/>
        <v>9.8609617285134055E-3</v>
      </c>
      <c r="I62" s="7">
        <f t="shared" si="2"/>
        <v>20.327395850803743</v>
      </c>
    </row>
    <row r="63" spans="1:10" x14ac:dyDescent="0.4">
      <c r="A63" s="6">
        <v>62</v>
      </c>
      <c r="B63" s="6" t="s">
        <v>43</v>
      </c>
      <c r="C63" s="6" t="s">
        <v>51</v>
      </c>
      <c r="D63" s="6">
        <f>'Plate 1'!N70</f>
        <v>0.31167909123180687</v>
      </c>
      <c r="E63" s="6">
        <f>'Plate 2'!N70</f>
        <v>0.32306344454990144</v>
      </c>
      <c r="F63" s="6">
        <f>'Plate 3'!N70</f>
        <v>0.31688089782921053</v>
      </c>
      <c r="G63" s="6">
        <f t="shared" si="0"/>
        <v>0.31720781120363961</v>
      </c>
      <c r="H63" s="6">
        <f t="shared" si="1"/>
        <v>5.699213049499741E-3</v>
      </c>
      <c r="I63" s="7">
        <f t="shared" si="2"/>
        <v>12.688312448145584</v>
      </c>
      <c r="J63" s="15"/>
    </row>
    <row r="64" spans="1:10" x14ac:dyDescent="0.4">
      <c r="A64" s="6">
        <v>63</v>
      </c>
      <c r="B64" s="6" t="s">
        <v>42</v>
      </c>
      <c r="C64" s="6" t="s">
        <v>50</v>
      </c>
      <c r="D64" s="6">
        <f>'Plate 1'!N71</f>
        <v>0.34327298544550938</v>
      </c>
      <c r="E64" s="6">
        <f>'Plate 2'!N71</f>
        <v>0.35701248448565376</v>
      </c>
      <c r="F64" s="6">
        <f>'Plate 3'!N71</f>
        <v>0.35571434119063339</v>
      </c>
      <c r="G64" s="6">
        <f t="shared" si="0"/>
        <v>0.35199993704059884</v>
      </c>
      <c r="H64" s="6">
        <f t="shared" si="1"/>
        <v>7.5855821866800338E-3</v>
      </c>
      <c r="I64" s="7">
        <f t="shared" si="2"/>
        <v>14.079997481623954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0.29605963791267303</v>
      </c>
      <c r="E65" s="6">
        <f>'Plate 2'!N72</f>
        <v>0.3267138789515952</v>
      </c>
      <c r="F65" s="6">
        <f>'Plate 3'!N72</f>
        <v>0.30678420255524058</v>
      </c>
      <c r="G65" s="6">
        <f t="shared" si="0"/>
        <v>0.30985257313983627</v>
      </c>
      <c r="H65" s="6">
        <f t="shared" si="1"/>
        <v>1.5555764106960291E-2</v>
      </c>
      <c r="I65" s="7">
        <f t="shared" si="2"/>
        <v>12.394102925593451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0.17678381256656017</v>
      </c>
      <c r="E66" s="6">
        <f>'Plate 2'!N73</f>
        <v>0.16536467839672919</v>
      </c>
      <c r="F66" s="6">
        <f>'Plate 3'!N73</f>
        <v>0.17708050172808823</v>
      </c>
      <c r="G66" s="6">
        <f t="shared" si="0"/>
        <v>0.17307633089712585</v>
      </c>
      <c r="H66" s="6">
        <f t="shared" si="1"/>
        <v>6.6801343047724528E-3</v>
      </c>
      <c r="I66" s="7">
        <f t="shared" si="2"/>
        <v>6.9230532358850336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6.5672701455449053E-2</v>
      </c>
      <c r="E67" s="6">
        <f>'Plate 2'!N74</f>
        <v>8.4325034679126817E-2</v>
      </c>
      <c r="F67" s="6">
        <f>'Plate 3'!N74</f>
        <v>6.5240184847190408E-2</v>
      </c>
      <c r="G67" s="6">
        <f t="shared" ref="G67:G73" si="3">AVERAGE(D67:F67)</f>
        <v>7.1745973660588755E-2</v>
      </c>
      <c r="H67" s="6">
        <f t="shared" ref="H67:H73" si="4">STDEV(D67:F67)</f>
        <v>1.0895932715246651E-2</v>
      </c>
      <c r="I67" s="7">
        <f t="shared" ref="I67:I89" si="5">G67*40</f>
        <v>2.8698389464235503</v>
      </c>
      <c r="J67">
        <f>SUM(I46:I67)</f>
        <v>2022.8984729072131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-1.4909478168264111E-2</v>
      </c>
      <c r="E68">
        <f>'Plate 2'!N75</f>
        <v>-3.5044170256260491E-2</v>
      </c>
      <c r="F68">
        <f>'Plate 3'!N75</f>
        <v>-1.4756708477340686E-2</v>
      </c>
      <c r="G68">
        <f t="shared" si="3"/>
        <v>-2.1570118967288429E-2</v>
      </c>
      <c r="H68">
        <f t="shared" si="4"/>
        <v>1.1669120714432752E-2</v>
      </c>
      <c r="I68" s="7">
        <f t="shared" si="5"/>
        <v>-0.86280475869153717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-2.9108981185658502E-2</v>
      </c>
      <c r="E69">
        <f>'Plate 2'!N76</f>
        <v>-1.1316346645250785E-2</v>
      </c>
      <c r="F69">
        <f>'Plate 3'!N76</f>
        <v>-3.3785095724437886E-2</v>
      </c>
      <c r="G69">
        <f t="shared" si="3"/>
        <v>-2.4736807851782391E-2</v>
      </c>
      <c r="H69">
        <f t="shared" si="4"/>
        <v>1.185529822661416E-2</v>
      </c>
      <c r="I69" s="7">
        <f t="shared" si="5"/>
        <v>-0.98947231407129566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-1.6684416045438411E-2</v>
      </c>
      <c r="E70">
        <f>'Plate 2'!N77</f>
        <v>-3.0298605534058554E-2</v>
      </c>
      <c r="F70">
        <f>'Plate 3'!N77</f>
        <v>-2.9901751388295601E-2</v>
      </c>
      <c r="G70">
        <f t="shared" si="3"/>
        <v>-2.5628257655930853E-2</v>
      </c>
      <c r="H70">
        <f t="shared" si="4"/>
        <v>7.7481352833075126E-3</v>
      </c>
      <c r="I70" s="7">
        <f t="shared" si="5"/>
        <v>-1.0251303062372341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-2.2009229676961305E-2</v>
      </c>
      <c r="E71">
        <f>'Plate 2'!N78</f>
        <v>-1.2411476965758925E-2</v>
      </c>
      <c r="F71">
        <f>'Plate 3'!N78</f>
        <v>-2.2523397149625257E-2</v>
      </c>
      <c r="G71">
        <f t="shared" si="3"/>
        <v>-1.8981367930781829E-2</v>
      </c>
      <c r="H71">
        <f t="shared" si="4"/>
        <v>5.6954975653320727E-3</v>
      </c>
      <c r="I71" s="7">
        <f t="shared" si="5"/>
        <v>-0.75925471723127314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1.4199503017394391E-3</v>
      </c>
      <c r="E72">
        <f>'Plate 2'!N79</f>
        <v>-8.0309556837263631E-3</v>
      </c>
      <c r="F72">
        <f>'Plate 3'!N79</f>
        <v>-6.213350937827657E-3</v>
      </c>
      <c r="G72">
        <f t="shared" si="3"/>
        <v>-4.2747854399381941E-3</v>
      </c>
      <c r="H72">
        <f t="shared" si="4"/>
        <v>5.0148213456447177E-3</v>
      </c>
      <c r="I72" s="7">
        <f t="shared" si="5"/>
        <v>-0.17099141759752776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-4.9698260560880371E-3</v>
      </c>
      <c r="E73">
        <f>'Plate 2'!N80</f>
        <v>1.0586259764912025E-2</v>
      </c>
      <c r="F73">
        <f>'Plate 3'!N80</f>
        <v>-1.7475049512640287E-2</v>
      </c>
      <c r="G73">
        <f t="shared" si="3"/>
        <v>-3.9528719346054331E-3</v>
      </c>
      <c r="H73">
        <f t="shared" si="4"/>
        <v>1.4058268611621816E-2</v>
      </c>
      <c r="I73" s="7">
        <f t="shared" si="5"/>
        <v>-0.15811487738421731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3.2303869364572239E-2</v>
      </c>
      <c r="E74">
        <f>'Plate 2'!N81</f>
        <v>2.8473388333211651E-2</v>
      </c>
      <c r="F74">
        <f>'Plate 3'!N81</f>
        <v>2.2523397149625257E-2</v>
      </c>
      <c r="G74">
        <f t="shared" ref="G74:G89" si="6">AVERAGE(D74:F74)</f>
        <v>2.7766884949136383E-2</v>
      </c>
      <c r="H74">
        <f t="shared" ref="H74:H89" si="7">STDEV(D74:F74)</f>
        <v>4.9283637711333601E-3</v>
      </c>
      <c r="I74" s="7">
        <f t="shared" si="5"/>
        <v>1.1106753979654553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0.1306354277600284</v>
      </c>
      <c r="E75">
        <f>'Plate 2'!N82</f>
        <v>0.13287581222165437</v>
      </c>
      <c r="F75">
        <f>'Plate 3'!N82</f>
        <v>0.12154867772125355</v>
      </c>
      <c r="G75">
        <f t="shared" si="6"/>
        <v>0.12835330590097879</v>
      </c>
      <c r="H75">
        <f t="shared" si="7"/>
        <v>5.9985043245968182E-3</v>
      </c>
      <c r="I75" s="7">
        <f t="shared" si="5"/>
        <v>5.1341322360391519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1.1625843095491657</v>
      </c>
      <c r="E76">
        <f>'Plate 2'!N83</f>
        <v>1.1371103161276193</v>
      </c>
      <c r="F76">
        <f>'Plate 3'!N83</f>
        <v>1.1793716748864123</v>
      </c>
      <c r="G76">
        <f t="shared" si="6"/>
        <v>1.1596887668543989</v>
      </c>
      <c r="H76">
        <f t="shared" si="7"/>
        <v>2.1278950553487469E-2</v>
      </c>
      <c r="I76" s="7">
        <f t="shared" si="5"/>
        <v>46.387550674175955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10.503727369542066</v>
      </c>
      <c r="E77">
        <f>'Plate 2'!N84</f>
        <v>10.94765277067971</v>
      </c>
      <c r="F77">
        <f>'Plate 3'!N84</f>
        <v>10.759970486583045</v>
      </c>
      <c r="G77">
        <f t="shared" si="6"/>
        <v>10.737116875601608</v>
      </c>
      <c r="H77">
        <f t="shared" si="7"/>
        <v>0.22284334429139396</v>
      </c>
      <c r="I77" s="7">
        <f t="shared" si="5"/>
        <v>429.4846750240643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14.750443734469293</v>
      </c>
      <c r="E78">
        <f>'Plate 2'!N85</f>
        <v>15.519091771920857</v>
      </c>
      <c r="F78">
        <f>'Plate 3'!N85</f>
        <v>15.117859500601918</v>
      </c>
      <c r="G78">
        <f t="shared" si="6"/>
        <v>15.129131668997355</v>
      </c>
      <c r="H78">
        <f t="shared" si="7"/>
        <v>0.38444797789140039</v>
      </c>
      <c r="I78" s="7">
        <f t="shared" si="5"/>
        <v>605.16526675989417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14.779552715654953</v>
      </c>
      <c r="E79">
        <f>'Plate 2'!N86</f>
        <v>14.964955829743738</v>
      </c>
      <c r="F79">
        <f>'Plate 3'!N86</f>
        <v>14.530309502543592</v>
      </c>
      <c r="G79">
        <f t="shared" si="6"/>
        <v>14.758272682647428</v>
      </c>
      <c r="H79">
        <f t="shared" si="7"/>
        <v>0.2181031574524892</v>
      </c>
      <c r="I79" s="7">
        <f t="shared" si="5"/>
        <v>590.33090730589709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12.694710685126021</v>
      </c>
      <c r="E80">
        <f>'Plate 2'!N87</f>
        <v>13.157260714024968</v>
      </c>
      <c r="F80">
        <f>'Plate 3'!N87</f>
        <v>13.008426857209429</v>
      </c>
      <c r="G80">
        <f t="shared" si="6"/>
        <v>12.953466085453472</v>
      </c>
      <c r="H80">
        <f t="shared" si="7"/>
        <v>0.23612210216879748</v>
      </c>
      <c r="I80" s="7">
        <f t="shared" si="5"/>
        <v>518.13864341813894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5.6801561945331915</v>
      </c>
      <c r="E81">
        <f>'Plate 2'!N88</f>
        <v>5.9447324231583556</v>
      </c>
      <c r="F81">
        <f>'Plate 3'!N88</f>
        <v>5.8770533183177358</v>
      </c>
      <c r="G81">
        <f t="shared" si="6"/>
        <v>5.8339806453364274</v>
      </c>
      <c r="H81">
        <f t="shared" si="7"/>
        <v>0.1374466680450814</v>
      </c>
      <c r="I81" s="7">
        <f t="shared" si="5"/>
        <v>233.3592258134571</v>
      </c>
    </row>
    <row r="82" spans="1:11" x14ac:dyDescent="0.4">
      <c r="A82" s="5">
        <v>81</v>
      </c>
      <c r="B82" s="5" t="s">
        <v>65</v>
      </c>
      <c r="C82" s="5" t="s">
        <v>73</v>
      </c>
      <c r="D82" s="5">
        <f>'Plate 1'!N89</f>
        <v>0.13241036563720271</v>
      </c>
      <c r="E82" s="5">
        <f>'Plate 2'!N89</f>
        <v>-3.2488866175074835E-2</v>
      </c>
      <c r="F82" s="5">
        <f>'Plate 3'!N89</f>
        <v>-3.9998446662265548E-2</v>
      </c>
      <c r="G82" s="5">
        <f t="shared" si="6"/>
        <v>1.9974350933287442E-2</v>
      </c>
      <c r="H82" s="5">
        <f t="shared" si="7"/>
        <v>9.7444812594861541E-2</v>
      </c>
      <c r="I82" s="5">
        <f t="shared" si="5"/>
        <v>0.79897403733149774</v>
      </c>
      <c r="J82" s="5" t="s">
        <v>120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1.4053958111466098</v>
      </c>
      <c r="E83">
        <f>'Plate 2'!N90</f>
        <v>1.5163904504636052</v>
      </c>
      <c r="F83">
        <f>'Plate 3'!N90</f>
        <v>1.4523707817172149</v>
      </c>
      <c r="G83">
        <f t="shared" si="6"/>
        <v>1.4580523477758101</v>
      </c>
      <c r="H83">
        <f t="shared" si="7"/>
        <v>5.5715012644134872E-2</v>
      </c>
      <c r="I83" s="7">
        <f t="shared" si="5"/>
        <v>58.322093911032404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0.80262690805821801</v>
      </c>
      <c r="E84">
        <f>'Plate 2'!N91</f>
        <v>0.8436153902314375</v>
      </c>
      <c r="F84">
        <f>'Plate 3'!N91</f>
        <v>0.80695895305036702</v>
      </c>
      <c r="G84">
        <f t="shared" si="6"/>
        <v>0.81773375044667418</v>
      </c>
      <c r="H84">
        <f t="shared" si="7"/>
        <v>2.2518572599405217E-2</v>
      </c>
      <c r="I84" s="7">
        <f t="shared" si="5"/>
        <v>32.709350017866967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0.42705005324813633</v>
      </c>
      <c r="E85">
        <f>'Plate 2'!N92</f>
        <v>0.50449003431408335</v>
      </c>
      <c r="F85">
        <f>'Plate 3'!N92</f>
        <v>0.4275562114092657</v>
      </c>
      <c r="G85">
        <f t="shared" si="6"/>
        <v>0.45303209965716179</v>
      </c>
      <c r="H85">
        <f t="shared" si="7"/>
        <v>4.4564597253739721E-2</v>
      </c>
      <c r="I85" s="7">
        <f t="shared" si="5"/>
        <v>18.121283986286471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0.34717784877529284</v>
      </c>
      <c r="E86">
        <f>'Plate 2'!N93</f>
        <v>0.40629334890852009</v>
      </c>
      <c r="F86">
        <f>'Plate 3'!N93</f>
        <v>0.33590928507630774</v>
      </c>
      <c r="G86">
        <f t="shared" si="6"/>
        <v>0.36312682758670684</v>
      </c>
      <c r="H86">
        <f t="shared" si="7"/>
        <v>3.7805509575053166E-2</v>
      </c>
      <c r="I86" s="7">
        <f t="shared" si="5"/>
        <v>14.525073103468273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0.37415690450834221</v>
      </c>
      <c r="E87">
        <f>'Plate 2'!N94</f>
        <v>0.29203475213550412</v>
      </c>
      <c r="F87">
        <f>'Plate 3'!N94</f>
        <v>0.26833909362743197</v>
      </c>
      <c r="G87">
        <f t="shared" si="6"/>
        <v>0.3115102500904261</v>
      </c>
      <c r="H87">
        <f t="shared" si="7"/>
        <v>5.5532184725176861E-2</v>
      </c>
      <c r="I87" s="7">
        <f t="shared" si="5"/>
        <v>12.460410003617044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0.15264465743698971</v>
      </c>
      <c r="E88">
        <f>'Plate 2'!N95</f>
        <v>0.15331824487113965</v>
      </c>
      <c r="F88">
        <f>'Plate 3'!N95</f>
        <v>0.14329540600365034</v>
      </c>
      <c r="G88">
        <f t="shared" si="6"/>
        <v>0.1497527694372599</v>
      </c>
      <c r="H88">
        <f t="shared" si="7"/>
        <v>5.602373326827617E-3</v>
      </c>
      <c r="I88" s="7">
        <f t="shared" si="5"/>
        <v>5.9901107774903961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9.4426695065672708E-2</v>
      </c>
      <c r="E89">
        <f>'Plate 2'!N96</f>
        <v>0.10002190260641015</v>
      </c>
      <c r="F89">
        <f>'Plate 3'!N96</f>
        <v>0.11727699895149703</v>
      </c>
      <c r="G89">
        <f t="shared" si="6"/>
        <v>0.10390853220785996</v>
      </c>
      <c r="H89">
        <f t="shared" si="7"/>
        <v>1.1910647092529394E-2</v>
      </c>
      <c r="I89" s="7">
        <f t="shared" si="5"/>
        <v>4.1563412883143984</v>
      </c>
      <c r="J89">
        <f>SUM(I68:I89)</f>
        <v>2572.2289453638268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2023-03-28T21:42:38Z</dcterms:modified>
</cp:coreProperties>
</file>