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127\Desktop\"/>
    </mc:Choice>
  </mc:AlternateContent>
  <xr:revisionPtr revIDLastSave="0" documentId="13_ncr:1_{CCC55D57-0C6F-42D2-949D-987ED5802FCA}" xr6:coauthVersionLast="47" xr6:coauthVersionMax="47" xr10:uidLastSave="{00000000-0000-0000-0000-000000000000}"/>
  <bookViews>
    <workbookView xWindow="1620" yWindow="1425" windowWidth="17010" windowHeight="10425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N82" i="6" s="1"/>
  <c r="O82" i="6" s="1"/>
  <c r="N67" i="5"/>
  <c r="O67" i="5" s="1"/>
  <c r="N89" i="5"/>
  <c r="O89" i="5" s="1"/>
  <c r="N41" i="5"/>
  <c r="O41" i="5" s="1"/>
  <c r="N25" i="5"/>
  <c r="O25" i="5" s="1"/>
  <c r="N17" i="5"/>
  <c r="O17" i="5" s="1"/>
  <c r="N9" i="5"/>
  <c r="E2" i="3" s="1"/>
  <c r="N83" i="5"/>
  <c r="O83" i="5" s="1"/>
  <c r="N18" i="5"/>
  <c r="E11" i="3" s="1"/>
  <c r="N72" i="5"/>
  <c r="O72" i="5" s="1"/>
  <c r="N24" i="5"/>
  <c r="E17" i="3" s="1"/>
  <c r="N11" i="5"/>
  <c r="N82" i="5"/>
  <c r="E75" i="3" s="1"/>
  <c r="N95" i="5"/>
  <c r="O95" i="5" s="1"/>
  <c r="N87" i="5"/>
  <c r="O87" i="5" s="1"/>
  <c r="N71" i="5"/>
  <c r="O71" i="5" s="1"/>
  <c r="N23" i="5"/>
  <c r="O23" i="5" s="1"/>
  <c r="N55" i="5"/>
  <c r="O55" i="5" s="1"/>
  <c r="N86" i="5"/>
  <c r="O86" i="5" s="1"/>
  <c r="N78" i="5"/>
  <c r="E71" i="3" s="1"/>
  <c r="N70" i="5"/>
  <c r="O70" i="5" s="1"/>
  <c r="N62" i="5"/>
  <c r="O62" i="5" s="1"/>
  <c r="N54" i="5"/>
  <c r="E47" i="3" s="1"/>
  <c r="N22" i="5"/>
  <c r="O22" i="5" s="1"/>
  <c r="N85" i="5"/>
  <c r="E78" i="3" s="1"/>
  <c r="N69" i="5"/>
  <c r="E62" i="3" s="1"/>
  <c r="N61" i="5"/>
  <c r="E54" i="3" s="1"/>
  <c r="N53" i="5"/>
  <c r="N45" i="5"/>
  <c r="O45" i="5" s="1"/>
  <c r="N37" i="5"/>
  <c r="O37" i="5" s="1"/>
  <c r="N59" i="5"/>
  <c r="O59" i="5" s="1"/>
  <c r="I16" i="5"/>
  <c r="N27" i="5" s="1"/>
  <c r="O27" i="5" s="1"/>
  <c r="N43" i="5"/>
  <c r="O43" i="5" s="1"/>
  <c r="N26" i="5"/>
  <c r="O26" i="5" s="1"/>
  <c r="N79" i="5"/>
  <c r="O79" i="5" s="1"/>
  <c r="N92" i="5"/>
  <c r="O92" i="5" s="1"/>
  <c r="N84" i="5"/>
  <c r="E77" i="3" s="1"/>
  <c r="N76" i="5"/>
  <c r="O76" i="5" s="1"/>
  <c r="N44" i="5"/>
  <c r="O44" i="5" s="1"/>
  <c r="O11" i="5"/>
  <c r="I16" i="1"/>
  <c r="N89" i="1" s="1"/>
  <c r="O89" i="1" s="1"/>
  <c r="O61" i="5"/>
  <c r="O53" i="5"/>
  <c r="O85" i="5"/>
  <c r="O84" i="5"/>
  <c r="O24" i="5"/>
  <c r="G9" i="6"/>
  <c r="E52" i="3"/>
  <c r="G10" i="1"/>
  <c r="G10" i="6" s="1"/>
  <c r="N18" i="6" l="1"/>
  <c r="O18" i="6" s="1"/>
  <c r="N75" i="6"/>
  <c r="N53" i="6"/>
  <c r="N70" i="6"/>
  <c r="N39" i="6"/>
  <c r="N9" i="6"/>
  <c r="N23" i="6"/>
  <c r="O23" i="6" s="1"/>
  <c r="N83" i="6"/>
  <c r="N61" i="6"/>
  <c r="N78" i="6"/>
  <c r="O78" i="6" s="1"/>
  <c r="N47" i="6"/>
  <c r="N26" i="6"/>
  <c r="O26" i="6" s="1"/>
  <c r="N54" i="6"/>
  <c r="N31" i="6"/>
  <c r="N55" i="6"/>
  <c r="N94" i="6"/>
  <c r="N63" i="6"/>
  <c r="N25" i="6"/>
  <c r="N60" i="6"/>
  <c r="N85" i="6"/>
  <c r="N32" i="6"/>
  <c r="N71" i="6"/>
  <c r="N33" i="6"/>
  <c r="N45" i="6"/>
  <c r="N86" i="6"/>
  <c r="N20" i="6"/>
  <c r="N84" i="6"/>
  <c r="N93" i="6"/>
  <c r="N56" i="6"/>
  <c r="N79" i="6"/>
  <c r="N41" i="6"/>
  <c r="O41" i="6" s="1"/>
  <c r="N59" i="6"/>
  <c r="N67" i="6"/>
  <c r="N91" i="6"/>
  <c r="N69" i="6"/>
  <c r="N36" i="6"/>
  <c r="O36" i="6" s="1"/>
  <c r="N52" i="6"/>
  <c r="O52" i="6" s="1"/>
  <c r="N12" i="6"/>
  <c r="O12" i="6" s="1"/>
  <c r="N96" i="6"/>
  <c r="N88" i="6"/>
  <c r="O88" i="6" s="1"/>
  <c r="N87" i="6"/>
  <c r="N49" i="6"/>
  <c r="N62" i="6"/>
  <c r="N17" i="6"/>
  <c r="O17" i="6" s="1"/>
  <c r="N77" i="6"/>
  <c r="N76" i="6"/>
  <c r="N28" i="6"/>
  <c r="N50" i="6"/>
  <c r="N66" i="6"/>
  <c r="N95" i="6"/>
  <c r="N57" i="6"/>
  <c r="N11" i="6"/>
  <c r="N44" i="6"/>
  <c r="O44" i="6" s="1"/>
  <c r="N90" i="6"/>
  <c r="N24" i="6"/>
  <c r="O24" i="6" s="1"/>
  <c r="N16" i="6"/>
  <c r="O16" i="6" s="1"/>
  <c r="N65" i="6"/>
  <c r="N37" i="6"/>
  <c r="N68" i="6"/>
  <c r="O68" i="6" s="1"/>
  <c r="N48" i="6"/>
  <c r="N40" i="6"/>
  <c r="O40" i="6" s="1"/>
  <c r="N92" i="6"/>
  <c r="N72" i="6"/>
  <c r="N81" i="6"/>
  <c r="N35" i="6"/>
  <c r="N30" i="6"/>
  <c r="N89" i="6"/>
  <c r="N43" i="6"/>
  <c r="N21" i="6"/>
  <c r="N38" i="6"/>
  <c r="N74" i="6"/>
  <c r="N10" i="6"/>
  <c r="O10" i="6" s="1"/>
  <c r="N34" i="6"/>
  <c r="N19" i="6"/>
  <c r="N14" i="6"/>
  <c r="N73" i="6"/>
  <c r="N27" i="6"/>
  <c r="N22" i="6"/>
  <c r="O22" i="6" s="1"/>
  <c r="N64" i="6"/>
  <c r="O64" i="6" s="1"/>
  <c r="N13" i="6"/>
  <c r="O13" i="6" s="1"/>
  <c r="N42" i="6"/>
  <c r="N80" i="6"/>
  <c r="O80" i="6" s="1"/>
  <c r="N51" i="6"/>
  <c r="N29" i="6"/>
  <c r="N46" i="6"/>
  <c r="O46" i="6" s="1"/>
  <c r="N15" i="6"/>
  <c r="N58" i="6"/>
  <c r="O58" i="6" s="1"/>
  <c r="O9" i="5"/>
  <c r="O69" i="5"/>
  <c r="N58" i="5"/>
  <c r="O58" i="5" s="1"/>
  <c r="N77" i="5"/>
  <c r="O77" i="5" s="1"/>
  <c r="N94" i="5"/>
  <c r="O94" i="5" s="1"/>
  <c r="N16" i="5"/>
  <c r="O16" i="5" s="1"/>
  <c r="N33" i="5"/>
  <c r="O33" i="5" s="1"/>
  <c r="E30" i="3"/>
  <c r="E48" i="3"/>
  <c r="N91" i="5"/>
  <c r="O91" i="5" s="1"/>
  <c r="N93" i="5"/>
  <c r="O93" i="5" s="1"/>
  <c r="N34" i="5"/>
  <c r="O34" i="5" s="1"/>
  <c r="N32" i="5"/>
  <c r="N49" i="5"/>
  <c r="O49" i="5" s="1"/>
  <c r="N63" i="5"/>
  <c r="O63" i="5" s="1"/>
  <c r="N66" i="5"/>
  <c r="O66" i="5" s="1"/>
  <c r="N40" i="5"/>
  <c r="O40" i="5" s="1"/>
  <c r="N57" i="5"/>
  <c r="O57" i="5" s="1"/>
  <c r="N20" i="5"/>
  <c r="O20" i="5" s="1"/>
  <c r="N50" i="5"/>
  <c r="N10" i="5"/>
  <c r="O10" i="5" s="1"/>
  <c r="N35" i="5"/>
  <c r="O35" i="5" s="1"/>
  <c r="N48" i="5"/>
  <c r="O48" i="5" s="1"/>
  <c r="N65" i="5"/>
  <c r="O65" i="5" s="1"/>
  <c r="N12" i="5"/>
  <c r="O12" i="5" s="1"/>
  <c r="N28" i="5"/>
  <c r="O28" i="5" s="1"/>
  <c r="N90" i="5"/>
  <c r="O90" i="5" s="1"/>
  <c r="N51" i="5"/>
  <c r="O51" i="5" s="1"/>
  <c r="N75" i="5"/>
  <c r="O75" i="5" s="1"/>
  <c r="N56" i="5"/>
  <c r="O56" i="5" s="1"/>
  <c r="N73" i="5"/>
  <c r="O73" i="5" s="1"/>
  <c r="O54" i="5"/>
  <c r="N36" i="5"/>
  <c r="N19" i="5"/>
  <c r="O19" i="5" s="1"/>
  <c r="N14" i="5"/>
  <c r="N15" i="5"/>
  <c r="N64" i="5"/>
  <c r="N81" i="5"/>
  <c r="O81" i="5" s="1"/>
  <c r="O78" i="5"/>
  <c r="O18" i="5"/>
  <c r="N13" i="5"/>
  <c r="O13" i="5" s="1"/>
  <c r="N42" i="5"/>
  <c r="O42" i="5" s="1"/>
  <c r="N60" i="5"/>
  <c r="N21" i="5"/>
  <c r="O21" i="5" s="1"/>
  <c r="N38" i="5"/>
  <c r="O38" i="5" s="1"/>
  <c r="N39" i="5"/>
  <c r="N88" i="5"/>
  <c r="O88" i="5" s="1"/>
  <c r="N74" i="5"/>
  <c r="O74" i="5" s="1"/>
  <c r="O82" i="5"/>
  <c r="N52" i="5"/>
  <c r="O52" i="5" s="1"/>
  <c r="N30" i="5"/>
  <c r="O30" i="5" s="1"/>
  <c r="N31" i="5"/>
  <c r="N80" i="5"/>
  <c r="O80" i="5" s="1"/>
  <c r="E38" i="3"/>
  <c r="N68" i="5"/>
  <c r="O68" i="5" s="1"/>
  <c r="N29" i="5"/>
  <c r="O29" i="5" s="1"/>
  <c r="N46" i="5"/>
  <c r="N47" i="5"/>
  <c r="N96" i="5"/>
  <c r="O96" i="5" s="1"/>
  <c r="E68" i="3"/>
  <c r="E60" i="3"/>
  <c r="E9" i="3"/>
  <c r="E13" i="3"/>
  <c r="E59" i="3"/>
  <c r="E50" i="3"/>
  <c r="E63" i="3"/>
  <c r="E26" i="3"/>
  <c r="E58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41" i="3"/>
  <c r="E73" i="3"/>
  <c r="E34" i="3"/>
  <c r="E37" i="3"/>
  <c r="E15" i="3"/>
  <c r="E82" i="3"/>
  <c r="E23" i="3"/>
  <c r="E87" i="3"/>
  <c r="E45" i="3"/>
  <c r="E74" i="3"/>
  <c r="D48" i="3"/>
  <c r="F5" i="3"/>
  <c r="F75" i="3"/>
  <c r="F51" i="3"/>
  <c r="F16" i="3"/>
  <c r="E5" i="3"/>
  <c r="F17" i="3"/>
  <c r="E70" i="3"/>
  <c r="E31" i="3"/>
  <c r="E84" i="3"/>
  <c r="E16" i="3"/>
  <c r="E51" i="3"/>
  <c r="E65" i="3"/>
  <c r="E85" i="3"/>
  <c r="E55" i="3"/>
  <c r="D82" i="3"/>
  <c r="F37" i="3"/>
  <c r="E88" i="3"/>
  <c r="D25" i="3"/>
  <c r="G11" i="1"/>
  <c r="G11" i="5" s="1"/>
  <c r="G10" i="5"/>
  <c r="F3" i="3"/>
  <c r="F19" i="3"/>
  <c r="E72" i="3"/>
  <c r="E10" i="3"/>
  <c r="F15" i="3"/>
  <c r="E20" i="3"/>
  <c r="E76" i="3"/>
  <c r="F81" i="3"/>
  <c r="E14" i="3"/>
  <c r="F71" i="3"/>
  <c r="D27" i="3"/>
  <c r="F9" i="3"/>
  <c r="E36" i="3"/>
  <c r="E64" i="3"/>
  <c r="F73" i="3"/>
  <c r="F11" i="3"/>
  <c r="E18" i="3"/>
  <c r="E28" i="3"/>
  <c r="E80" i="3"/>
  <c r="E12" i="3"/>
  <c r="E44" i="3"/>
  <c r="E61" i="3"/>
  <c r="D26" i="3"/>
  <c r="E22" i="3"/>
  <c r="O55" i="6" l="1"/>
  <c r="F48" i="3"/>
  <c r="O92" i="6"/>
  <c r="F85" i="3"/>
  <c r="O76" i="6"/>
  <c r="F69" i="3"/>
  <c r="O79" i="6"/>
  <c r="F72" i="3"/>
  <c r="O31" i="6"/>
  <c r="F24" i="3"/>
  <c r="O72" i="6"/>
  <c r="F65" i="3"/>
  <c r="O73" i="6"/>
  <c r="F66" i="3"/>
  <c r="O48" i="6"/>
  <c r="F41" i="3"/>
  <c r="O93" i="6"/>
  <c r="F86" i="3"/>
  <c r="O59" i="6"/>
  <c r="F52" i="3"/>
  <c r="O14" i="6"/>
  <c r="F7" i="3"/>
  <c r="O62" i="6"/>
  <c r="F55" i="3"/>
  <c r="O84" i="6"/>
  <c r="F77" i="3"/>
  <c r="O47" i="6"/>
  <c r="F40" i="3"/>
  <c r="O19" i="6"/>
  <c r="F12" i="3"/>
  <c r="O37" i="6"/>
  <c r="F30" i="3"/>
  <c r="H30" i="3" s="1"/>
  <c r="O49" i="6"/>
  <c r="F42" i="3"/>
  <c r="O20" i="6"/>
  <c r="F13" i="3"/>
  <c r="O28" i="6"/>
  <c r="F21" i="3"/>
  <c r="O56" i="6"/>
  <c r="F49" i="3"/>
  <c r="O34" i="6"/>
  <c r="F27" i="3"/>
  <c r="O65" i="6"/>
  <c r="F58" i="3"/>
  <c r="O87" i="6"/>
  <c r="F80" i="3"/>
  <c r="O86" i="6"/>
  <c r="F79" i="3"/>
  <c r="H79" i="3" s="1"/>
  <c r="O61" i="6"/>
  <c r="F54" i="3"/>
  <c r="O81" i="6"/>
  <c r="F74" i="3"/>
  <c r="O77" i="6"/>
  <c r="F70" i="3"/>
  <c r="O45" i="6"/>
  <c r="F38" i="3"/>
  <c r="O83" i="6"/>
  <c r="F76" i="3"/>
  <c r="F57" i="3"/>
  <c r="O27" i="6"/>
  <c r="F20" i="3"/>
  <c r="O54" i="6"/>
  <c r="F47" i="3"/>
  <c r="F45" i="3"/>
  <c r="G45" i="3" s="1"/>
  <c r="I45" i="3" s="1"/>
  <c r="O74" i="6"/>
  <c r="F67" i="3"/>
  <c r="O96" i="6"/>
  <c r="F89" i="3"/>
  <c r="O33" i="6"/>
  <c r="F26" i="3"/>
  <c r="G26" i="3"/>
  <c r="I26" i="3" s="1"/>
  <c r="F61" i="3"/>
  <c r="F34" i="3"/>
  <c r="O15" i="6"/>
  <c r="F8" i="3"/>
  <c r="O38" i="6"/>
  <c r="F31" i="3"/>
  <c r="O90" i="6"/>
  <c r="F83" i="3"/>
  <c r="O71" i="6"/>
  <c r="F64" i="3"/>
  <c r="O9" i="6"/>
  <c r="F2" i="3"/>
  <c r="O94" i="6"/>
  <c r="F87" i="3"/>
  <c r="F6" i="3"/>
  <c r="O21" i="6"/>
  <c r="F14" i="3"/>
  <c r="O39" i="6"/>
  <c r="F32" i="3"/>
  <c r="F39" i="3"/>
  <c r="O29" i="6"/>
  <c r="F22" i="3"/>
  <c r="G22" i="3" s="1"/>
  <c r="I22" i="3" s="1"/>
  <c r="O70" i="6"/>
  <c r="F63" i="3"/>
  <c r="F10" i="3"/>
  <c r="O51" i="6"/>
  <c r="F44" i="3"/>
  <c r="G48" i="3"/>
  <c r="I48" i="3" s="1"/>
  <c r="O30" i="6"/>
  <c r="F23" i="3"/>
  <c r="O95" i="6"/>
  <c r="F88" i="3"/>
  <c r="O91" i="6"/>
  <c r="F84" i="3"/>
  <c r="O25" i="6"/>
  <c r="F18" i="3"/>
  <c r="O75" i="6"/>
  <c r="F68" i="3"/>
  <c r="O50" i="6"/>
  <c r="F43" i="3"/>
  <c r="O32" i="6"/>
  <c r="F25" i="3"/>
  <c r="H25" i="3" s="1"/>
  <c r="O43" i="6"/>
  <c r="F36" i="3"/>
  <c r="O11" i="6"/>
  <c r="F4" i="3"/>
  <c r="O85" i="6"/>
  <c r="F78" i="3"/>
  <c r="O89" i="6"/>
  <c r="F82" i="3"/>
  <c r="G82" i="3" s="1"/>
  <c r="I82" i="3" s="1"/>
  <c r="O57" i="6"/>
  <c r="F50" i="3"/>
  <c r="O69" i="6"/>
  <c r="F62" i="3"/>
  <c r="O60" i="6"/>
  <c r="F53" i="3"/>
  <c r="O53" i="6"/>
  <c r="F46" i="3"/>
  <c r="F29" i="3"/>
  <c r="F33" i="3"/>
  <c r="O42" i="6"/>
  <c r="F35" i="3"/>
  <c r="O35" i="6"/>
  <c r="F28" i="3"/>
  <c r="O66" i="6"/>
  <c r="F59" i="3"/>
  <c r="O67" i="6"/>
  <c r="F60" i="3"/>
  <c r="O63" i="6"/>
  <c r="F56" i="3"/>
  <c r="E33" i="3"/>
  <c r="E25" i="3"/>
  <c r="O32" i="5"/>
  <c r="E39" i="3"/>
  <c r="O46" i="5"/>
  <c r="E81" i="3"/>
  <c r="E35" i="3"/>
  <c r="E56" i="3"/>
  <c r="O39" i="5"/>
  <c r="E32" i="3"/>
  <c r="E49" i="3"/>
  <c r="E53" i="3"/>
  <c r="O60" i="5"/>
  <c r="O47" i="5"/>
  <c r="E40" i="3"/>
  <c r="E66" i="3"/>
  <c r="E83" i="3"/>
  <c r="E89" i="3"/>
  <c r="G60" i="3"/>
  <c r="I60" i="3" s="1"/>
  <c r="E27" i="3"/>
  <c r="E21" i="3"/>
  <c r="O64" i="5"/>
  <c r="E57" i="3"/>
  <c r="E42" i="3"/>
  <c r="E6" i="3"/>
  <c r="E86" i="3"/>
  <c r="E43" i="3"/>
  <c r="O50" i="5"/>
  <c r="O14" i="5"/>
  <c r="E7" i="3"/>
  <c r="E29" i="3"/>
  <c r="O36" i="5"/>
  <c r="E67" i="3"/>
  <c r="E24" i="3"/>
  <c r="O31" i="5"/>
  <c r="E8" i="3"/>
  <c r="O15" i="5"/>
  <c r="E3" i="3"/>
  <c r="D4" i="3"/>
  <c r="G4" i="3" s="1"/>
  <c r="I4" i="3" s="1"/>
  <c r="D35" i="3"/>
  <c r="H35" i="3" s="1"/>
  <c r="D12" i="3"/>
  <c r="D11" i="3"/>
  <c r="H11" i="3" s="1"/>
  <c r="D63" i="3"/>
  <c r="D22" i="3"/>
  <c r="D61" i="3"/>
  <c r="G61" i="3" s="1"/>
  <c r="I61" i="3" s="1"/>
  <c r="D2" i="3"/>
  <c r="H2" i="3" s="1"/>
  <c r="D30" i="3"/>
  <c r="G30" i="3" s="1"/>
  <c r="I30" i="3" s="1"/>
  <c r="D7" i="3"/>
  <c r="G7" i="3" s="1"/>
  <c r="I7" i="3" s="1"/>
  <c r="D15" i="3"/>
  <c r="D79" i="3"/>
  <c r="H60" i="3"/>
  <c r="D19" i="3"/>
  <c r="G19" i="3" s="1"/>
  <c r="I19" i="3" s="1"/>
  <c r="D31" i="3"/>
  <c r="D6" i="3"/>
  <c r="D51" i="3"/>
  <c r="G51" i="3" s="1"/>
  <c r="I51" i="3" s="1"/>
  <c r="D86" i="3"/>
  <c r="D14" i="3"/>
  <c r="G14" i="3" s="1"/>
  <c r="I14" i="3" s="1"/>
  <c r="D43" i="3"/>
  <c r="D53" i="3"/>
  <c r="D34" i="3"/>
  <c r="H34" i="3" s="1"/>
  <c r="D78" i="3"/>
  <c r="O67" i="1"/>
  <c r="D37" i="3"/>
  <c r="G37" i="3" s="1"/>
  <c r="I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H63" i="3"/>
  <c r="D17" i="3"/>
  <c r="G17" i="3" s="1"/>
  <c r="I17" i="3" s="1"/>
  <c r="O24" i="1"/>
  <c r="D81" i="3"/>
  <c r="G81" i="3" s="1"/>
  <c r="I81" i="3" s="1"/>
  <c r="O88" i="1"/>
  <c r="D10" i="3"/>
  <c r="D23" i="3"/>
  <c r="G23" i="3" s="1"/>
  <c r="I23" i="3" s="1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G3" i="3" s="1"/>
  <c r="I3" i="3" s="1"/>
  <c r="D75" i="3"/>
  <c r="H75" i="3" s="1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D24" i="3"/>
  <c r="O31" i="1"/>
  <c r="D20" i="3"/>
  <c r="H20" i="3" s="1"/>
  <c r="D33" i="3"/>
  <c r="O80" i="1"/>
  <c r="D73" i="3"/>
  <c r="G73" i="3" s="1"/>
  <c r="I73" i="3" s="1"/>
  <c r="O59" i="1"/>
  <c r="D52" i="3"/>
  <c r="O20" i="1"/>
  <c r="D13" i="3"/>
  <c r="O71" i="1"/>
  <c r="D64" i="3"/>
  <c r="D50" i="3"/>
  <c r="G50" i="3" s="1"/>
  <c r="I50" i="3" s="1"/>
  <c r="D39" i="3"/>
  <c r="D46" i="3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79" i="3"/>
  <c r="I79" i="3" s="1"/>
  <c r="G12" i="1"/>
  <c r="G13" i="1" s="1"/>
  <c r="H61" i="3"/>
  <c r="G63" i="3"/>
  <c r="I63" i="3" s="1"/>
  <c r="G11" i="6"/>
  <c r="H82" i="3"/>
  <c r="H15" i="3"/>
  <c r="G15" i="3"/>
  <c r="I15" i="3" s="1"/>
  <c r="H22" i="3"/>
  <c r="H26" i="3"/>
  <c r="H27" i="3"/>
  <c r="G27" i="3"/>
  <c r="I27" i="3" s="1"/>
  <c r="G12" i="5"/>
  <c r="G46" i="3" l="1"/>
  <c r="I46" i="3" s="1"/>
  <c r="H39" i="3"/>
  <c r="H59" i="3"/>
  <c r="H64" i="3"/>
  <c r="G18" i="3"/>
  <c r="I18" i="3" s="1"/>
  <c r="H78" i="3"/>
  <c r="H45" i="3"/>
  <c r="H10" i="3"/>
  <c r="G57" i="3"/>
  <c r="I57" i="3" s="1"/>
  <c r="H56" i="3"/>
  <c r="H12" i="3"/>
  <c r="G33" i="3"/>
  <c r="I33" i="3" s="1"/>
  <c r="G25" i="3"/>
  <c r="I25" i="3" s="1"/>
  <c r="H28" i="3"/>
  <c r="H31" i="3"/>
  <c r="H43" i="3"/>
  <c r="H86" i="3"/>
  <c r="G6" i="3"/>
  <c r="I6" i="3" s="1"/>
  <c r="G29" i="3"/>
  <c r="I29" i="3" s="1"/>
  <c r="H4" i="3"/>
  <c r="H6" i="3"/>
  <c r="G35" i="3"/>
  <c r="I35" i="3" s="1"/>
  <c r="H7" i="3"/>
  <c r="H51" i="3"/>
  <c r="G11" i="3"/>
  <c r="I11" i="3" s="1"/>
  <c r="G86" i="3"/>
  <c r="I86" i="3" s="1"/>
  <c r="H3" i="3"/>
  <c r="G12" i="3"/>
  <c r="I12" i="3" s="1"/>
  <c r="G44" i="3"/>
  <c r="I44" i="3" s="1"/>
  <c r="H37" i="3"/>
  <c r="H14" i="3"/>
  <c r="G2" i="3"/>
  <c r="I2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G13" i="6"/>
  <c r="G14" i="1"/>
  <c r="G13" i="5"/>
  <c r="J67" i="3" l="1"/>
  <c r="K67" i="3" s="1"/>
  <c r="J23" i="3"/>
  <c r="K23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<sst xmlns="http://schemas.openxmlformats.org/spreadsheetml/2006/main" count="1067" uniqueCount="123">
  <si>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</si>
  <si>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</si>
  <si>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</si>
  <si>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</si>
  <si>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</si>
  <si>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</si>
  <si>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</si>
  <si>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</si>
  <si>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</si>
  <si>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</si>
  <si>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</si>
  <si>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</si>
  <si>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</si>
  <si>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</si>
  <si>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</si>
  <si>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</si>
  <si>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</si>
  <si>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</si>
  <si>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</si>
  <si>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</si>
  <si>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</si>
  <si>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</si>
  <si>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</si>
  <si>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</si>
  <si>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</si>
  <si>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</si>
  <si>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</si>
  <si>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</si>
  <si>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</si>
  <si>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</si>
  <si>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</si>
  <si>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</si>
  <si>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</si>
  <si>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</si>
  <si>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</si>
  <si>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</si>
  <si>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</si>
  <si>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</si>
  <si>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</si>
  <si>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</si>
  <si>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</si>
  <si>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</si>
  <si>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</si>
  <si>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</si>
  <si>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</si>
  <si>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</si>
  <si>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</si>
  <si>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</si>
  <si>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</si>
  <si>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</si>
  <si>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</si>
  <si>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</si>
  <si>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</si>
  <si>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</si>
  <si>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</si>
  <si>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</si>
  <si>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</si>
  <si>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</si>
  <si>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</si>
  <si>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</si>
  <si>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</si>
  <si>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</si>
  <si>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</si>
  <si>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</si>
  <si>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</si>
  <si>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</si>
  <si>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</si>
  <si>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</si>
  <si>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</si>
  <si>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</si>
  <si>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</si>
  <si>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</si>
  <si>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</si>
  <si>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</si>
  <si>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</si>
  <si>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</si>
  <si>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</si>
  <si>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</si>
  <si>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</si>
  <si>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</si>
  <si>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</si>
  <si>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</si>
  <si>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</si>
  <si>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</si>
  <si>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</si>
  <si>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</si>
  <si>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</si>
  <si>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</si>
  <si>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</si>
  <si>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</si>
  <si>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</si>
  <si>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</si>
  <si>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</si>
  <si>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</si>
  <si>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</si>
  <si>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</si>
  <si>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</si>
  <si>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</si>
  <si>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</si>
  <si>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</si>
  <si>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</si>
  <si>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</si>
  <si>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</si>
  <si>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</si>
  <si>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</si>
  <si>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</si>
  <si>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</si>
  <si>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</si>
  <si>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</si>
  <si>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</si>
  <si>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</si>
  <si>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</si>
  <si>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</si>
  <si>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</si>
  <si>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</si>
  <si>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</si>
  <si>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</si>
  <si>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</si>
  <si>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</si>
  <si>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</si>
  <si>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</si>
  <si>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G7 REPEAT</t>
  </si>
  <si>
    <t>E10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</si>
</sst>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54033</c:v>
                </c:pt>
                <c:pt idx="1">
                  <c:v>46427</c:v>
                </c:pt>
                <c:pt idx="2">
                  <c:v>27321</c:v>
                </c:pt>
                <c:pt idx="3">
                  <c:v>7982</c:v>
                </c:pt>
                <c:pt idx="4">
                  <c:v>3339</c:v>
                </c:pt>
                <c:pt idx="5">
                  <c:v>3560</c:v>
                </c:pt>
                <c:pt idx="6">
                  <c:v>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46427</c:v>
                </c:pt>
                <c:pt idx="1">
                  <c:v>27321</c:v>
                </c:pt>
                <c:pt idx="2">
                  <c:v>7982</c:v>
                </c:pt>
                <c:pt idx="3">
                  <c:v>3339</c:v>
                </c:pt>
                <c:pt idx="4">
                  <c:v>3560</c:v>
                </c:pt>
                <c:pt idx="5">
                  <c:v>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50294</c:v>
                </c:pt>
                <c:pt idx="1">
                  <c:v>41523</c:v>
                </c:pt>
                <c:pt idx="2">
                  <c:v>21788</c:v>
                </c:pt>
                <c:pt idx="3">
                  <c:v>7924</c:v>
                </c:pt>
                <c:pt idx="4">
                  <c:v>3358</c:v>
                </c:pt>
                <c:pt idx="5">
                  <c:v>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41523</c:v>
                </c:pt>
                <c:pt idx="1">
                  <c:v>21788</c:v>
                </c:pt>
                <c:pt idx="2">
                  <c:v>7924</c:v>
                </c:pt>
                <c:pt idx="3">
                  <c:v>3358</c:v>
                </c:pt>
                <c:pt idx="4">
                  <c:v>3559</c:v>
                </c:pt>
                <c:pt idx="5">
                  <c:v>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48141</c:v>
                </c:pt>
                <c:pt idx="1">
                  <c:v>37277</c:v>
                </c:pt>
                <c:pt idx="2">
                  <c:v>19774</c:v>
                </c:pt>
                <c:pt idx="3">
                  <c:v>7992</c:v>
                </c:pt>
                <c:pt idx="4">
                  <c:v>3470</c:v>
                </c:pt>
                <c:pt idx="5">
                  <c:v>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37277</c:v>
                </c:pt>
                <c:pt idx="1">
                  <c:v>19774</c:v>
                </c:pt>
                <c:pt idx="2">
                  <c:v>7992</c:v>
                </c:pt>
                <c:pt idx="3">
                  <c:v>3470</c:v>
                </c:pt>
                <c:pt idx="4">
                  <c:v>3669</c:v>
                </c:pt>
                <c:pt idx="5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8.1146094095417773E-3</c:v>
                </c:pt>
                <c:pt idx="1">
                  <c:v>-1.1157587938119945E-2</c:v>
                </c:pt>
                <c:pt idx="2">
                  <c:v>-1.5214892642890833E-2</c:v>
                </c:pt>
                <c:pt idx="3">
                  <c:v>1.4538675192095686E-2</c:v>
                </c:pt>
                <c:pt idx="4">
                  <c:v>0.17885951573531669</c:v>
                </c:pt>
                <c:pt idx="5">
                  <c:v>1.3358675740458152</c:v>
                </c:pt>
                <c:pt idx="6">
                  <c:v>0.20793686611950807</c:v>
                </c:pt>
                <c:pt idx="7">
                  <c:v>1.1144063589104041</c:v>
                </c:pt>
                <c:pt idx="8">
                  <c:v>2.5500160069485038</c:v>
                </c:pt>
                <c:pt idx="9">
                  <c:v>9.1526031965123309</c:v>
                </c:pt>
                <c:pt idx="10">
                  <c:v>10.314682885703792</c:v>
                </c:pt>
                <c:pt idx="11">
                  <c:v>8.2924545991009015</c:v>
                </c:pt>
                <c:pt idx="12">
                  <c:v>4.4853503511242181</c:v>
                </c:pt>
                <c:pt idx="13">
                  <c:v>1.7047441934545686</c:v>
                </c:pt>
                <c:pt idx="14">
                  <c:v>1.0055353493323853</c:v>
                </c:pt>
                <c:pt idx="15">
                  <c:v>0.45746110546291774</c:v>
                </c:pt>
                <c:pt idx="16">
                  <c:v>0.26744400178948108</c:v>
                </c:pt>
                <c:pt idx="17">
                  <c:v>0.19306008220201482</c:v>
                </c:pt>
                <c:pt idx="18">
                  <c:v>0.14504864319555927</c:v>
                </c:pt>
                <c:pt idx="19">
                  <c:v>0.10920911830341642</c:v>
                </c:pt>
                <c:pt idx="20">
                  <c:v>4.6659004104865225E-2</c:v>
                </c:pt>
                <c:pt idx="21">
                  <c:v>-4.733522155566037E-3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-2.5358154404818055E-2</c:v>
                </c:pt>
                <c:pt idx="1">
                  <c:v>-2.6710589306408353E-2</c:v>
                </c:pt>
                <c:pt idx="2">
                  <c:v>-2.7048698031805925E-2</c:v>
                </c:pt>
                <c:pt idx="3">
                  <c:v>-1.7243544995276278E-2</c:v>
                </c:pt>
                <c:pt idx="4">
                  <c:v>6.2550114198551207E-2</c:v>
                </c:pt>
                <c:pt idx="5">
                  <c:v>0.3732720328389218</c:v>
                </c:pt>
                <c:pt idx="6">
                  <c:v>0.95481904052274924</c:v>
                </c:pt>
                <c:pt idx="7">
                  <c:v>2.1152081860872234</c:v>
                </c:pt>
                <c:pt idx="8">
                  <c:v>5.1307999079081865</c:v>
                </c:pt>
                <c:pt idx="9">
                  <c:v>12.592183259981852</c:v>
                </c:pt>
                <c:pt idx="10">
                  <c:v>9.9633879200157125</c:v>
                </c:pt>
                <c:pt idx="11">
                  <c:v>6.2147764815328088</c:v>
                </c:pt>
                <c:pt idx="12">
                  <c:v>3.7803936586702758</c:v>
                </c:pt>
                <c:pt idx="13">
                  <c:v>1.3879363177570416</c:v>
                </c:pt>
                <c:pt idx="14">
                  <c:v>0.8202517678145147</c:v>
                </c:pt>
                <c:pt idx="15">
                  <c:v>0.49634360888363876</c:v>
                </c:pt>
                <c:pt idx="16">
                  <c:v>0.33675629049598377</c:v>
                </c:pt>
                <c:pt idx="17">
                  <c:v>0.16634949289560644</c:v>
                </c:pt>
                <c:pt idx="18">
                  <c:v>0.21199417082427896</c:v>
                </c:pt>
                <c:pt idx="19">
                  <c:v>0.1578967747606671</c:v>
                </c:pt>
                <c:pt idx="20">
                  <c:v>8.3174746447803219E-2</c:v>
                </c:pt>
                <c:pt idx="21">
                  <c:v>2.0286523523854447E-2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-1.4200566466698112E-2</c:v>
                </c:pt>
                <c:pt idx="1">
                  <c:v>-1.487678391749326E-2</c:v>
                </c:pt>
                <c:pt idx="2">
                  <c:v>6.7621745079514818E-4</c:v>
                </c:pt>
                <c:pt idx="3">
                  <c:v>0.12712888074948786</c:v>
                </c:pt>
                <c:pt idx="4">
                  <c:v>0.94569010493701466</c:v>
                </c:pt>
                <c:pt idx="5">
                  <c:v>1.7175923250196763</c:v>
                </c:pt>
                <c:pt idx="6">
                  <c:v>2.3190877475019605</c:v>
                </c:pt>
                <c:pt idx="7">
                  <c:v>3.7736314841623244</c:v>
                </c:pt>
                <c:pt idx="8">
                  <c:v>8.8679156497275731</c:v>
                </c:pt>
                <c:pt idx="9">
                  <c:v>11.377020500902971</c:v>
                </c:pt>
                <c:pt idx="10">
                  <c:v>5.5267252253487458</c:v>
                </c:pt>
                <c:pt idx="11">
                  <c:v>11.410155155991932</c:v>
                </c:pt>
                <c:pt idx="12">
                  <c:v>4.6794247595024254</c:v>
                </c:pt>
                <c:pt idx="13">
                  <c:v>3.2532821557754579</c:v>
                </c:pt>
                <c:pt idx="14">
                  <c:v>0.8760397075051144</c:v>
                </c:pt>
                <c:pt idx="15">
                  <c:v>0.78745522145095004</c:v>
                </c:pt>
                <c:pt idx="16">
                  <c:v>0.529478263972601</c:v>
                </c:pt>
                <c:pt idx="17">
                  <c:v>0.41452129733742582</c:v>
                </c:pt>
                <c:pt idx="18">
                  <c:v>0.3638049885277897</c:v>
                </c:pt>
                <c:pt idx="19">
                  <c:v>0.20759875739411049</c:v>
                </c:pt>
                <c:pt idx="20">
                  <c:v>0.25966750110533687</c:v>
                </c:pt>
                <c:pt idx="21">
                  <c:v>0.23397123797512126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-6.4240657825539076E-3</c:v>
                </c:pt>
                <c:pt idx="1">
                  <c:v>-2.6372480581010778E-2</c:v>
                </c:pt>
                <c:pt idx="2">
                  <c:v>-2.1300849700047166E-2</c:v>
                </c:pt>
                <c:pt idx="3">
                  <c:v>-1.5891110093685983E-2</c:v>
                </c:pt>
                <c:pt idx="4">
                  <c:v>3.2458437638167109E-2</c:v>
                </c:pt>
                <c:pt idx="5">
                  <c:v>0.1551919049574865</c:v>
                </c:pt>
                <c:pt idx="6">
                  <c:v>0.46489949742166436</c:v>
                </c:pt>
                <c:pt idx="7">
                  <c:v>1.341615422377574</c:v>
                </c:pt>
                <c:pt idx="8">
                  <c:v>1.4633345635207007</c:v>
                </c:pt>
                <c:pt idx="9">
                  <c:v>0.16263029691623312</c:v>
                </c:pt>
                <c:pt idx="10">
                  <c:v>11.084556453434068</c:v>
                </c:pt>
                <c:pt idx="11">
                  <c:v>7.4191197613989681</c:v>
                </c:pt>
                <c:pt idx="12">
                  <c:v>3.635683124200114</c:v>
                </c:pt>
                <c:pt idx="13">
                  <c:v>0.98457260835773575</c:v>
                </c:pt>
                <c:pt idx="14">
                  <c:v>0.62583925071090962</c:v>
                </c:pt>
                <c:pt idx="15">
                  <c:v>0.31106002736576815</c:v>
                </c:pt>
                <c:pt idx="16">
                  <c:v>6.4240657825539076E-3</c:v>
                </c:pt>
                <c:pt idx="17">
                  <c:v>7.5060137038261449E-2</c:v>
                </c:pt>
                <c:pt idx="18">
                  <c:v>0.21030362719729109</c:v>
                </c:pt>
                <c:pt idx="19">
                  <c:v>0.18224060298929243</c:v>
                </c:pt>
                <c:pt idx="20">
                  <c:v>5.2406852436623984E-2</c:v>
                </c:pt>
                <c:pt idx="21">
                  <c:v>5.3083069887419128E-2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54033</v>
      </c>
      <c r="D2">
        <v>3330</v>
      </c>
      <c r="E2">
        <v>4659</v>
      </c>
      <c r="F2">
        <v>4097</v>
      </c>
      <c r="G2">
        <v>40549</v>
      </c>
      <c r="H2">
        <v>32774</v>
      </c>
      <c r="I2">
        <v>3682</v>
      </c>
      <c r="J2">
        <v>6103</v>
      </c>
      <c r="K2">
        <v>3920</v>
      </c>
      <c r="L2">
        <v>4074</v>
      </c>
      <c r="M2">
        <v>6218</v>
      </c>
      <c r="N2">
        <v>5157</v>
      </c>
      <c r="O2">
        <v>46427</v>
      </c>
      <c r="P2">
        <v>3273</v>
      </c>
      <c r="Q2">
        <v>6280</v>
      </c>
      <c r="R2">
        <v>3877</v>
      </c>
      <c r="S2">
        <v>18481</v>
      </c>
      <c r="T2">
        <v>21687</v>
      </c>
      <c r="U2">
        <v>3308</v>
      </c>
      <c r="V2">
        <v>8386</v>
      </c>
      <c r="W2">
        <v>4382</v>
      </c>
      <c r="X2">
        <v>3998</v>
      </c>
      <c r="Y2">
        <v>14059</v>
      </c>
      <c r="Z2">
        <v>4226</v>
      </c>
      <c r="AA2">
        <v>27321</v>
      </c>
      <c r="AB2">
        <v>3261</v>
      </c>
      <c r="AC2">
        <v>8348</v>
      </c>
      <c r="AD2">
        <v>3735</v>
      </c>
      <c r="AE2">
        <v>9562</v>
      </c>
      <c r="AF2">
        <v>14487</v>
      </c>
      <c r="AG2">
        <v>3262</v>
      </c>
      <c r="AH2">
        <v>10165</v>
      </c>
      <c r="AI2">
        <v>4532</v>
      </c>
      <c r="AJ2">
        <v>3287</v>
      </c>
      <c r="AK2">
        <v>25249</v>
      </c>
      <c r="AL2">
        <v>3325</v>
      </c>
      <c r="AM2">
        <v>7982</v>
      </c>
      <c r="AN2">
        <v>3349</v>
      </c>
      <c r="AO2">
        <v>16572</v>
      </c>
      <c r="AP2">
        <v>3629</v>
      </c>
      <c r="AQ2">
        <v>6130</v>
      </c>
      <c r="AR2">
        <v>7411</v>
      </c>
      <c r="AS2">
        <v>3264</v>
      </c>
      <c r="AT2">
        <v>14467</v>
      </c>
      <c r="AU2">
        <v>4872</v>
      </c>
      <c r="AV2">
        <v>3228</v>
      </c>
      <c r="AW2">
        <v>36090</v>
      </c>
      <c r="AX2">
        <v>3528</v>
      </c>
      <c r="AY2">
        <v>3339</v>
      </c>
      <c r="AZ2">
        <v>3835</v>
      </c>
      <c r="BA2">
        <v>27832</v>
      </c>
      <c r="BB2">
        <v>3444</v>
      </c>
      <c r="BC2">
        <v>4410</v>
      </c>
      <c r="BD2">
        <v>5732</v>
      </c>
      <c r="BE2">
        <v>3366</v>
      </c>
      <c r="BF2">
        <v>29534</v>
      </c>
      <c r="BG2">
        <v>5635</v>
      </c>
      <c r="BH2">
        <v>3243</v>
      </c>
      <c r="BI2">
        <v>3787</v>
      </c>
      <c r="BJ2">
        <v>3928</v>
      </c>
      <c r="BK2">
        <v>3560</v>
      </c>
      <c r="BL2">
        <v>7257</v>
      </c>
      <c r="BM2">
        <v>33813</v>
      </c>
      <c r="BN2">
        <v>3292</v>
      </c>
      <c r="BO2">
        <v>3491</v>
      </c>
      <c r="BP2">
        <v>4774</v>
      </c>
      <c r="BQ2">
        <v>3552</v>
      </c>
      <c r="BR2">
        <v>36955</v>
      </c>
      <c r="BS2">
        <v>5897</v>
      </c>
      <c r="BT2">
        <v>3259</v>
      </c>
      <c r="BU2">
        <v>7634</v>
      </c>
      <c r="BV2">
        <v>3845</v>
      </c>
      <c r="BW2">
        <v>3306</v>
      </c>
      <c r="BX2">
        <v>3921</v>
      </c>
      <c r="BY2">
        <v>30376</v>
      </c>
      <c r="BZ2">
        <v>3231</v>
      </c>
      <c r="CA2">
        <v>3255</v>
      </c>
      <c r="CB2">
        <v>4302</v>
      </c>
      <c r="CC2">
        <v>3773</v>
      </c>
      <c r="CD2">
        <v>19652</v>
      </c>
      <c r="CE2">
        <v>12928</v>
      </c>
      <c r="CF2">
        <v>3402</v>
      </c>
      <c r="CG2">
        <v>7274</v>
      </c>
      <c r="CH2">
        <v>3461</v>
      </c>
      <c r="CI2">
        <v>3315</v>
      </c>
      <c r="CJ2">
        <v>6602</v>
      </c>
      <c r="CK2">
        <v>10848</v>
      </c>
      <c r="CL2">
        <v>3227</v>
      </c>
      <c r="CM2">
        <v>3226</v>
      </c>
      <c r="CN2">
        <v>3798</v>
      </c>
      <c r="CO2">
        <v>3933</v>
      </c>
      <c r="CP2">
        <v>37053</v>
      </c>
      <c r="CQ2">
        <v>17146</v>
      </c>
      <c r="CR2">
        <v>3765</v>
      </c>
      <c r="CS2">
        <v>4681</v>
      </c>
      <c r="CT2">
        <v>3463</v>
      </c>
    </row>
    <row r="7" spans="1:98" x14ac:dyDescent="0.2">
      <c r="N7" s="9" t="s">
        <v>115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54033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54033</v>
      </c>
      <c r="K9" t="s">
        <v>82</v>
      </c>
      <c r="L9" s="8" t="str">
        <f>A10</f>
        <v>A2</v>
      </c>
      <c r="M9" s="8">
        <f>B10</f>
        <v>3330</v>
      </c>
      <c r="N9" s="8">
        <f>(M9-I$15)/I$16</f>
        <v>8.1146094095417773E-3</v>
      </c>
      <c r="O9" s="8">
        <f>N9*40</f>
        <v>0.32458437638167109</v>
      </c>
    </row>
    <row r="10" spans="1:98" x14ac:dyDescent="0.2">
      <c r="A10" t="s">
        <v>83</v>
      </c>
      <c r="B10">
        <v>3330</v>
      </c>
      <c r="E10">
        <f>E9/2</f>
        <v>15</v>
      </c>
      <c r="G10">
        <f>G9/2</f>
        <v>15</v>
      </c>
      <c r="H10" t="str">
        <f>A21</f>
        <v>B1</v>
      </c>
      <c r="I10">
        <f>B21</f>
        <v>46427</v>
      </c>
      <c r="K10" t="s">
        <v>85</v>
      </c>
      <c r="L10" s="8" t="str">
        <f>A22</f>
        <v>B2</v>
      </c>
      <c r="M10" s="8">
        <f>B22</f>
        <v>3273</v>
      </c>
      <c r="N10" s="8">
        <f t="shared" ref="N10:N73" si="1">(M10-I$15)/I$16</f>
        <v>-1.1157587938119945E-2</v>
      </c>
      <c r="O10" s="8">
        <f t="shared" ref="O10:O73" si="2">N10*40</f>
        <v>-0.4463035175247978</v>
      </c>
    </row>
    <row r="11" spans="1:98" x14ac:dyDescent="0.2">
      <c r="A11" t="s">
        <v>84</v>
      </c>
      <c r="B11">
        <v>4659</v>
      </c>
      <c r="E11">
        <f>E10/2</f>
        <v>7.5</v>
      </c>
      <c r="G11">
        <f>G10/2</f>
        <v>7.5</v>
      </c>
      <c r="H11" t="str">
        <f>A33</f>
        <v>C1</v>
      </c>
      <c r="I11">
        <f>B33</f>
        <v>27321</v>
      </c>
      <c r="K11" t="s">
        <v>88</v>
      </c>
      <c r="L11" s="8" t="str">
        <f>A34</f>
        <v>C2</v>
      </c>
      <c r="M11" s="8">
        <f>B34</f>
        <v>3261</v>
      </c>
      <c r="N11" s="8">
        <f t="shared" si="1"/>
        <v>-1.5214892642890833E-2</v>
      </c>
      <c r="O11" s="8">
        <f t="shared" si="2"/>
        <v>-0.60859570571563337</v>
      </c>
    </row>
    <row r="12" spans="1:98" x14ac:dyDescent="0.2">
      <c r="A12" t="s">
        <v>9</v>
      </c>
      <c r="B12">
        <v>4097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7982</v>
      </c>
      <c r="K12" t="s">
        <v>91</v>
      </c>
      <c r="L12" s="8" t="str">
        <f>A46</f>
        <v>D2</v>
      </c>
      <c r="M12" s="8">
        <f>B46</f>
        <v>3349</v>
      </c>
      <c r="N12" s="8">
        <f t="shared" si="1"/>
        <v>1.4538675192095686E-2</v>
      </c>
      <c r="O12" s="8">
        <f t="shared" si="2"/>
        <v>0.58154700768382739</v>
      </c>
    </row>
    <row r="13" spans="1:98" x14ac:dyDescent="0.2">
      <c r="A13" t="s">
        <v>17</v>
      </c>
      <c r="B13">
        <v>40549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3339</v>
      </c>
      <c r="K13" t="s">
        <v>94</v>
      </c>
      <c r="L13" s="8" t="str">
        <f>A58</f>
        <v>E2</v>
      </c>
      <c r="M13" s="8">
        <f>B58</f>
        <v>3835</v>
      </c>
      <c r="N13" s="8">
        <f t="shared" si="1"/>
        <v>0.17885951573531669</v>
      </c>
      <c r="O13" s="8">
        <f t="shared" si="2"/>
        <v>7.1543806294126675</v>
      </c>
    </row>
    <row r="14" spans="1:98" x14ac:dyDescent="0.2">
      <c r="A14" t="s">
        <v>25</v>
      </c>
      <c r="B14">
        <v>32774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3560</v>
      </c>
      <c r="K14" t="s">
        <v>97</v>
      </c>
      <c r="L14" s="8" t="str">
        <f>A70</f>
        <v>F2</v>
      </c>
      <c r="M14" s="8">
        <f>B70</f>
        <v>7257</v>
      </c>
      <c r="N14" s="8">
        <f t="shared" si="1"/>
        <v>1.3358675740458152</v>
      </c>
      <c r="O14" s="8">
        <f t="shared" si="2"/>
        <v>53.434702961832613</v>
      </c>
    </row>
    <row r="15" spans="1:98" x14ac:dyDescent="0.2">
      <c r="A15" t="s">
        <v>34</v>
      </c>
      <c r="B15">
        <v>3682</v>
      </c>
      <c r="G15">
        <f t="shared" ref="G15" si="3">E15*1.14</f>
        <v>0</v>
      </c>
      <c r="H15" t="str">
        <f>A81</f>
        <v>G1</v>
      </c>
      <c r="I15">
        <f>B81</f>
        <v>3306</v>
      </c>
      <c r="K15" t="s">
        <v>100</v>
      </c>
      <c r="L15" s="8" t="str">
        <f>A82</f>
        <v>G2</v>
      </c>
      <c r="M15" s="8">
        <f>B82</f>
        <v>3921</v>
      </c>
      <c r="N15" s="8">
        <f t="shared" si="1"/>
        <v>0.20793686611950807</v>
      </c>
      <c r="O15" s="8">
        <f t="shared" si="2"/>
        <v>8.3174746447803223</v>
      </c>
    </row>
    <row r="16" spans="1:98" x14ac:dyDescent="0.2">
      <c r="A16" t="s">
        <v>41</v>
      </c>
      <c r="B16">
        <v>6103</v>
      </c>
      <c r="H16" t="s">
        <v>119</v>
      </c>
      <c r="I16">
        <f>SLOPE(I10:I15, G10:G15)</f>
        <v>2957.6284930953011</v>
      </c>
      <c r="K16" t="s">
        <v>103</v>
      </c>
      <c r="L16" s="8" t="str">
        <f>A94</f>
        <v>H2</v>
      </c>
      <c r="M16" s="8">
        <f>B94</f>
        <v>6602</v>
      </c>
      <c r="N16" s="8">
        <f t="shared" si="1"/>
        <v>1.1144063589104041</v>
      </c>
      <c r="O16" s="8">
        <f t="shared" si="2"/>
        <v>44.576254356416165</v>
      </c>
    </row>
    <row r="17" spans="1:15" x14ac:dyDescent="0.2">
      <c r="A17" t="s">
        <v>49</v>
      </c>
      <c r="B17">
        <v>3920</v>
      </c>
      <c r="K17" t="s">
        <v>104</v>
      </c>
      <c r="L17" s="8" t="str">
        <f>A95</f>
        <v>H3</v>
      </c>
      <c r="M17" s="8">
        <f>B95</f>
        <v>10848</v>
      </c>
      <c r="N17" s="8">
        <f t="shared" si="1"/>
        <v>2.5500160069485038</v>
      </c>
      <c r="O17" s="8">
        <f t="shared" si="2"/>
        <v>102.00064027794015</v>
      </c>
    </row>
    <row r="18" spans="1:15" x14ac:dyDescent="0.2">
      <c r="A18" t="s">
        <v>57</v>
      </c>
      <c r="B18">
        <v>4074</v>
      </c>
      <c r="K18" t="s">
        <v>101</v>
      </c>
      <c r="L18" s="8" t="str">
        <f>A83</f>
        <v>G3</v>
      </c>
      <c r="M18" s="8">
        <f>B83</f>
        <v>30376</v>
      </c>
      <c r="N18" s="8">
        <f t="shared" si="1"/>
        <v>9.1526031965123309</v>
      </c>
      <c r="O18" s="8">
        <f t="shared" si="2"/>
        <v>366.10412786049324</v>
      </c>
    </row>
    <row r="19" spans="1:15" x14ac:dyDescent="0.2">
      <c r="A19" t="s">
        <v>65</v>
      </c>
      <c r="B19">
        <v>6218</v>
      </c>
      <c r="K19" t="s">
        <v>98</v>
      </c>
      <c r="L19" s="8" t="str">
        <f>A71</f>
        <v>F3</v>
      </c>
      <c r="M19" s="8">
        <f>B71</f>
        <v>33813</v>
      </c>
      <c r="N19" s="8">
        <f t="shared" si="1"/>
        <v>10.314682885703792</v>
      </c>
      <c r="O19" s="8">
        <f t="shared" si="2"/>
        <v>412.58731542815167</v>
      </c>
    </row>
    <row r="20" spans="1:15" x14ac:dyDescent="0.2">
      <c r="A20" t="s">
        <v>73</v>
      </c>
      <c r="B20">
        <v>5157</v>
      </c>
      <c r="K20" t="s">
        <v>95</v>
      </c>
      <c r="L20" s="8" t="str">
        <f>A59</f>
        <v>E3</v>
      </c>
      <c r="M20" s="8">
        <f>B59</f>
        <v>27832</v>
      </c>
      <c r="N20" s="8">
        <f t="shared" si="1"/>
        <v>8.2924545991009015</v>
      </c>
      <c r="O20" s="8">
        <f t="shared" si="2"/>
        <v>331.69818396403605</v>
      </c>
    </row>
    <row r="21" spans="1:15" x14ac:dyDescent="0.2">
      <c r="A21" t="s">
        <v>85</v>
      </c>
      <c r="B21">
        <v>46427</v>
      </c>
      <c r="K21" t="s">
        <v>92</v>
      </c>
      <c r="L21" s="8" t="str">
        <f>A47</f>
        <v>D3</v>
      </c>
      <c r="M21" s="8">
        <f>B47</f>
        <v>16572</v>
      </c>
      <c r="N21" s="8">
        <f t="shared" si="1"/>
        <v>4.4853503511242181</v>
      </c>
      <c r="O21" s="8">
        <f t="shared" si="2"/>
        <v>179.41401404496872</v>
      </c>
    </row>
    <row r="22" spans="1:15" x14ac:dyDescent="0.2">
      <c r="A22" t="s">
        <v>86</v>
      </c>
      <c r="B22">
        <v>3273</v>
      </c>
      <c r="K22" t="s">
        <v>89</v>
      </c>
      <c r="L22" s="8" t="str">
        <f>A35</f>
        <v>C3</v>
      </c>
      <c r="M22" s="8">
        <f>B35</f>
        <v>8348</v>
      </c>
      <c r="N22" s="8">
        <f t="shared" si="1"/>
        <v>1.7047441934545686</v>
      </c>
      <c r="O22" s="8">
        <f t="shared" si="2"/>
        <v>68.189767738182752</v>
      </c>
    </row>
    <row r="23" spans="1:15" x14ac:dyDescent="0.2">
      <c r="A23" t="s">
        <v>87</v>
      </c>
      <c r="B23">
        <v>6280</v>
      </c>
      <c r="K23" t="s">
        <v>86</v>
      </c>
      <c r="L23" s="8" t="str">
        <f>A23</f>
        <v>B3</v>
      </c>
      <c r="M23" s="8">
        <f>B23</f>
        <v>6280</v>
      </c>
      <c r="N23" s="8">
        <f t="shared" si="1"/>
        <v>1.0055353493323853</v>
      </c>
      <c r="O23" s="8">
        <f t="shared" si="2"/>
        <v>40.221413973295412</v>
      </c>
    </row>
    <row r="24" spans="1:15" x14ac:dyDescent="0.2">
      <c r="A24" t="s">
        <v>10</v>
      </c>
      <c r="B24">
        <v>3877</v>
      </c>
      <c r="K24" t="s">
        <v>83</v>
      </c>
      <c r="L24" s="8" t="str">
        <f>A11</f>
        <v>A3</v>
      </c>
      <c r="M24" s="8">
        <f>B11</f>
        <v>4659</v>
      </c>
      <c r="N24" s="8">
        <f t="shared" si="1"/>
        <v>0.45746110546291774</v>
      </c>
      <c r="O24" s="8">
        <f t="shared" si="2"/>
        <v>18.29844421851671</v>
      </c>
    </row>
    <row r="25" spans="1:15" x14ac:dyDescent="0.2">
      <c r="A25" t="s">
        <v>18</v>
      </c>
      <c r="B25">
        <v>18481</v>
      </c>
      <c r="K25" t="s">
        <v>84</v>
      </c>
      <c r="L25" s="8" t="str">
        <f>A12</f>
        <v>A4</v>
      </c>
      <c r="M25" s="8">
        <f>B12</f>
        <v>4097</v>
      </c>
      <c r="N25" s="8">
        <f t="shared" si="1"/>
        <v>0.26744400178948108</v>
      </c>
      <c r="O25" s="8">
        <f t="shared" si="2"/>
        <v>10.697760071579243</v>
      </c>
    </row>
    <row r="26" spans="1:15" x14ac:dyDescent="0.2">
      <c r="A26" t="s">
        <v>26</v>
      </c>
      <c r="B26">
        <v>21687</v>
      </c>
      <c r="K26" t="s">
        <v>87</v>
      </c>
      <c r="L26" s="8" t="str">
        <f>A24</f>
        <v>B4</v>
      </c>
      <c r="M26" s="8">
        <f>B24</f>
        <v>3877</v>
      </c>
      <c r="N26" s="8">
        <f t="shared" si="1"/>
        <v>0.19306008220201482</v>
      </c>
      <c r="O26" s="8">
        <f t="shared" si="2"/>
        <v>7.7224032880805922</v>
      </c>
    </row>
    <row r="27" spans="1:15" x14ac:dyDescent="0.2">
      <c r="A27" t="s">
        <v>35</v>
      </c>
      <c r="B27">
        <v>3308</v>
      </c>
      <c r="K27" t="s">
        <v>90</v>
      </c>
      <c r="L27" s="8" t="str">
        <f>A36</f>
        <v>C4</v>
      </c>
      <c r="M27" s="8">
        <f>B36</f>
        <v>3735</v>
      </c>
      <c r="N27" s="8">
        <f t="shared" si="1"/>
        <v>0.14504864319555927</v>
      </c>
      <c r="O27" s="8">
        <f t="shared" si="2"/>
        <v>5.8019457278223712</v>
      </c>
    </row>
    <row r="28" spans="1:15" x14ac:dyDescent="0.2">
      <c r="A28" t="s">
        <v>42</v>
      </c>
      <c r="B28">
        <v>8386</v>
      </c>
      <c r="K28" t="s">
        <v>93</v>
      </c>
      <c r="L28" s="8" t="str">
        <f>A48</f>
        <v>D4</v>
      </c>
      <c r="M28" s="8">
        <f>B48</f>
        <v>3629</v>
      </c>
      <c r="N28" s="8">
        <f t="shared" si="1"/>
        <v>0.10920911830341642</v>
      </c>
      <c r="O28" s="8">
        <f t="shared" si="2"/>
        <v>4.3683647321366568</v>
      </c>
    </row>
    <row r="29" spans="1:15" x14ac:dyDescent="0.2">
      <c r="A29" t="s">
        <v>50</v>
      </c>
      <c r="B29">
        <v>4382</v>
      </c>
      <c r="K29" t="s">
        <v>96</v>
      </c>
      <c r="L29" s="8" t="str">
        <f>A60</f>
        <v>E4</v>
      </c>
      <c r="M29" s="8">
        <f>B60</f>
        <v>3444</v>
      </c>
      <c r="N29" s="8">
        <f t="shared" si="1"/>
        <v>4.6659004104865225E-2</v>
      </c>
      <c r="O29" s="8">
        <f t="shared" si="2"/>
        <v>1.866360164194609</v>
      </c>
    </row>
    <row r="30" spans="1:15" x14ac:dyDescent="0.2">
      <c r="A30" t="s">
        <v>58</v>
      </c>
      <c r="B30">
        <v>3998</v>
      </c>
      <c r="K30" t="s">
        <v>99</v>
      </c>
      <c r="L30" s="8" t="str">
        <f>A72</f>
        <v>F4</v>
      </c>
      <c r="M30" s="8">
        <f>B72</f>
        <v>3292</v>
      </c>
      <c r="N30" s="8">
        <f t="shared" si="1"/>
        <v>-4.733522155566037E-3</v>
      </c>
      <c r="O30" s="8">
        <f t="shared" si="2"/>
        <v>-0.18934088622264147</v>
      </c>
    </row>
    <row r="31" spans="1:15" x14ac:dyDescent="0.2">
      <c r="A31" t="s">
        <v>66</v>
      </c>
      <c r="B31">
        <v>14059</v>
      </c>
      <c r="K31" t="s">
        <v>102</v>
      </c>
      <c r="L31" s="8" t="str">
        <f>A84</f>
        <v>G4</v>
      </c>
      <c r="M31" s="8">
        <f>B84</f>
        <v>3231</v>
      </c>
      <c r="N31" s="8">
        <f t="shared" si="1"/>
        <v>-2.5358154404818055E-2</v>
      </c>
      <c r="O31" s="8">
        <f t="shared" si="2"/>
        <v>-1.0143261761927223</v>
      </c>
    </row>
    <row r="32" spans="1:15" x14ac:dyDescent="0.2">
      <c r="A32" t="s">
        <v>74</v>
      </c>
      <c r="B32">
        <v>4226</v>
      </c>
      <c r="K32" t="s">
        <v>105</v>
      </c>
      <c r="L32" t="str">
        <f>A96</f>
        <v>H4</v>
      </c>
      <c r="M32">
        <f>B96</f>
        <v>3227</v>
      </c>
      <c r="N32" s="8">
        <f t="shared" si="1"/>
        <v>-2.6710589306408353E-2</v>
      </c>
      <c r="O32" s="8">
        <f t="shared" si="2"/>
        <v>-1.0684235722563342</v>
      </c>
    </row>
    <row r="33" spans="1:15" x14ac:dyDescent="0.2">
      <c r="A33" t="s">
        <v>88</v>
      </c>
      <c r="B33">
        <v>27321</v>
      </c>
      <c r="K33" t="s">
        <v>16</v>
      </c>
      <c r="L33" t="str">
        <f>A97</f>
        <v>H5</v>
      </c>
      <c r="M33">
        <f>B97</f>
        <v>3226</v>
      </c>
      <c r="N33" s="8">
        <f t="shared" si="1"/>
        <v>-2.7048698031805925E-2</v>
      </c>
      <c r="O33" s="8">
        <f t="shared" si="2"/>
        <v>-1.0819479212722369</v>
      </c>
    </row>
    <row r="34" spans="1:15" x14ac:dyDescent="0.2">
      <c r="A34" t="s">
        <v>89</v>
      </c>
      <c r="B34">
        <v>3261</v>
      </c>
      <c r="K34" t="s">
        <v>15</v>
      </c>
      <c r="L34" t="str">
        <f>A85</f>
        <v>G5</v>
      </c>
      <c r="M34">
        <f>B85</f>
        <v>3255</v>
      </c>
      <c r="N34" s="8">
        <f t="shared" si="1"/>
        <v>-1.7243544995276278E-2</v>
      </c>
      <c r="O34" s="8">
        <f t="shared" si="2"/>
        <v>-0.6897417998110511</v>
      </c>
    </row>
    <row r="35" spans="1:15" x14ac:dyDescent="0.2">
      <c r="A35" t="s">
        <v>90</v>
      </c>
      <c r="B35">
        <v>8348</v>
      </c>
      <c r="K35" t="s">
        <v>14</v>
      </c>
      <c r="L35" t="str">
        <f>A73</f>
        <v>F5</v>
      </c>
      <c r="M35">
        <f>B73</f>
        <v>3491</v>
      </c>
      <c r="N35" s="8">
        <f t="shared" si="1"/>
        <v>6.2550114198551207E-2</v>
      </c>
      <c r="O35" s="8">
        <f t="shared" si="2"/>
        <v>2.5020045679420484</v>
      </c>
    </row>
    <row r="36" spans="1:15" x14ac:dyDescent="0.2">
      <c r="A36" t="s">
        <v>11</v>
      </c>
      <c r="B36">
        <v>3735</v>
      </c>
      <c r="K36" t="s">
        <v>13</v>
      </c>
      <c r="L36" t="str">
        <f>A61</f>
        <v>E5</v>
      </c>
      <c r="M36">
        <f>B61</f>
        <v>4410</v>
      </c>
      <c r="N36" s="8">
        <f t="shared" si="1"/>
        <v>0.3732720328389218</v>
      </c>
      <c r="O36" s="8">
        <f t="shared" si="2"/>
        <v>14.930881313556872</v>
      </c>
    </row>
    <row r="37" spans="1:15" x14ac:dyDescent="0.2">
      <c r="A37" t="s">
        <v>19</v>
      </c>
      <c r="B37">
        <v>9562</v>
      </c>
      <c r="K37" t="s">
        <v>12</v>
      </c>
      <c r="L37" t="str">
        <f>A49</f>
        <v>D5</v>
      </c>
      <c r="M37">
        <f>B49</f>
        <v>6130</v>
      </c>
      <c r="N37" s="8">
        <f t="shared" si="1"/>
        <v>0.95481904052274924</v>
      </c>
      <c r="O37" s="8">
        <f t="shared" si="2"/>
        <v>38.19276162090997</v>
      </c>
    </row>
    <row r="38" spans="1:15" x14ac:dyDescent="0.2">
      <c r="A38" t="s">
        <v>27</v>
      </c>
      <c r="B38">
        <v>14487</v>
      </c>
      <c r="K38" t="s">
        <v>11</v>
      </c>
      <c r="L38" t="str">
        <f>A37</f>
        <v>C5</v>
      </c>
      <c r="M38">
        <f>B37</f>
        <v>9562</v>
      </c>
      <c r="N38" s="8">
        <f t="shared" si="1"/>
        <v>2.1152081860872234</v>
      </c>
      <c r="O38" s="8">
        <f t="shared" si="2"/>
        <v>84.608327443488932</v>
      </c>
    </row>
    <row r="39" spans="1:15" x14ac:dyDescent="0.2">
      <c r="A39" t="s">
        <v>36</v>
      </c>
      <c r="B39">
        <v>3262</v>
      </c>
      <c r="K39" t="s">
        <v>10</v>
      </c>
      <c r="L39" t="str">
        <f>A25</f>
        <v>B5</v>
      </c>
      <c r="M39">
        <f>B25</f>
        <v>18481</v>
      </c>
      <c r="N39" s="8">
        <f t="shared" si="1"/>
        <v>5.1307999079081865</v>
      </c>
      <c r="O39" s="8">
        <f t="shared" si="2"/>
        <v>205.23199631632747</v>
      </c>
    </row>
    <row r="40" spans="1:15" x14ac:dyDescent="0.2">
      <c r="A40" t="s">
        <v>43</v>
      </c>
      <c r="B40">
        <v>10165</v>
      </c>
      <c r="K40" t="s">
        <v>9</v>
      </c>
      <c r="L40" t="str">
        <f>A13</f>
        <v>A5</v>
      </c>
      <c r="M40">
        <f>B13</f>
        <v>40549</v>
      </c>
      <c r="N40" s="8">
        <f t="shared" si="1"/>
        <v>12.592183259981852</v>
      </c>
      <c r="O40" s="8">
        <f t="shared" si="2"/>
        <v>503.68733039927406</v>
      </c>
    </row>
    <row r="41" spans="1:15" x14ac:dyDescent="0.2">
      <c r="A41" t="s">
        <v>51</v>
      </c>
      <c r="B41">
        <v>4532</v>
      </c>
      <c r="K41" t="s">
        <v>17</v>
      </c>
      <c r="L41" t="str">
        <f>A14</f>
        <v>A6</v>
      </c>
      <c r="M41">
        <f>B14</f>
        <v>32774</v>
      </c>
      <c r="N41" s="8">
        <f t="shared" si="1"/>
        <v>9.9633879200157125</v>
      </c>
      <c r="O41" s="8">
        <f t="shared" si="2"/>
        <v>398.5355168006285</v>
      </c>
    </row>
    <row r="42" spans="1:15" x14ac:dyDescent="0.2">
      <c r="A42" t="s">
        <v>59</v>
      </c>
      <c r="B42">
        <v>3287</v>
      </c>
      <c r="K42" t="s">
        <v>18</v>
      </c>
      <c r="L42" t="str">
        <f>A26</f>
        <v>B6</v>
      </c>
      <c r="M42">
        <f>B26</f>
        <v>21687</v>
      </c>
      <c r="N42" s="8">
        <f t="shared" si="1"/>
        <v>6.2147764815328088</v>
      </c>
      <c r="O42" s="8">
        <f t="shared" si="2"/>
        <v>248.59105926131235</v>
      </c>
    </row>
    <row r="43" spans="1:15" x14ac:dyDescent="0.2">
      <c r="A43" t="s">
        <v>67</v>
      </c>
      <c r="B43">
        <v>25249</v>
      </c>
      <c r="K43" t="s">
        <v>19</v>
      </c>
      <c r="L43" t="str">
        <f>A38</f>
        <v>C6</v>
      </c>
      <c r="M43">
        <f>B38</f>
        <v>14487</v>
      </c>
      <c r="N43" s="8">
        <f t="shared" si="1"/>
        <v>3.7803936586702758</v>
      </c>
      <c r="O43" s="8">
        <f t="shared" si="2"/>
        <v>151.21574634681104</v>
      </c>
    </row>
    <row r="44" spans="1:15" x14ac:dyDescent="0.2">
      <c r="A44" t="s">
        <v>75</v>
      </c>
      <c r="B44">
        <v>3325</v>
      </c>
      <c r="K44" t="s">
        <v>20</v>
      </c>
      <c r="L44" t="str">
        <f>A50</f>
        <v>D6</v>
      </c>
      <c r="M44">
        <f>B50</f>
        <v>7411</v>
      </c>
      <c r="N44" s="8">
        <f t="shared" si="1"/>
        <v>1.3879363177570416</v>
      </c>
      <c r="O44" s="8">
        <f t="shared" si="2"/>
        <v>55.517452710281667</v>
      </c>
    </row>
    <row r="45" spans="1:15" x14ac:dyDescent="0.2">
      <c r="A45" t="s">
        <v>91</v>
      </c>
      <c r="B45">
        <v>7982</v>
      </c>
      <c r="K45" t="s">
        <v>21</v>
      </c>
      <c r="L45" t="str">
        <f>A62</f>
        <v>E6</v>
      </c>
      <c r="M45">
        <f>B62</f>
        <v>5732</v>
      </c>
      <c r="N45" s="8">
        <f t="shared" si="1"/>
        <v>0.8202517678145147</v>
      </c>
      <c r="O45" s="8">
        <f t="shared" si="2"/>
        <v>32.81007071258059</v>
      </c>
    </row>
    <row r="46" spans="1:15" x14ac:dyDescent="0.2">
      <c r="A46" t="s">
        <v>92</v>
      </c>
      <c r="B46">
        <v>3349</v>
      </c>
      <c r="K46" t="s">
        <v>22</v>
      </c>
      <c r="L46" t="str">
        <f>A74</f>
        <v>F6</v>
      </c>
      <c r="M46">
        <f>B74</f>
        <v>4774</v>
      </c>
      <c r="N46" s="8">
        <f t="shared" si="1"/>
        <v>0.49634360888363876</v>
      </c>
      <c r="O46" s="8">
        <f t="shared" si="2"/>
        <v>19.853744355345551</v>
      </c>
    </row>
    <row r="47" spans="1:15" x14ac:dyDescent="0.2">
      <c r="A47" t="s">
        <v>93</v>
      </c>
      <c r="B47">
        <v>16572</v>
      </c>
      <c r="K47" t="s">
        <v>23</v>
      </c>
      <c r="L47" t="str">
        <f>A86</f>
        <v>G6</v>
      </c>
      <c r="M47">
        <f>B86</f>
        <v>4302</v>
      </c>
      <c r="N47" s="8">
        <f t="shared" si="1"/>
        <v>0.33675629049598377</v>
      </c>
      <c r="O47" s="8">
        <f t="shared" si="2"/>
        <v>13.470251619839351</v>
      </c>
    </row>
    <row r="48" spans="1:15" x14ac:dyDescent="0.2">
      <c r="A48" t="s">
        <v>12</v>
      </c>
      <c r="B48">
        <v>3629</v>
      </c>
      <c r="K48" t="s">
        <v>24</v>
      </c>
      <c r="L48" t="str">
        <f>A98</f>
        <v>H6</v>
      </c>
      <c r="M48">
        <f>B98</f>
        <v>3798</v>
      </c>
      <c r="N48" s="8">
        <f t="shared" si="1"/>
        <v>0.16634949289560644</v>
      </c>
      <c r="O48" s="8">
        <f t="shared" si="2"/>
        <v>6.6539797158242573</v>
      </c>
    </row>
    <row r="49" spans="1:15" x14ac:dyDescent="0.2">
      <c r="A49" t="s">
        <v>20</v>
      </c>
      <c r="B49">
        <v>6130</v>
      </c>
      <c r="K49" t="s">
        <v>33</v>
      </c>
      <c r="L49" t="str">
        <f>A99</f>
        <v>H7</v>
      </c>
      <c r="M49">
        <f>B99</f>
        <v>3933</v>
      </c>
      <c r="N49" s="8">
        <f t="shared" si="1"/>
        <v>0.21199417082427896</v>
      </c>
      <c r="O49" s="8">
        <f t="shared" si="2"/>
        <v>8.4797668329711584</v>
      </c>
    </row>
    <row r="50" spans="1:15" x14ac:dyDescent="0.2">
      <c r="A50" t="s">
        <v>28</v>
      </c>
      <c r="B50">
        <v>7411</v>
      </c>
      <c r="K50" t="s">
        <v>31</v>
      </c>
      <c r="L50" t="str">
        <f>A87</f>
        <v>G7</v>
      </c>
      <c r="M50">
        <f>B87</f>
        <v>3773</v>
      </c>
      <c r="N50" s="8">
        <f t="shared" si="1"/>
        <v>0.1578967747606671</v>
      </c>
      <c r="O50" s="8">
        <f t="shared" si="2"/>
        <v>6.3158709904266841</v>
      </c>
    </row>
    <row r="51" spans="1:15" x14ac:dyDescent="0.2">
      <c r="A51" t="s">
        <v>37</v>
      </c>
      <c r="B51">
        <v>3264</v>
      </c>
      <c r="K51" t="s">
        <v>32</v>
      </c>
      <c r="L51" t="str">
        <f>A75</f>
        <v>F7</v>
      </c>
      <c r="M51">
        <f>B75</f>
        <v>3552</v>
      </c>
      <c r="N51" s="8">
        <f t="shared" si="1"/>
        <v>8.3174746447803219E-2</v>
      </c>
      <c r="O51" s="8">
        <f t="shared" si="2"/>
        <v>3.3269898579121286</v>
      </c>
    </row>
    <row r="52" spans="1:15" x14ac:dyDescent="0.2">
      <c r="A52" t="s">
        <v>44</v>
      </c>
      <c r="B52">
        <v>14467</v>
      </c>
      <c r="K52" t="s">
        <v>29</v>
      </c>
      <c r="L52" t="str">
        <f>A63</f>
        <v>E7</v>
      </c>
      <c r="M52">
        <f>B63</f>
        <v>3366</v>
      </c>
      <c r="N52" s="8">
        <f t="shared" si="1"/>
        <v>2.0286523523854447E-2</v>
      </c>
      <c r="O52" s="8">
        <f t="shared" si="2"/>
        <v>0.81146094095417787</v>
      </c>
    </row>
    <row r="53" spans="1:15" x14ac:dyDescent="0.2">
      <c r="A53" t="s">
        <v>52</v>
      </c>
      <c r="B53">
        <v>4872</v>
      </c>
      <c r="K53" t="s">
        <v>28</v>
      </c>
      <c r="L53" t="str">
        <f>A51</f>
        <v>D7</v>
      </c>
      <c r="M53">
        <f>B51</f>
        <v>3264</v>
      </c>
      <c r="N53" s="8">
        <f t="shared" si="1"/>
        <v>-1.4200566466698112E-2</v>
      </c>
      <c r="O53" s="8">
        <f t="shared" si="2"/>
        <v>-0.56802265866792445</v>
      </c>
    </row>
    <row r="54" spans="1:15" x14ac:dyDescent="0.2">
      <c r="A54" t="s">
        <v>60</v>
      </c>
      <c r="B54">
        <v>3228</v>
      </c>
      <c r="K54" t="s">
        <v>27</v>
      </c>
      <c r="L54" s="8" t="str">
        <f>A39</f>
        <v>C7</v>
      </c>
      <c r="M54" s="8">
        <f>B39</f>
        <v>3262</v>
      </c>
      <c r="N54" s="8">
        <f t="shared" si="1"/>
        <v>-1.487678391749326E-2</v>
      </c>
      <c r="O54" s="8">
        <f t="shared" si="2"/>
        <v>-0.59507135669973032</v>
      </c>
    </row>
    <row r="55" spans="1:15" x14ac:dyDescent="0.2">
      <c r="A55" t="s">
        <v>68</v>
      </c>
      <c r="B55">
        <v>36090</v>
      </c>
      <c r="K55" t="s">
        <v>26</v>
      </c>
      <c r="L55" s="8" t="str">
        <f>A27</f>
        <v>B7</v>
      </c>
      <c r="M55" s="8">
        <f>B27</f>
        <v>3308</v>
      </c>
      <c r="N55" s="8">
        <f t="shared" si="1"/>
        <v>6.7621745079514818E-4</v>
      </c>
      <c r="O55" s="8">
        <f t="shared" si="2"/>
        <v>2.7048698031805929E-2</v>
      </c>
    </row>
    <row r="56" spans="1:15" x14ac:dyDescent="0.2">
      <c r="A56" t="s">
        <v>76</v>
      </c>
      <c r="B56">
        <v>3528</v>
      </c>
      <c r="K56" t="s">
        <v>25</v>
      </c>
      <c r="L56" s="8" t="str">
        <f>A15</f>
        <v>A7</v>
      </c>
      <c r="M56" s="8">
        <f>B15</f>
        <v>3682</v>
      </c>
      <c r="N56" s="8">
        <f t="shared" si="1"/>
        <v>0.12712888074948786</v>
      </c>
      <c r="O56" s="8">
        <f t="shared" si="2"/>
        <v>5.0851552299795149</v>
      </c>
    </row>
    <row r="57" spans="1:15" x14ac:dyDescent="0.2">
      <c r="A57" t="s">
        <v>94</v>
      </c>
      <c r="B57">
        <v>3339</v>
      </c>
      <c r="K57" t="s">
        <v>34</v>
      </c>
      <c r="L57" s="8" t="str">
        <f>A16</f>
        <v>A8</v>
      </c>
      <c r="M57" s="8">
        <f>B16</f>
        <v>6103</v>
      </c>
      <c r="N57" s="8">
        <f t="shared" si="1"/>
        <v>0.94569010493701466</v>
      </c>
      <c r="O57" s="8">
        <f t="shared" si="2"/>
        <v>37.827604197480589</v>
      </c>
    </row>
    <row r="58" spans="1:15" x14ac:dyDescent="0.2">
      <c r="A58" t="s">
        <v>95</v>
      </c>
      <c r="B58">
        <v>3835</v>
      </c>
      <c r="K58" t="s">
        <v>35</v>
      </c>
      <c r="L58" s="8" t="str">
        <f>A28</f>
        <v>B8</v>
      </c>
      <c r="M58" s="8">
        <f>B28</f>
        <v>8386</v>
      </c>
      <c r="N58" s="8">
        <f t="shared" si="1"/>
        <v>1.7175923250196763</v>
      </c>
      <c r="O58" s="8">
        <f t="shared" si="2"/>
        <v>68.703693000787055</v>
      </c>
    </row>
    <row r="59" spans="1:15" x14ac:dyDescent="0.2">
      <c r="A59" t="s">
        <v>96</v>
      </c>
      <c r="B59">
        <v>27832</v>
      </c>
      <c r="K59" t="s">
        <v>36</v>
      </c>
      <c r="L59" s="8" t="str">
        <f>A40</f>
        <v>C8</v>
      </c>
      <c r="M59" s="8">
        <f>B40</f>
        <v>10165</v>
      </c>
      <c r="N59" s="8">
        <f t="shared" si="1"/>
        <v>2.3190877475019605</v>
      </c>
      <c r="O59" s="8">
        <f t="shared" si="2"/>
        <v>92.763509900078418</v>
      </c>
    </row>
    <row r="60" spans="1:15" x14ac:dyDescent="0.2">
      <c r="A60" t="s">
        <v>13</v>
      </c>
      <c r="B60">
        <v>3444</v>
      </c>
      <c r="K60" t="s">
        <v>37</v>
      </c>
      <c r="L60" s="8" t="str">
        <f>A52</f>
        <v>D8</v>
      </c>
      <c r="M60" s="8">
        <f>B52</f>
        <v>14467</v>
      </c>
      <c r="N60" s="8">
        <f t="shared" si="1"/>
        <v>3.7736314841623244</v>
      </c>
      <c r="O60" s="8">
        <f t="shared" si="2"/>
        <v>150.94525936649296</v>
      </c>
    </row>
    <row r="61" spans="1:15" x14ac:dyDescent="0.2">
      <c r="A61" t="s">
        <v>21</v>
      </c>
      <c r="B61">
        <v>4410</v>
      </c>
      <c r="K61" t="s">
        <v>38</v>
      </c>
      <c r="L61" s="8" t="str">
        <f>A64</f>
        <v>E8</v>
      </c>
      <c r="M61" s="8">
        <f>B64</f>
        <v>29534</v>
      </c>
      <c r="N61" s="8">
        <f t="shared" si="1"/>
        <v>8.8679156497275731</v>
      </c>
      <c r="O61" s="8">
        <f t="shared" si="2"/>
        <v>354.71662598910291</v>
      </c>
    </row>
    <row r="62" spans="1:15" x14ac:dyDescent="0.2">
      <c r="A62" t="s">
        <v>29</v>
      </c>
      <c r="B62">
        <v>5732</v>
      </c>
      <c r="K62" t="s">
        <v>30</v>
      </c>
      <c r="L62" s="8" t="str">
        <f>A76</f>
        <v>F8</v>
      </c>
      <c r="M62" s="8">
        <f>B76</f>
        <v>36955</v>
      </c>
      <c r="N62" s="8">
        <f t="shared" si="1"/>
        <v>11.377020500902971</v>
      </c>
      <c r="O62" s="8">
        <f t="shared" si="2"/>
        <v>455.08082003611884</v>
      </c>
    </row>
    <row r="63" spans="1:15" x14ac:dyDescent="0.2">
      <c r="A63" t="s">
        <v>38</v>
      </c>
      <c r="B63">
        <v>3366</v>
      </c>
      <c r="K63" t="s">
        <v>39</v>
      </c>
      <c r="L63" s="8" t="str">
        <f>A88</f>
        <v>G8</v>
      </c>
      <c r="M63" s="8">
        <f>B88</f>
        <v>19652</v>
      </c>
      <c r="N63" s="8">
        <f t="shared" si="1"/>
        <v>5.5267252253487458</v>
      </c>
      <c r="O63" s="8">
        <f t="shared" si="2"/>
        <v>221.06900901394982</v>
      </c>
    </row>
    <row r="64" spans="1:15" x14ac:dyDescent="0.2">
      <c r="A64" t="s">
        <v>45</v>
      </c>
      <c r="B64">
        <v>29534</v>
      </c>
      <c r="K64" t="s">
        <v>40</v>
      </c>
      <c r="L64" s="8" t="str">
        <f>A100</f>
        <v>H8</v>
      </c>
      <c r="M64" s="8">
        <f>B100</f>
        <v>37053</v>
      </c>
      <c r="N64" s="8">
        <f t="shared" si="1"/>
        <v>11.410155155991932</v>
      </c>
      <c r="O64" s="8">
        <f t="shared" si="2"/>
        <v>456.40620623967726</v>
      </c>
    </row>
    <row r="65" spans="1:15" x14ac:dyDescent="0.2">
      <c r="A65" t="s">
        <v>53</v>
      </c>
      <c r="B65">
        <v>5635</v>
      </c>
      <c r="K65" t="s">
        <v>48</v>
      </c>
      <c r="L65" s="8" t="str">
        <f>A101</f>
        <v>H9</v>
      </c>
      <c r="M65" s="8">
        <f>B101</f>
        <v>17146</v>
      </c>
      <c r="N65" s="8">
        <f t="shared" si="1"/>
        <v>4.6794247595024254</v>
      </c>
      <c r="O65" s="8">
        <f t="shared" si="2"/>
        <v>187.17699038009701</v>
      </c>
    </row>
    <row r="66" spans="1:15" x14ac:dyDescent="0.2">
      <c r="A66" t="s">
        <v>61</v>
      </c>
      <c r="B66">
        <v>3243</v>
      </c>
      <c r="K66" t="s">
        <v>47</v>
      </c>
      <c r="L66" s="8" t="str">
        <f>A89</f>
        <v>G9</v>
      </c>
      <c r="M66" s="8">
        <f>B89</f>
        <v>12928</v>
      </c>
      <c r="N66" s="8">
        <f t="shared" si="1"/>
        <v>3.2532821557754579</v>
      </c>
      <c r="O66" s="8">
        <f t="shared" si="2"/>
        <v>130.13128623101832</v>
      </c>
    </row>
    <row r="67" spans="1:15" x14ac:dyDescent="0.2">
      <c r="A67" t="s">
        <v>69</v>
      </c>
      <c r="B67">
        <v>3787</v>
      </c>
      <c r="K67" t="s">
        <v>46</v>
      </c>
      <c r="L67" s="8" t="str">
        <f>A77</f>
        <v>F9</v>
      </c>
      <c r="M67" s="8">
        <f>B77</f>
        <v>5897</v>
      </c>
      <c r="N67" s="8">
        <f t="shared" si="1"/>
        <v>0.8760397075051144</v>
      </c>
      <c r="O67" s="8">
        <f t="shared" si="2"/>
        <v>35.041588300204573</v>
      </c>
    </row>
    <row r="68" spans="1:15" x14ac:dyDescent="0.2">
      <c r="A68" t="s">
        <v>77</v>
      </c>
      <c r="B68">
        <v>3928</v>
      </c>
      <c r="K68" t="s">
        <v>45</v>
      </c>
      <c r="L68" s="8" t="str">
        <f>A65</f>
        <v>E9</v>
      </c>
      <c r="M68" s="8">
        <f>B65</f>
        <v>5635</v>
      </c>
      <c r="N68" s="8">
        <f t="shared" si="1"/>
        <v>0.78745522145095004</v>
      </c>
      <c r="O68" s="8">
        <f t="shared" si="2"/>
        <v>31.498208858038002</v>
      </c>
    </row>
    <row r="69" spans="1:15" x14ac:dyDescent="0.2">
      <c r="A69" t="s">
        <v>97</v>
      </c>
      <c r="B69">
        <v>3560</v>
      </c>
      <c r="K69" t="s">
        <v>44</v>
      </c>
      <c r="L69" s="8" t="str">
        <f>A53</f>
        <v>D9</v>
      </c>
      <c r="M69" s="8">
        <f>B53</f>
        <v>4872</v>
      </c>
      <c r="N69" s="8">
        <f t="shared" si="1"/>
        <v>0.529478263972601</v>
      </c>
      <c r="O69" s="8">
        <f t="shared" si="2"/>
        <v>21.179130558904042</v>
      </c>
    </row>
    <row r="70" spans="1:15" x14ac:dyDescent="0.2">
      <c r="A70" t="s">
        <v>98</v>
      </c>
      <c r="B70">
        <v>7257</v>
      </c>
      <c r="K70" t="s">
        <v>43</v>
      </c>
      <c r="L70" s="8" t="str">
        <f>A41</f>
        <v>C9</v>
      </c>
      <c r="M70" s="8">
        <f>B41</f>
        <v>4532</v>
      </c>
      <c r="N70" s="8">
        <f t="shared" si="1"/>
        <v>0.41452129733742582</v>
      </c>
      <c r="O70" s="8">
        <f t="shared" si="2"/>
        <v>16.580851893497034</v>
      </c>
    </row>
    <row r="71" spans="1:15" x14ac:dyDescent="0.2">
      <c r="A71" t="s">
        <v>99</v>
      </c>
      <c r="B71">
        <v>33813</v>
      </c>
      <c r="K71" t="s">
        <v>42</v>
      </c>
      <c r="L71" s="8" t="str">
        <f>A29</f>
        <v>B9</v>
      </c>
      <c r="M71" s="8">
        <f>B29</f>
        <v>4382</v>
      </c>
      <c r="N71" s="8">
        <f t="shared" si="1"/>
        <v>0.3638049885277897</v>
      </c>
      <c r="O71" s="8">
        <f t="shared" si="2"/>
        <v>14.552199541111587</v>
      </c>
    </row>
    <row r="72" spans="1:15" x14ac:dyDescent="0.2">
      <c r="A72" t="s">
        <v>14</v>
      </c>
      <c r="B72">
        <v>3292</v>
      </c>
      <c r="K72" t="s">
        <v>41</v>
      </c>
      <c r="L72" s="8" t="str">
        <f>A17</f>
        <v>A9</v>
      </c>
      <c r="M72" s="8">
        <f>B17</f>
        <v>3920</v>
      </c>
      <c r="N72" s="8">
        <f t="shared" si="1"/>
        <v>0.20759875739411049</v>
      </c>
      <c r="O72" s="8">
        <f t="shared" si="2"/>
        <v>8.3039502957644196</v>
      </c>
    </row>
    <row r="73" spans="1:15" x14ac:dyDescent="0.2">
      <c r="A73" t="s">
        <v>22</v>
      </c>
      <c r="B73">
        <v>3491</v>
      </c>
      <c r="K73" t="s">
        <v>49</v>
      </c>
      <c r="L73" s="8" t="str">
        <f>A18</f>
        <v>A10</v>
      </c>
      <c r="M73" s="8">
        <f>B18</f>
        <v>4074</v>
      </c>
      <c r="N73" s="8">
        <f t="shared" si="1"/>
        <v>0.25966750110533687</v>
      </c>
      <c r="O73" s="8">
        <f t="shared" si="2"/>
        <v>10.386700044213475</v>
      </c>
    </row>
    <row r="74" spans="1:15" x14ac:dyDescent="0.2">
      <c r="A74" t="s">
        <v>32</v>
      </c>
      <c r="B74">
        <v>4774</v>
      </c>
      <c r="K74" t="s">
        <v>50</v>
      </c>
      <c r="L74" s="8" t="str">
        <f>A30</f>
        <v>B10</v>
      </c>
      <c r="M74" s="8">
        <f>B30</f>
        <v>3998</v>
      </c>
      <c r="N74" s="8">
        <f t="shared" ref="N74:N96" si="4">(M74-I$15)/I$16</f>
        <v>0.23397123797512126</v>
      </c>
      <c r="O74" s="8">
        <f t="shared" ref="O74:O96" si="5">N74*40</f>
        <v>9.3588495190048508</v>
      </c>
    </row>
    <row r="75" spans="1:15" x14ac:dyDescent="0.2">
      <c r="A75" t="s">
        <v>30</v>
      </c>
      <c r="B75">
        <v>3552</v>
      </c>
      <c r="K75" t="s">
        <v>51</v>
      </c>
      <c r="L75" s="8" t="str">
        <f>A42</f>
        <v>C10</v>
      </c>
      <c r="M75" s="8">
        <f>B42</f>
        <v>3287</v>
      </c>
      <c r="N75" s="8">
        <f t="shared" si="4"/>
        <v>-6.4240657825539076E-3</v>
      </c>
      <c r="O75" s="8">
        <f t="shared" si="5"/>
        <v>-0.2569626313021563</v>
      </c>
    </row>
    <row r="76" spans="1:15" x14ac:dyDescent="0.2">
      <c r="A76" t="s">
        <v>46</v>
      </c>
      <c r="B76">
        <v>36955</v>
      </c>
      <c r="K76" t="s">
        <v>52</v>
      </c>
      <c r="L76" t="str">
        <f>A54</f>
        <v>D10</v>
      </c>
      <c r="M76">
        <f>B54</f>
        <v>3228</v>
      </c>
      <c r="N76" s="8">
        <f t="shared" si="4"/>
        <v>-2.6372480581010778E-2</v>
      </c>
      <c r="O76" s="8">
        <f t="shared" si="5"/>
        <v>-1.0548992232404311</v>
      </c>
    </row>
    <row r="77" spans="1:15" x14ac:dyDescent="0.2">
      <c r="A77" t="s">
        <v>54</v>
      </c>
      <c r="B77">
        <v>5897</v>
      </c>
      <c r="K77" t="s">
        <v>53</v>
      </c>
      <c r="L77" t="str">
        <f>A66</f>
        <v>E10</v>
      </c>
      <c r="M77">
        <f>B66</f>
        <v>3243</v>
      </c>
      <c r="N77" s="8">
        <f t="shared" si="4"/>
        <v>-2.1300849700047166E-2</v>
      </c>
      <c r="O77" s="8">
        <f t="shared" si="5"/>
        <v>-0.85203398800188668</v>
      </c>
    </row>
    <row r="78" spans="1:15" x14ac:dyDescent="0.2">
      <c r="A78" t="s">
        <v>62</v>
      </c>
      <c r="B78">
        <v>3259</v>
      </c>
      <c r="K78" t="s">
        <v>54</v>
      </c>
      <c r="L78" t="str">
        <f>A78</f>
        <v>F10</v>
      </c>
      <c r="M78">
        <f>B78</f>
        <v>3259</v>
      </c>
      <c r="N78" s="8">
        <f t="shared" si="4"/>
        <v>-1.5891110093685983E-2</v>
      </c>
      <c r="O78" s="8">
        <f t="shared" si="5"/>
        <v>-0.63564440374743936</v>
      </c>
    </row>
    <row r="79" spans="1:15" x14ac:dyDescent="0.2">
      <c r="A79" t="s">
        <v>70</v>
      </c>
      <c r="B79">
        <v>7634</v>
      </c>
      <c r="K79" t="s">
        <v>55</v>
      </c>
      <c r="L79" t="str">
        <f>A90</f>
        <v>G10</v>
      </c>
      <c r="M79">
        <f>B90</f>
        <v>3402</v>
      </c>
      <c r="N79" s="8">
        <f t="shared" si="4"/>
        <v>3.2458437638167109E-2</v>
      </c>
      <c r="O79" s="8">
        <f t="shared" si="5"/>
        <v>1.2983375055266844</v>
      </c>
    </row>
    <row r="80" spans="1:15" x14ac:dyDescent="0.2">
      <c r="A80" t="s">
        <v>78</v>
      </c>
      <c r="B80">
        <v>3845</v>
      </c>
      <c r="K80" t="s">
        <v>56</v>
      </c>
      <c r="L80" t="str">
        <f>A102</f>
        <v>H10</v>
      </c>
      <c r="M80">
        <f>B102</f>
        <v>3765</v>
      </c>
      <c r="N80" s="8">
        <f t="shared" si="4"/>
        <v>0.1551919049574865</v>
      </c>
      <c r="O80" s="8">
        <f t="shared" si="5"/>
        <v>6.2076761982994597</v>
      </c>
    </row>
    <row r="81" spans="1:15" x14ac:dyDescent="0.2">
      <c r="A81" t="s">
        <v>100</v>
      </c>
      <c r="B81">
        <v>3306</v>
      </c>
      <c r="K81" t="s">
        <v>64</v>
      </c>
      <c r="L81" t="str">
        <f>A103</f>
        <v>H11</v>
      </c>
      <c r="M81">
        <f>B103</f>
        <v>4681</v>
      </c>
      <c r="N81" s="8">
        <f t="shared" si="4"/>
        <v>0.46489949742166436</v>
      </c>
      <c r="O81" s="8">
        <f t="shared" si="5"/>
        <v>18.595979896866574</v>
      </c>
    </row>
    <row r="82" spans="1:15" x14ac:dyDescent="0.2">
      <c r="A82" t="s">
        <v>101</v>
      </c>
      <c r="B82">
        <v>3921</v>
      </c>
      <c r="K82" t="s">
        <v>63</v>
      </c>
      <c r="L82" t="str">
        <f>A91</f>
        <v>G11</v>
      </c>
      <c r="M82">
        <f>B91</f>
        <v>7274</v>
      </c>
      <c r="N82" s="8">
        <f t="shared" si="4"/>
        <v>1.341615422377574</v>
      </c>
      <c r="O82" s="8">
        <f t="shared" si="5"/>
        <v>53.664616895102959</v>
      </c>
    </row>
    <row r="83" spans="1:15" x14ac:dyDescent="0.2">
      <c r="A83" t="s">
        <v>102</v>
      </c>
      <c r="B83">
        <v>30376</v>
      </c>
      <c r="K83" t="s">
        <v>62</v>
      </c>
      <c r="L83" t="str">
        <f>A79</f>
        <v>F11</v>
      </c>
      <c r="M83">
        <f>B79</f>
        <v>7634</v>
      </c>
      <c r="N83" s="8">
        <f t="shared" si="4"/>
        <v>1.4633345635207007</v>
      </c>
      <c r="O83" s="8">
        <f t="shared" si="5"/>
        <v>58.533382540828029</v>
      </c>
    </row>
    <row r="84" spans="1:15" x14ac:dyDescent="0.2">
      <c r="A84" t="s">
        <v>15</v>
      </c>
      <c r="B84">
        <v>3231</v>
      </c>
      <c r="K84" t="s">
        <v>61</v>
      </c>
      <c r="L84" t="str">
        <f>A67</f>
        <v>E11</v>
      </c>
      <c r="M84">
        <f>B67</f>
        <v>3787</v>
      </c>
      <c r="N84" s="8">
        <f t="shared" si="4"/>
        <v>0.16263029691623312</v>
      </c>
      <c r="O84" s="8">
        <f t="shared" si="5"/>
        <v>6.5052118766493248</v>
      </c>
    </row>
    <row r="85" spans="1:15" x14ac:dyDescent="0.2">
      <c r="A85" t="s">
        <v>23</v>
      </c>
      <c r="B85">
        <v>3255</v>
      </c>
      <c r="K85" t="s">
        <v>60</v>
      </c>
      <c r="L85" t="str">
        <f>A55</f>
        <v>D11</v>
      </c>
      <c r="M85">
        <f>B55</f>
        <v>36090</v>
      </c>
      <c r="N85" s="8">
        <f t="shared" si="4"/>
        <v>11.084556453434068</v>
      </c>
      <c r="O85" s="8">
        <f t="shared" si="5"/>
        <v>443.38225813736273</v>
      </c>
    </row>
    <row r="86" spans="1:15" x14ac:dyDescent="0.2">
      <c r="A86" t="s">
        <v>31</v>
      </c>
      <c r="B86">
        <v>4302</v>
      </c>
      <c r="K86" t="s">
        <v>59</v>
      </c>
      <c r="L86" t="str">
        <f>A43</f>
        <v>C11</v>
      </c>
      <c r="M86">
        <f>B43</f>
        <v>25249</v>
      </c>
      <c r="N86" s="8">
        <f t="shared" si="4"/>
        <v>7.4191197613989681</v>
      </c>
      <c r="O86" s="8">
        <f t="shared" si="5"/>
        <v>296.76479045595875</v>
      </c>
    </row>
    <row r="87" spans="1:15" x14ac:dyDescent="0.2">
      <c r="A87" t="s">
        <v>39</v>
      </c>
      <c r="B87">
        <v>3773</v>
      </c>
      <c r="K87" t="s">
        <v>58</v>
      </c>
      <c r="L87" t="str">
        <f>A31</f>
        <v>B11</v>
      </c>
      <c r="M87">
        <f>B31</f>
        <v>14059</v>
      </c>
      <c r="N87" s="8">
        <f t="shared" si="4"/>
        <v>3.635683124200114</v>
      </c>
      <c r="O87" s="8">
        <f t="shared" si="5"/>
        <v>145.42732496800457</v>
      </c>
    </row>
    <row r="88" spans="1:15" x14ac:dyDescent="0.2">
      <c r="A88" t="s">
        <v>47</v>
      </c>
      <c r="B88">
        <v>19652</v>
      </c>
      <c r="K88" t="s">
        <v>57</v>
      </c>
      <c r="L88" t="str">
        <f>A19</f>
        <v>A11</v>
      </c>
      <c r="M88">
        <f>B19</f>
        <v>6218</v>
      </c>
      <c r="N88" s="8">
        <f t="shared" si="4"/>
        <v>0.98457260835773575</v>
      </c>
      <c r="O88" s="8">
        <f t="shared" si="5"/>
        <v>39.38290433430943</v>
      </c>
    </row>
    <row r="89" spans="1:15" x14ac:dyDescent="0.2">
      <c r="A89" t="s">
        <v>55</v>
      </c>
      <c r="B89">
        <v>12928</v>
      </c>
      <c r="K89" t="s">
        <v>65</v>
      </c>
      <c r="L89" t="str">
        <f>A20</f>
        <v>A12</v>
      </c>
      <c r="M89">
        <f>B20</f>
        <v>5157</v>
      </c>
      <c r="N89" s="8">
        <f t="shared" si="4"/>
        <v>0.62583925071090962</v>
      </c>
      <c r="O89" s="8">
        <f t="shared" si="5"/>
        <v>25.033570028436387</v>
      </c>
    </row>
    <row r="90" spans="1:15" x14ac:dyDescent="0.2">
      <c r="A90" t="s">
        <v>63</v>
      </c>
      <c r="B90">
        <v>3402</v>
      </c>
      <c r="K90" t="s">
        <v>66</v>
      </c>
      <c r="L90" t="str">
        <f>A32</f>
        <v>B12</v>
      </c>
      <c r="M90">
        <f>B32</f>
        <v>4226</v>
      </c>
      <c r="N90" s="8">
        <f t="shared" si="4"/>
        <v>0.31106002736576815</v>
      </c>
      <c r="O90" s="8">
        <f t="shared" si="5"/>
        <v>12.442401094630727</v>
      </c>
    </row>
    <row r="91" spans="1:15" x14ac:dyDescent="0.2">
      <c r="A91" t="s">
        <v>71</v>
      </c>
      <c r="B91">
        <v>7274</v>
      </c>
      <c r="K91" t="s">
        <v>67</v>
      </c>
      <c r="L91" t="str">
        <f>A44</f>
        <v>C12</v>
      </c>
      <c r="M91">
        <f>B44</f>
        <v>3325</v>
      </c>
      <c r="N91" s="8">
        <f t="shared" si="4"/>
        <v>6.4240657825539076E-3</v>
      </c>
      <c r="O91" s="8">
        <f t="shared" si="5"/>
        <v>0.2569626313021563</v>
      </c>
    </row>
    <row r="92" spans="1:15" x14ac:dyDescent="0.2">
      <c r="A92" t="s">
        <v>79</v>
      </c>
      <c r="B92">
        <v>3461</v>
      </c>
      <c r="K92" t="s">
        <v>68</v>
      </c>
      <c r="L92" t="str">
        <f>A56</f>
        <v>D12</v>
      </c>
      <c r="M92">
        <f>B56</f>
        <v>3528</v>
      </c>
      <c r="N92" s="8">
        <f t="shared" si="4"/>
        <v>7.5060137038261449E-2</v>
      </c>
      <c r="O92" s="8">
        <f t="shared" si="5"/>
        <v>3.0024054815304577</v>
      </c>
    </row>
    <row r="93" spans="1:15" x14ac:dyDescent="0.2">
      <c r="A93" t="s">
        <v>103</v>
      </c>
      <c r="B93">
        <v>3315</v>
      </c>
      <c r="K93" t="s">
        <v>69</v>
      </c>
      <c r="L93" t="str">
        <f>A68</f>
        <v>E12</v>
      </c>
      <c r="M93">
        <f>B68</f>
        <v>3928</v>
      </c>
      <c r="N93" s="8">
        <f t="shared" si="4"/>
        <v>0.21030362719729109</v>
      </c>
      <c r="O93" s="8">
        <f t="shared" si="5"/>
        <v>8.4121450878916431</v>
      </c>
    </row>
    <row r="94" spans="1:15" x14ac:dyDescent="0.2">
      <c r="A94" t="s">
        <v>104</v>
      </c>
      <c r="B94">
        <v>6602</v>
      </c>
      <c r="K94" t="s">
        <v>70</v>
      </c>
      <c r="L94" t="str">
        <f>A80</f>
        <v>F12</v>
      </c>
      <c r="M94">
        <f>B80</f>
        <v>3845</v>
      </c>
      <c r="N94" s="8">
        <f t="shared" si="4"/>
        <v>0.18224060298929243</v>
      </c>
      <c r="O94" s="8">
        <f t="shared" si="5"/>
        <v>7.2896241195716973</v>
      </c>
    </row>
    <row r="95" spans="1:15" x14ac:dyDescent="0.2">
      <c r="A95" t="s">
        <v>105</v>
      </c>
      <c r="B95">
        <v>10848</v>
      </c>
      <c r="K95" t="s">
        <v>71</v>
      </c>
      <c r="L95" t="str">
        <f>A92</f>
        <v>G12</v>
      </c>
      <c r="M95">
        <f>B92</f>
        <v>3461</v>
      </c>
      <c r="N95" s="8">
        <f t="shared" si="4"/>
        <v>5.2406852436623984E-2</v>
      </c>
      <c r="O95" s="8">
        <f t="shared" si="5"/>
        <v>2.0962740974649594</v>
      </c>
    </row>
    <row r="96" spans="1:15" x14ac:dyDescent="0.2">
      <c r="A96" t="s">
        <v>16</v>
      </c>
      <c r="B96">
        <v>3227</v>
      </c>
      <c r="K96" t="s">
        <v>72</v>
      </c>
      <c r="L96" t="str">
        <f>A104</f>
        <v>H12</v>
      </c>
      <c r="M96">
        <f>B104</f>
        <v>3463</v>
      </c>
      <c r="N96" s="8">
        <f t="shared" si="4"/>
        <v>5.3083069887419128E-2</v>
      </c>
      <c r="O96" s="8">
        <f t="shared" si="5"/>
        <v>2.1233227954967653</v>
      </c>
    </row>
    <row r="97" spans="1:2" x14ac:dyDescent="0.2">
      <c r="A97" t="s">
        <v>24</v>
      </c>
      <c r="B97">
        <v>3226</v>
      </c>
    </row>
    <row r="98" spans="1:2" x14ac:dyDescent="0.2">
      <c r="A98" t="s">
        <v>33</v>
      </c>
      <c r="B98">
        <v>3798</v>
      </c>
    </row>
    <row r="99" spans="1:2" x14ac:dyDescent="0.2">
      <c r="A99" t="s">
        <v>40</v>
      </c>
      <c r="B99">
        <v>3933</v>
      </c>
    </row>
    <row r="100" spans="1:2" x14ac:dyDescent="0.2">
      <c r="A100" t="s">
        <v>48</v>
      </c>
      <c r="B100">
        <v>37053</v>
      </c>
    </row>
    <row r="101" spans="1:2" x14ac:dyDescent="0.2">
      <c r="A101" t="s">
        <v>56</v>
      </c>
      <c r="B101">
        <v>17146</v>
      </c>
    </row>
    <row r="102" spans="1:2" x14ac:dyDescent="0.2">
      <c r="A102" t="s">
        <v>64</v>
      </c>
      <c r="B102">
        <v>3765</v>
      </c>
    </row>
    <row r="103" spans="1:2" x14ac:dyDescent="0.2">
      <c r="A103" t="s">
        <v>72</v>
      </c>
      <c r="B103">
        <v>4681</v>
      </c>
    </row>
    <row r="104" spans="1:2" x14ac:dyDescent="0.2">
      <c r="A104" t="s">
        <v>80</v>
      </c>
      <c r="B104">
        <v>3463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J13" sqref="J13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50294</v>
      </c>
      <c r="D2">
        <v>3348</v>
      </c>
      <c r="E2">
        <v>4531</v>
      </c>
      <c r="F2">
        <v>3965</v>
      </c>
      <c r="G2">
        <v>34686</v>
      </c>
      <c r="H2">
        <v>32554</v>
      </c>
      <c r="I2">
        <v>3749</v>
      </c>
      <c r="J2">
        <v>4843</v>
      </c>
      <c r="K2">
        <v>3904</v>
      </c>
      <c r="L2">
        <v>4070</v>
      </c>
      <c r="M2">
        <v>5999</v>
      </c>
      <c r="N2">
        <v>5050</v>
      </c>
      <c r="O2">
        <v>41523</v>
      </c>
      <c r="P2">
        <v>3267</v>
      </c>
      <c r="Q2">
        <v>6299</v>
      </c>
      <c r="R2">
        <v>3635</v>
      </c>
      <c r="S2">
        <v>17797</v>
      </c>
      <c r="T2">
        <v>21326</v>
      </c>
      <c r="U2">
        <v>3296</v>
      </c>
      <c r="V2">
        <v>8357</v>
      </c>
      <c r="W2">
        <v>4415</v>
      </c>
      <c r="X2">
        <v>4038</v>
      </c>
      <c r="Y2">
        <v>13018</v>
      </c>
      <c r="Z2">
        <v>4034</v>
      </c>
      <c r="AA2">
        <v>21788</v>
      </c>
      <c r="AB2">
        <v>3266</v>
      </c>
      <c r="AC2">
        <v>8399</v>
      </c>
      <c r="AD2">
        <v>3698</v>
      </c>
      <c r="AE2">
        <v>9312</v>
      </c>
      <c r="AF2">
        <v>11632</v>
      </c>
      <c r="AG2">
        <v>3283</v>
      </c>
      <c r="AH2">
        <v>9704</v>
      </c>
      <c r="AI2">
        <v>4552</v>
      </c>
      <c r="AJ2">
        <v>3299</v>
      </c>
      <c r="AK2">
        <v>23939</v>
      </c>
      <c r="AL2">
        <v>3350</v>
      </c>
      <c r="AM2">
        <v>7924</v>
      </c>
      <c r="AN2">
        <v>3357</v>
      </c>
      <c r="AO2">
        <v>16756</v>
      </c>
      <c r="AP2">
        <v>3555</v>
      </c>
      <c r="AQ2">
        <v>5976</v>
      </c>
      <c r="AR2">
        <v>7398</v>
      </c>
      <c r="AS2">
        <v>3283</v>
      </c>
      <c r="AT2">
        <v>13055</v>
      </c>
      <c r="AU2">
        <v>4842</v>
      </c>
      <c r="AV2">
        <v>3245</v>
      </c>
      <c r="AW2">
        <v>33663</v>
      </c>
      <c r="AX2">
        <v>3492</v>
      </c>
      <c r="AY2">
        <v>3358</v>
      </c>
      <c r="AZ2">
        <v>3840</v>
      </c>
      <c r="BA2">
        <v>27447</v>
      </c>
      <c r="BB2">
        <v>3454</v>
      </c>
      <c r="BC2">
        <v>4455</v>
      </c>
      <c r="BD2">
        <v>5619</v>
      </c>
      <c r="BE2">
        <v>3379</v>
      </c>
      <c r="BF2">
        <v>22906</v>
      </c>
      <c r="BG2">
        <v>5634</v>
      </c>
      <c r="BH2">
        <v>3254</v>
      </c>
      <c r="BI2">
        <v>3851</v>
      </c>
      <c r="BJ2">
        <v>3904</v>
      </c>
      <c r="BK2">
        <v>3559</v>
      </c>
      <c r="BL2">
        <v>7139</v>
      </c>
      <c r="BM2">
        <v>34655</v>
      </c>
      <c r="BN2">
        <v>3291</v>
      </c>
      <c r="BO2">
        <v>3478</v>
      </c>
      <c r="BP2">
        <v>4722</v>
      </c>
      <c r="BQ2">
        <v>3580</v>
      </c>
      <c r="BR2">
        <v>37369</v>
      </c>
      <c r="BS2">
        <v>5743</v>
      </c>
      <c r="BT2">
        <v>3281</v>
      </c>
      <c r="BU2">
        <v>7378</v>
      </c>
      <c r="BV2">
        <v>3788</v>
      </c>
      <c r="BW2">
        <v>3324</v>
      </c>
      <c r="BX2">
        <v>3971</v>
      </c>
      <c r="BY2">
        <v>30194</v>
      </c>
      <c r="BZ2">
        <v>3253</v>
      </c>
      <c r="CA2">
        <v>3281</v>
      </c>
      <c r="CB2">
        <v>4233</v>
      </c>
      <c r="CC2">
        <v>3750</v>
      </c>
      <c r="CD2">
        <v>20102</v>
      </c>
      <c r="CE2">
        <v>10365</v>
      </c>
      <c r="CF2">
        <v>3398</v>
      </c>
      <c r="CG2">
        <v>7212</v>
      </c>
      <c r="CH2">
        <v>3460</v>
      </c>
      <c r="CI2">
        <v>3339</v>
      </c>
      <c r="CJ2">
        <v>7434</v>
      </c>
      <c r="CK2">
        <v>10840</v>
      </c>
      <c r="CL2">
        <v>3247</v>
      </c>
      <c r="CM2">
        <v>3247</v>
      </c>
      <c r="CN2">
        <v>3797</v>
      </c>
      <c r="CO2">
        <v>3881</v>
      </c>
      <c r="CP2">
        <v>36996</v>
      </c>
      <c r="CQ2">
        <v>20018</v>
      </c>
      <c r="CR2">
        <v>3767</v>
      </c>
      <c r="CS2">
        <v>4699</v>
      </c>
      <c r="CT2">
        <v>3439</v>
      </c>
    </row>
    <row r="7" spans="1:98" ht="18" x14ac:dyDescent="0.25">
      <c r="N7" s="4" t="s">
        <v>110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50294</v>
      </c>
      <c r="G9">
        <f>'Plate 1'!G9</f>
        <v>30</v>
      </c>
      <c r="H9" t="str">
        <f t="shared" ref="H9:I9" si="0">A9</f>
        <v>A1</v>
      </c>
      <c r="I9">
        <f t="shared" si="0"/>
        <v>50294</v>
      </c>
      <c r="K9" t="s">
        <v>82</v>
      </c>
      <c r="L9" t="str">
        <f>A10</f>
        <v>A2</v>
      </c>
      <c r="M9">
        <f>B10</f>
        <v>3348</v>
      </c>
      <c r="N9" s="8">
        <f>(M9-I$15)/I$16</f>
        <v>9.3671818843538094E-3</v>
      </c>
      <c r="O9">
        <f>N9*40</f>
        <v>0.37468727537415236</v>
      </c>
    </row>
    <row r="10" spans="1:98" x14ac:dyDescent="0.2">
      <c r="A10" t="s">
        <v>83</v>
      </c>
      <c r="B10">
        <v>3348</v>
      </c>
      <c r="G10">
        <f>'Plate 1'!G10</f>
        <v>15</v>
      </c>
      <c r="H10" t="str">
        <f>A21</f>
        <v>B1</v>
      </c>
      <c r="I10">
        <f>B21</f>
        <v>41523</v>
      </c>
      <c r="K10" t="s">
        <v>85</v>
      </c>
      <c r="L10" t="str">
        <f>A22</f>
        <v>B2</v>
      </c>
      <c r="M10">
        <f>B22</f>
        <v>3267</v>
      </c>
      <c r="N10" s="8">
        <f t="shared" ref="N10:N73" si="1">(M10-I$15)/I$16</f>
        <v>-2.2247056975340296E-2</v>
      </c>
      <c r="O10">
        <f t="shared" ref="O10:O73" si="2">N10*40</f>
        <v>-0.88988227901361183</v>
      </c>
    </row>
    <row r="11" spans="1:98" x14ac:dyDescent="0.2">
      <c r="A11" t="s">
        <v>84</v>
      </c>
      <c r="B11">
        <v>4531</v>
      </c>
      <c r="G11">
        <f>'Plate 1'!G11</f>
        <v>7.5</v>
      </c>
      <c r="H11" t="str">
        <f>A33</f>
        <v>C1</v>
      </c>
      <c r="I11">
        <f>B33</f>
        <v>21788</v>
      </c>
      <c r="K11" t="s">
        <v>88</v>
      </c>
      <c r="L11" t="str">
        <f>A34</f>
        <v>C2</v>
      </c>
      <c r="M11">
        <f>B34</f>
        <v>3266</v>
      </c>
      <c r="N11" s="8">
        <f t="shared" si="1"/>
        <v>-2.2637356220521706E-2</v>
      </c>
      <c r="O11">
        <f t="shared" si="2"/>
        <v>-0.90549424882086826</v>
      </c>
    </row>
    <row r="12" spans="1:98" x14ac:dyDescent="0.2">
      <c r="A12" t="s">
        <v>9</v>
      </c>
      <c r="B12">
        <v>3965</v>
      </c>
      <c r="G12">
        <f>'Plate 1'!G12</f>
        <v>1.875</v>
      </c>
      <c r="H12" t="str">
        <f>A45</f>
        <v>D1</v>
      </c>
      <c r="I12">
        <f>B45</f>
        <v>7924</v>
      </c>
      <c r="K12" t="s">
        <v>91</v>
      </c>
      <c r="L12" t="str">
        <f>A46</f>
        <v>D2</v>
      </c>
      <c r="M12">
        <f>B46</f>
        <v>3357</v>
      </c>
      <c r="N12" s="8">
        <f t="shared" si="1"/>
        <v>1.2879875090986488E-2</v>
      </c>
      <c r="O12">
        <f t="shared" si="2"/>
        <v>0.51519500363945947</v>
      </c>
    </row>
    <row r="13" spans="1:98" x14ac:dyDescent="0.2">
      <c r="A13" t="s">
        <v>17</v>
      </c>
      <c r="B13">
        <v>34686</v>
      </c>
      <c r="G13">
        <f>'Plate 1'!G13</f>
        <v>0.46875</v>
      </c>
      <c r="H13" t="str">
        <f>A57</f>
        <v>E1</v>
      </c>
      <c r="I13">
        <f>B57</f>
        <v>3358</v>
      </c>
      <c r="K13" t="s">
        <v>94</v>
      </c>
      <c r="L13" t="str">
        <f>A58</f>
        <v>E2</v>
      </c>
      <c r="M13">
        <f>B58</f>
        <v>3840</v>
      </c>
      <c r="N13" s="8">
        <f t="shared" si="1"/>
        <v>0.2013944105136069</v>
      </c>
      <c r="O13">
        <f t="shared" si="2"/>
        <v>8.0557764205442766</v>
      </c>
    </row>
    <row r="14" spans="1:98" x14ac:dyDescent="0.2">
      <c r="A14" t="s">
        <v>25</v>
      </c>
      <c r="B14">
        <v>32554</v>
      </c>
      <c r="G14">
        <f>'Plate 1'!G14</f>
        <v>0.1171875</v>
      </c>
      <c r="H14" t="str">
        <f>A69</f>
        <v>F1</v>
      </c>
      <c r="I14">
        <f>B69</f>
        <v>3559</v>
      </c>
      <c r="K14" t="s">
        <v>97</v>
      </c>
      <c r="L14" t="str">
        <f>A70</f>
        <v>F2</v>
      </c>
      <c r="M14">
        <f>B70</f>
        <v>7139</v>
      </c>
      <c r="N14" s="8">
        <f t="shared" si="1"/>
        <v>1.4889916203670743</v>
      </c>
      <c r="O14">
        <f t="shared" si="2"/>
        <v>59.559664814682975</v>
      </c>
    </row>
    <row r="15" spans="1:98" x14ac:dyDescent="0.2">
      <c r="A15" t="s">
        <v>34</v>
      </c>
      <c r="B15">
        <v>3749</v>
      </c>
      <c r="G15">
        <f>'Plate 1'!G15</f>
        <v>0</v>
      </c>
      <c r="H15" t="str">
        <f>A81</f>
        <v>G1</v>
      </c>
      <c r="I15">
        <f>B81</f>
        <v>3324</v>
      </c>
      <c r="K15" t="s">
        <v>100</v>
      </c>
      <c r="L15" t="str">
        <f>A82</f>
        <v>G2</v>
      </c>
      <c r="M15">
        <f>B82</f>
        <v>3971</v>
      </c>
      <c r="N15" s="8">
        <f t="shared" si="1"/>
        <v>0.25252361163237141</v>
      </c>
      <c r="O15">
        <f t="shared" si="2"/>
        <v>10.100944465294857</v>
      </c>
    </row>
    <row r="16" spans="1:98" x14ac:dyDescent="0.2">
      <c r="A16" t="s">
        <v>41</v>
      </c>
      <c r="B16">
        <v>4843</v>
      </c>
      <c r="H16" t="s">
        <v>119</v>
      </c>
      <c r="I16">
        <f>SLOPE(I10:I15, G10:G15)</f>
        <v>2562.1366485994768</v>
      </c>
      <c r="K16" t="s">
        <v>103</v>
      </c>
      <c r="L16" t="str">
        <f>A94</f>
        <v>H2</v>
      </c>
      <c r="M16">
        <f>B94</f>
        <v>7434</v>
      </c>
      <c r="N16" s="8">
        <f t="shared" si="1"/>
        <v>1.6041298976955898</v>
      </c>
      <c r="O16">
        <f t="shared" si="2"/>
        <v>64.165195907823588</v>
      </c>
    </row>
    <row r="17" spans="1:15" x14ac:dyDescent="0.2">
      <c r="A17" t="s">
        <v>49</v>
      </c>
      <c r="B17">
        <v>3904</v>
      </c>
      <c r="K17" t="s">
        <v>104</v>
      </c>
      <c r="L17" t="str">
        <f>A95</f>
        <v>H3</v>
      </c>
      <c r="M17">
        <f>B95</f>
        <v>10840</v>
      </c>
      <c r="N17" s="8">
        <f t="shared" si="1"/>
        <v>2.933489126783468</v>
      </c>
      <c r="O17">
        <f t="shared" si="2"/>
        <v>117.33956507133871</v>
      </c>
    </row>
    <row r="18" spans="1:15" x14ac:dyDescent="0.2">
      <c r="A18" t="s">
        <v>57</v>
      </c>
      <c r="B18">
        <v>4070</v>
      </c>
      <c r="K18" t="s">
        <v>101</v>
      </c>
      <c r="L18" t="str">
        <f>A83</f>
        <v>G3</v>
      </c>
      <c r="M18">
        <f>B83</f>
        <v>30194</v>
      </c>
      <c r="N18" s="8">
        <f t="shared" si="1"/>
        <v>10.487340718024452</v>
      </c>
      <c r="O18">
        <f t="shared" si="2"/>
        <v>419.49362872097811</v>
      </c>
    </row>
    <row r="19" spans="1:15" x14ac:dyDescent="0.2">
      <c r="A19" t="s">
        <v>65</v>
      </c>
      <c r="B19">
        <v>5999</v>
      </c>
      <c r="K19" t="s">
        <v>98</v>
      </c>
      <c r="L19" t="str">
        <f>A71</f>
        <v>F3</v>
      </c>
      <c r="M19">
        <f>B71</f>
        <v>34655</v>
      </c>
      <c r="N19" s="8">
        <f t="shared" si="1"/>
        <v>12.228465650778716</v>
      </c>
      <c r="O19">
        <f t="shared" si="2"/>
        <v>489.13862603114865</v>
      </c>
    </row>
    <row r="20" spans="1:15" x14ac:dyDescent="0.2">
      <c r="A20" t="s">
        <v>73</v>
      </c>
      <c r="B20">
        <v>5050</v>
      </c>
      <c r="K20" t="s">
        <v>95</v>
      </c>
      <c r="L20" t="str">
        <f>A59</f>
        <v>E3</v>
      </c>
      <c r="M20">
        <f>B59</f>
        <v>27447</v>
      </c>
      <c r="N20" s="8">
        <f t="shared" si="1"/>
        <v>9.4151886915111227</v>
      </c>
      <c r="O20">
        <f t="shared" si="2"/>
        <v>376.60754766044488</v>
      </c>
    </row>
    <row r="21" spans="1:15" x14ac:dyDescent="0.2">
      <c r="A21" t="s">
        <v>85</v>
      </c>
      <c r="B21">
        <v>41523</v>
      </c>
      <c r="K21" t="s">
        <v>92</v>
      </c>
      <c r="L21" t="str">
        <f>A47</f>
        <v>D3</v>
      </c>
      <c r="M21">
        <f>B47</f>
        <v>16756</v>
      </c>
      <c r="N21" s="8">
        <f t="shared" si="1"/>
        <v>5.2424994612766822</v>
      </c>
      <c r="O21">
        <f t="shared" si="2"/>
        <v>209.6999784510673</v>
      </c>
    </row>
    <row r="22" spans="1:15" x14ac:dyDescent="0.2">
      <c r="A22" t="s">
        <v>86</v>
      </c>
      <c r="B22">
        <v>3267</v>
      </c>
      <c r="K22" t="s">
        <v>89</v>
      </c>
      <c r="L22" t="str">
        <f>A35</f>
        <v>C3</v>
      </c>
      <c r="M22">
        <f>B35</f>
        <v>8399</v>
      </c>
      <c r="N22" s="8">
        <f t="shared" si="1"/>
        <v>1.9807686692956492</v>
      </c>
      <c r="O22">
        <f t="shared" si="2"/>
        <v>79.230746771825963</v>
      </c>
    </row>
    <row r="23" spans="1:15" x14ac:dyDescent="0.2">
      <c r="A23" t="s">
        <v>87</v>
      </c>
      <c r="B23">
        <v>6299</v>
      </c>
      <c r="K23" t="s">
        <v>86</v>
      </c>
      <c r="L23" t="str">
        <f>A23</f>
        <v>B3</v>
      </c>
      <c r="M23">
        <f>B23</f>
        <v>6299</v>
      </c>
      <c r="N23" s="8">
        <f t="shared" si="1"/>
        <v>1.1611402544146909</v>
      </c>
      <c r="O23">
        <f t="shared" si="2"/>
        <v>46.445610176587635</v>
      </c>
    </row>
    <row r="24" spans="1:15" x14ac:dyDescent="0.2">
      <c r="A24" t="s">
        <v>10</v>
      </c>
      <c r="B24">
        <v>3635</v>
      </c>
      <c r="K24" t="s">
        <v>83</v>
      </c>
      <c r="L24" t="str">
        <f>A11</f>
        <v>A3</v>
      </c>
      <c r="M24">
        <f>B11</f>
        <v>4531</v>
      </c>
      <c r="N24" s="8">
        <f t="shared" si="1"/>
        <v>0.47109118893396029</v>
      </c>
      <c r="O24">
        <f t="shared" si="2"/>
        <v>18.843647557358413</v>
      </c>
    </row>
    <row r="25" spans="1:15" x14ac:dyDescent="0.2">
      <c r="A25" t="s">
        <v>18</v>
      </c>
      <c r="B25">
        <v>17797</v>
      </c>
      <c r="K25" t="s">
        <v>84</v>
      </c>
      <c r="L25" t="str">
        <f>A12</f>
        <v>A4</v>
      </c>
      <c r="M25">
        <f>B12</f>
        <v>3965</v>
      </c>
      <c r="N25" s="8">
        <f t="shared" si="1"/>
        <v>0.25018181616128299</v>
      </c>
      <c r="O25">
        <f t="shared" si="2"/>
        <v>10.00727264645132</v>
      </c>
    </row>
    <row r="26" spans="1:15" x14ac:dyDescent="0.2">
      <c r="A26" t="s">
        <v>26</v>
      </c>
      <c r="B26">
        <v>21326</v>
      </c>
      <c r="K26" t="s">
        <v>87</v>
      </c>
      <c r="L26" t="str">
        <f>A24</f>
        <v>B4</v>
      </c>
      <c r="M26">
        <f>B24</f>
        <v>3635</v>
      </c>
      <c r="N26" s="8">
        <f t="shared" si="1"/>
        <v>0.12138306525141811</v>
      </c>
      <c r="O26">
        <f t="shared" si="2"/>
        <v>4.8553226100567244</v>
      </c>
    </row>
    <row r="27" spans="1:15" x14ac:dyDescent="0.2">
      <c r="A27" t="s">
        <v>35</v>
      </c>
      <c r="B27">
        <v>3296</v>
      </c>
      <c r="K27" t="s">
        <v>90</v>
      </c>
      <c r="L27" t="str">
        <f>A36</f>
        <v>C4</v>
      </c>
      <c r="M27">
        <f>B36</f>
        <v>3698</v>
      </c>
      <c r="N27" s="8">
        <f t="shared" si="1"/>
        <v>0.14597191769784687</v>
      </c>
      <c r="O27">
        <f t="shared" si="2"/>
        <v>5.838876707913875</v>
      </c>
    </row>
    <row r="28" spans="1:15" x14ac:dyDescent="0.2">
      <c r="A28" t="s">
        <v>42</v>
      </c>
      <c r="B28">
        <v>8357</v>
      </c>
      <c r="K28" t="s">
        <v>93</v>
      </c>
      <c r="L28" t="str">
        <f>A48</f>
        <v>D4</v>
      </c>
      <c r="M28">
        <f>B48</f>
        <v>3555</v>
      </c>
      <c r="N28" s="8">
        <f t="shared" si="1"/>
        <v>9.015912563690541E-2</v>
      </c>
      <c r="O28">
        <f t="shared" si="2"/>
        <v>3.6063650254762165</v>
      </c>
    </row>
    <row r="29" spans="1:15" x14ac:dyDescent="0.2">
      <c r="A29" t="s">
        <v>50</v>
      </c>
      <c r="B29">
        <v>4415</v>
      </c>
      <c r="K29" t="s">
        <v>96</v>
      </c>
      <c r="L29" t="str">
        <f>A60</f>
        <v>E4</v>
      </c>
      <c r="M29">
        <f>B60</f>
        <v>3454</v>
      </c>
      <c r="N29" s="8">
        <f t="shared" si="1"/>
        <v>5.0738901873583132E-2</v>
      </c>
      <c r="O29">
        <f t="shared" si="2"/>
        <v>2.0295560749433252</v>
      </c>
    </row>
    <row r="30" spans="1:15" x14ac:dyDescent="0.2">
      <c r="A30" t="s">
        <v>58</v>
      </c>
      <c r="B30">
        <v>4038</v>
      </c>
      <c r="K30" t="s">
        <v>99</v>
      </c>
      <c r="L30" t="str">
        <f>A72</f>
        <v>F4</v>
      </c>
      <c r="M30">
        <f>B72</f>
        <v>3291</v>
      </c>
      <c r="N30" s="8">
        <f t="shared" si="1"/>
        <v>-1.2879875090986488E-2</v>
      </c>
      <c r="O30">
        <f t="shared" si="2"/>
        <v>-0.51519500363945947</v>
      </c>
    </row>
    <row r="31" spans="1:15" x14ac:dyDescent="0.2">
      <c r="A31" t="s">
        <v>66</v>
      </c>
      <c r="B31">
        <v>13018</v>
      </c>
      <c r="K31" t="s">
        <v>102</v>
      </c>
      <c r="L31" t="str">
        <f>A84</f>
        <v>G4</v>
      </c>
      <c r="M31">
        <f>B84</f>
        <v>3253</v>
      </c>
      <c r="N31" s="8">
        <f t="shared" si="1"/>
        <v>-2.771124640788002E-2</v>
      </c>
      <c r="O31">
        <f t="shared" si="2"/>
        <v>-1.1084498563152008</v>
      </c>
    </row>
    <row r="32" spans="1:15" x14ac:dyDescent="0.2">
      <c r="A32" t="s">
        <v>74</v>
      </c>
      <c r="B32">
        <v>4034</v>
      </c>
      <c r="K32" t="s">
        <v>105</v>
      </c>
      <c r="L32" t="str">
        <f>A96</f>
        <v>H4</v>
      </c>
      <c r="M32">
        <f>B96</f>
        <v>3247</v>
      </c>
      <c r="N32" s="8">
        <f t="shared" si="1"/>
        <v>-3.005304187896847E-2</v>
      </c>
      <c r="O32">
        <f t="shared" si="2"/>
        <v>-1.2021216751587387</v>
      </c>
    </row>
    <row r="33" spans="1:15" x14ac:dyDescent="0.2">
      <c r="A33" t="s">
        <v>88</v>
      </c>
      <c r="B33">
        <v>21788</v>
      </c>
      <c r="K33" t="s">
        <v>16</v>
      </c>
      <c r="L33" t="str">
        <f>A97</f>
        <v>H5</v>
      </c>
      <c r="M33">
        <f>B97</f>
        <v>3247</v>
      </c>
      <c r="N33" s="8">
        <f t="shared" si="1"/>
        <v>-3.005304187896847E-2</v>
      </c>
      <c r="O33">
        <f t="shared" si="2"/>
        <v>-1.2021216751587387</v>
      </c>
    </row>
    <row r="34" spans="1:15" x14ac:dyDescent="0.2">
      <c r="A34" t="s">
        <v>89</v>
      </c>
      <c r="B34">
        <v>3266</v>
      </c>
      <c r="K34" t="s">
        <v>15</v>
      </c>
      <c r="L34" t="str">
        <f>A85</f>
        <v>G5</v>
      </c>
      <c r="M34">
        <f>B85</f>
        <v>3281</v>
      </c>
      <c r="N34" s="8">
        <f t="shared" si="1"/>
        <v>-1.6782867542800575E-2</v>
      </c>
      <c r="O34">
        <f t="shared" si="2"/>
        <v>-0.67131470171202301</v>
      </c>
    </row>
    <row r="35" spans="1:15" x14ac:dyDescent="0.2">
      <c r="A35" t="s">
        <v>90</v>
      </c>
      <c r="B35">
        <v>8399</v>
      </c>
      <c r="K35" t="s">
        <v>14</v>
      </c>
      <c r="L35" t="str">
        <f>A73</f>
        <v>F5</v>
      </c>
      <c r="M35">
        <f>B73</f>
        <v>3478</v>
      </c>
      <c r="N35" s="8">
        <f t="shared" si="1"/>
        <v>6.010608375793694E-2</v>
      </c>
      <c r="O35">
        <f t="shared" si="2"/>
        <v>2.4042433503174774</v>
      </c>
    </row>
    <row r="36" spans="1:15" x14ac:dyDescent="0.2">
      <c r="A36" t="s">
        <v>11</v>
      </c>
      <c r="B36">
        <v>3698</v>
      </c>
      <c r="K36" t="s">
        <v>13</v>
      </c>
      <c r="L36" t="str">
        <f>A61</f>
        <v>E5</v>
      </c>
      <c r="M36">
        <f>B61</f>
        <v>4455</v>
      </c>
      <c r="N36" s="8">
        <f t="shared" si="1"/>
        <v>0.44142844630017325</v>
      </c>
      <c r="O36">
        <f t="shared" si="2"/>
        <v>17.65713785200693</v>
      </c>
    </row>
    <row r="37" spans="1:15" x14ac:dyDescent="0.2">
      <c r="A37" t="s">
        <v>19</v>
      </c>
      <c r="B37">
        <v>9312</v>
      </c>
      <c r="K37" t="s">
        <v>12</v>
      </c>
      <c r="L37" t="str">
        <f>A49</f>
        <v>D5</v>
      </c>
      <c r="M37">
        <f>B49</f>
        <v>5976</v>
      </c>
      <c r="N37" s="8">
        <f t="shared" si="1"/>
        <v>1.0350735982210959</v>
      </c>
      <c r="O37">
        <f t="shared" si="2"/>
        <v>41.40294392884384</v>
      </c>
    </row>
    <row r="38" spans="1:15" x14ac:dyDescent="0.2">
      <c r="A38" t="s">
        <v>27</v>
      </c>
      <c r="B38">
        <v>11632</v>
      </c>
      <c r="K38" t="s">
        <v>11</v>
      </c>
      <c r="L38" t="str">
        <f>A37</f>
        <v>C5</v>
      </c>
      <c r="M38">
        <f>B37</f>
        <v>9312</v>
      </c>
      <c r="N38" s="8">
        <f t="shared" si="1"/>
        <v>2.3371118801462756</v>
      </c>
      <c r="O38">
        <f t="shared" si="2"/>
        <v>93.484475205851027</v>
      </c>
    </row>
    <row r="39" spans="1:15" x14ac:dyDescent="0.2">
      <c r="A39" t="s">
        <v>36</v>
      </c>
      <c r="B39">
        <v>3283</v>
      </c>
      <c r="K39" t="s">
        <v>10</v>
      </c>
      <c r="L39" t="str">
        <f>A25</f>
        <v>B5</v>
      </c>
      <c r="M39">
        <f>B25</f>
        <v>17797</v>
      </c>
      <c r="N39" s="8">
        <f t="shared" si="1"/>
        <v>5.648800975510528</v>
      </c>
      <c r="O39">
        <f t="shared" si="2"/>
        <v>225.95203902042113</v>
      </c>
    </row>
    <row r="40" spans="1:15" x14ac:dyDescent="0.2">
      <c r="A40" t="s">
        <v>43</v>
      </c>
      <c r="B40">
        <v>9704</v>
      </c>
      <c r="K40" t="s">
        <v>9</v>
      </c>
      <c r="L40" t="str">
        <f>A13</f>
        <v>A5</v>
      </c>
      <c r="M40">
        <f>B13</f>
        <v>34686</v>
      </c>
      <c r="N40" s="8">
        <f t="shared" si="1"/>
        <v>12.24056492737934</v>
      </c>
      <c r="O40">
        <f t="shared" si="2"/>
        <v>489.6225970951736</v>
      </c>
    </row>
    <row r="41" spans="1:15" x14ac:dyDescent="0.2">
      <c r="A41" t="s">
        <v>51</v>
      </c>
      <c r="B41">
        <v>4552</v>
      </c>
      <c r="K41" t="s">
        <v>17</v>
      </c>
      <c r="L41" t="str">
        <f>A14</f>
        <v>A6</v>
      </c>
      <c r="M41">
        <f>B14</f>
        <v>32554</v>
      </c>
      <c r="N41" s="8">
        <f t="shared" si="1"/>
        <v>11.408446936652577</v>
      </c>
      <c r="O41">
        <f t="shared" si="2"/>
        <v>456.33787746610312</v>
      </c>
    </row>
    <row r="42" spans="1:15" x14ac:dyDescent="0.2">
      <c r="A42" t="s">
        <v>59</v>
      </c>
      <c r="B42">
        <v>3299</v>
      </c>
      <c r="K42" t="s">
        <v>18</v>
      </c>
      <c r="L42" t="str">
        <f>A26</f>
        <v>B6</v>
      </c>
      <c r="M42">
        <f>B26</f>
        <v>21326</v>
      </c>
      <c r="N42" s="8">
        <f t="shared" si="1"/>
        <v>7.02616701175572</v>
      </c>
      <c r="O42">
        <f t="shared" si="2"/>
        <v>281.04668047022881</v>
      </c>
    </row>
    <row r="43" spans="1:15" x14ac:dyDescent="0.2">
      <c r="A43" t="s">
        <v>67</v>
      </c>
      <c r="B43">
        <v>23939</v>
      </c>
      <c r="K43" t="s">
        <v>19</v>
      </c>
      <c r="L43" t="str">
        <f>A38</f>
        <v>C6</v>
      </c>
      <c r="M43">
        <f>B38</f>
        <v>11632</v>
      </c>
      <c r="N43" s="8">
        <f t="shared" si="1"/>
        <v>3.2426061289671435</v>
      </c>
      <c r="O43">
        <f t="shared" si="2"/>
        <v>129.70424515868575</v>
      </c>
    </row>
    <row r="44" spans="1:15" x14ac:dyDescent="0.2">
      <c r="A44" t="s">
        <v>75</v>
      </c>
      <c r="B44">
        <v>3350</v>
      </c>
      <c r="K44" t="s">
        <v>20</v>
      </c>
      <c r="L44" t="str">
        <f>A50</f>
        <v>D6</v>
      </c>
      <c r="M44">
        <f>B50</f>
        <v>7398</v>
      </c>
      <c r="N44" s="8">
        <f t="shared" si="1"/>
        <v>1.5900791248690591</v>
      </c>
      <c r="O44">
        <f t="shared" si="2"/>
        <v>63.603164994762366</v>
      </c>
    </row>
    <row r="45" spans="1:15" x14ac:dyDescent="0.2">
      <c r="A45" t="s">
        <v>91</v>
      </c>
      <c r="B45">
        <v>7924</v>
      </c>
      <c r="K45" t="s">
        <v>21</v>
      </c>
      <c r="L45" t="str">
        <f>A62</f>
        <v>E6</v>
      </c>
      <c r="M45">
        <f>B62</f>
        <v>5619</v>
      </c>
      <c r="N45" s="8">
        <f t="shared" si="1"/>
        <v>0.89573676769133304</v>
      </c>
      <c r="O45">
        <f t="shared" si="2"/>
        <v>35.829470707653321</v>
      </c>
    </row>
    <row r="46" spans="1:15" x14ac:dyDescent="0.2">
      <c r="A46" t="s">
        <v>92</v>
      </c>
      <c r="B46">
        <v>3357</v>
      </c>
      <c r="K46" t="s">
        <v>22</v>
      </c>
      <c r="L46" t="str">
        <f>A74</f>
        <v>F6</v>
      </c>
      <c r="M46">
        <f>B74</f>
        <v>4722</v>
      </c>
      <c r="N46" s="8">
        <f t="shared" si="1"/>
        <v>0.5456383447636094</v>
      </c>
      <c r="O46">
        <f t="shared" si="2"/>
        <v>21.825533790544377</v>
      </c>
    </row>
    <row r="47" spans="1:15" x14ac:dyDescent="0.2">
      <c r="A47" t="s">
        <v>93</v>
      </c>
      <c r="B47">
        <v>16756</v>
      </c>
      <c r="K47" t="s">
        <v>23</v>
      </c>
      <c r="L47" t="str">
        <f>A86</f>
        <v>G6</v>
      </c>
      <c r="M47">
        <f>B86</f>
        <v>4233</v>
      </c>
      <c r="N47" s="8">
        <f t="shared" si="1"/>
        <v>0.35478201386990055</v>
      </c>
      <c r="O47">
        <f t="shared" si="2"/>
        <v>14.191280554796021</v>
      </c>
    </row>
    <row r="48" spans="1:15" x14ac:dyDescent="0.2">
      <c r="A48" t="s">
        <v>12</v>
      </c>
      <c r="B48">
        <v>3555</v>
      </c>
      <c r="K48" t="s">
        <v>24</v>
      </c>
      <c r="L48" t="str">
        <f>A98</f>
        <v>H6</v>
      </c>
      <c r="M48">
        <f>B98</f>
        <v>3797</v>
      </c>
      <c r="N48" s="8">
        <f t="shared" si="1"/>
        <v>0.18461154297080631</v>
      </c>
      <c r="O48">
        <f t="shared" si="2"/>
        <v>7.3844617188322523</v>
      </c>
    </row>
    <row r="49" spans="1:15" x14ac:dyDescent="0.2">
      <c r="A49" t="s">
        <v>20</v>
      </c>
      <c r="B49">
        <v>5976</v>
      </c>
      <c r="K49" t="s">
        <v>33</v>
      </c>
      <c r="L49" t="str">
        <f>A99</f>
        <v>H7</v>
      </c>
      <c r="M49">
        <f>B99</f>
        <v>3881</v>
      </c>
      <c r="N49" s="8">
        <f t="shared" si="1"/>
        <v>0.21739667956604466</v>
      </c>
      <c r="O49">
        <f t="shared" si="2"/>
        <v>8.6958671826417859</v>
      </c>
    </row>
    <row r="50" spans="1:15" x14ac:dyDescent="0.2">
      <c r="A50" t="s">
        <v>28</v>
      </c>
      <c r="B50">
        <v>7398</v>
      </c>
      <c r="K50" t="s">
        <v>31</v>
      </c>
      <c r="L50" t="str">
        <f>A87</f>
        <v>G7</v>
      </c>
      <c r="M50">
        <f>B87</f>
        <v>3750</v>
      </c>
      <c r="N50" s="8">
        <f t="shared" si="1"/>
        <v>0.16626747844728013</v>
      </c>
      <c r="O50">
        <f t="shared" si="2"/>
        <v>6.6506991378912055</v>
      </c>
    </row>
    <row r="51" spans="1:15" x14ac:dyDescent="0.2">
      <c r="A51" t="s">
        <v>37</v>
      </c>
      <c r="B51">
        <v>3283</v>
      </c>
      <c r="K51" t="s">
        <v>32</v>
      </c>
      <c r="L51" t="str">
        <f>A75</f>
        <v>F7</v>
      </c>
      <c r="M51">
        <f>B75</f>
        <v>3580</v>
      </c>
      <c r="N51" s="8">
        <f t="shared" si="1"/>
        <v>9.9916606766440624E-2</v>
      </c>
      <c r="O51">
        <f t="shared" si="2"/>
        <v>3.9966642706576252</v>
      </c>
    </row>
    <row r="52" spans="1:15" x14ac:dyDescent="0.2">
      <c r="A52" t="s">
        <v>44</v>
      </c>
      <c r="B52">
        <v>13055</v>
      </c>
      <c r="K52" t="s">
        <v>29</v>
      </c>
      <c r="L52" t="str">
        <f>A63</f>
        <v>E7</v>
      </c>
      <c r="M52">
        <f>B63</f>
        <v>3379</v>
      </c>
      <c r="N52" s="8">
        <f t="shared" si="1"/>
        <v>2.1466458484977479E-2</v>
      </c>
      <c r="O52">
        <f t="shared" si="2"/>
        <v>0.85865833939909919</v>
      </c>
    </row>
    <row r="53" spans="1:15" x14ac:dyDescent="0.2">
      <c r="A53" t="s">
        <v>52</v>
      </c>
      <c r="B53">
        <v>4842</v>
      </c>
      <c r="K53" t="s">
        <v>28</v>
      </c>
      <c r="L53" t="str">
        <f>A51</f>
        <v>D7</v>
      </c>
      <c r="M53">
        <f>B51</f>
        <v>3283</v>
      </c>
      <c r="N53" s="8">
        <f t="shared" si="1"/>
        <v>-1.6002269052437759E-2</v>
      </c>
      <c r="O53">
        <f t="shared" si="2"/>
        <v>-0.64009076209751037</v>
      </c>
    </row>
    <row r="54" spans="1:15" x14ac:dyDescent="0.2">
      <c r="A54" t="s">
        <v>60</v>
      </c>
      <c r="B54">
        <v>3245</v>
      </c>
      <c r="K54" t="s">
        <v>27</v>
      </c>
      <c r="L54" t="str">
        <f>A39</f>
        <v>C7</v>
      </c>
      <c r="M54">
        <f>B39</f>
        <v>3283</v>
      </c>
      <c r="N54" s="8">
        <f t="shared" si="1"/>
        <v>-1.6002269052437759E-2</v>
      </c>
      <c r="O54">
        <f t="shared" si="2"/>
        <v>-0.64009076209751037</v>
      </c>
    </row>
    <row r="55" spans="1:15" x14ac:dyDescent="0.2">
      <c r="A55" t="s">
        <v>68</v>
      </c>
      <c r="B55">
        <v>33663</v>
      </c>
      <c r="K55" t="s">
        <v>26</v>
      </c>
      <c r="L55" t="str">
        <f>A27</f>
        <v>B7</v>
      </c>
      <c r="M55">
        <f>B27</f>
        <v>3296</v>
      </c>
      <c r="N55" s="8">
        <f t="shared" si="1"/>
        <v>-1.0928378865079445E-2</v>
      </c>
      <c r="O55">
        <f t="shared" si="2"/>
        <v>-0.43713515460317776</v>
      </c>
    </row>
    <row r="56" spans="1:15" x14ac:dyDescent="0.2">
      <c r="A56" t="s">
        <v>76</v>
      </c>
      <c r="B56">
        <v>3492</v>
      </c>
      <c r="K56" t="s">
        <v>25</v>
      </c>
      <c r="L56" t="str">
        <f>A15</f>
        <v>A7</v>
      </c>
      <c r="M56">
        <f>B15</f>
        <v>3749</v>
      </c>
      <c r="N56" s="8">
        <f t="shared" si="1"/>
        <v>0.16587717920209871</v>
      </c>
      <c r="O56">
        <f t="shared" si="2"/>
        <v>6.6350871680839489</v>
      </c>
    </row>
    <row r="57" spans="1:15" x14ac:dyDescent="0.2">
      <c r="A57" t="s">
        <v>94</v>
      </c>
      <c r="B57">
        <v>3358</v>
      </c>
      <c r="K57" t="s">
        <v>34</v>
      </c>
      <c r="L57" t="str">
        <f>A16</f>
        <v>A8</v>
      </c>
      <c r="M57">
        <f>B16</f>
        <v>4843</v>
      </c>
      <c r="N57" s="8">
        <f t="shared" si="1"/>
        <v>0.59286455343055988</v>
      </c>
      <c r="O57">
        <f t="shared" si="2"/>
        <v>23.714582137222393</v>
      </c>
    </row>
    <row r="58" spans="1:15" x14ac:dyDescent="0.2">
      <c r="A58" t="s">
        <v>95</v>
      </c>
      <c r="B58">
        <v>3840</v>
      </c>
      <c r="K58" t="s">
        <v>35</v>
      </c>
      <c r="L58" t="str">
        <f>A28</f>
        <v>B8</v>
      </c>
      <c r="M58">
        <f>B28</f>
        <v>8357</v>
      </c>
      <c r="N58" s="8">
        <f t="shared" si="1"/>
        <v>1.9643761009980301</v>
      </c>
      <c r="O58">
        <f t="shared" si="2"/>
        <v>78.57504403992121</v>
      </c>
    </row>
    <row r="59" spans="1:15" x14ac:dyDescent="0.2">
      <c r="A59" t="s">
        <v>96</v>
      </c>
      <c r="B59">
        <v>27447</v>
      </c>
      <c r="K59" t="s">
        <v>36</v>
      </c>
      <c r="L59" t="str">
        <f>A40</f>
        <v>C8</v>
      </c>
      <c r="M59">
        <f>B40</f>
        <v>9704</v>
      </c>
      <c r="N59" s="8">
        <f t="shared" si="1"/>
        <v>2.4901091842573875</v>
      </c>
      <c r="O59">
        <f t="shared" si="2"/>
        <v>99.604367370295506</v>
      </c>
    </row>
    <row r="60" spans="1:15" x14ac:dyDescent="0.2">
      <c r="A60" t="s">
        <v>13</v>
      </c>
      <c r="B60">
        <v>3454</v>
      </c>
      <c r="K60" t="s">
        <v>37</v>
      </c>
      <c r="L60" t="str">
        <f>A52</f>
        <v>D8</v>
      </c>
      <c r="M60">
        <f>B52</f>
        <v>13055</v>
      </c>
      <c r="N60" s="8">
        <f t="shared" si="1"/>
        <v>3.7980019548602884</v>
      </c>
      <c r="O60">
        <f t="shared" si="2"/>
        <v>151.92007819441153</v>
      </c>
    </row>
    <row r="61" spans="1:15" x14ac:dyDescent="0.2">
      <c r="A61" t="s">
        <v>21</v>
      </c>
      <c r="B61">
        <v>4455</v>
      </c>
      <c r="K61" t="s">
        <v>38</v>
      </c>
      <c r="L61" t="str">
        <f>A64</f>
        <v>E8</v>
      </c>
      <c r="M61">
        <f>B64</f>
        <v>22906</v>
      </c>
      <c r="N61" s="8">
        <f t="shared" si="1"/>
        <v>7.6428398191423454</v>
      </c>
      <c r="O61">
        <f t="shared" si="2"/>
        <v>305.71359276569382</v>
      </c>
    </row>
    <row r="62" spans="1:15" x14ac:dyDescent="0.2">
      <c r="A62" t="s">
        <v>29</v>
      </c>
      <c r="B62">
        <v>5619</v>
      </c>
      <c r="K62" t="s">
        <v>30</v>
      </c>
      <c r="L62" t="str">
        <f>A76</f>
        <v>F8</v>
      </c>
      <c r="M62">
        <f>B76</f>
        <v>37369</v>
      </c>
      <c r="N62" s="8">
        <f t="shared" si="1"/>
        <v>13.287737802201059</v>
      </c>
      <c r="O62">
        <f t="shared" si="2"/>
        <v>531.50951208804236</v>
      </c>
    </row>
    <row r="63" spans="1:15" x14ac:dyDescent="0.2">
      <c r="A63" t="s">
        <v>38</v>
      </c>
      <c r="B63">
        <v>3379</v>
      </c>
      <c r="K63" t="s">
        <v>39</v>
      </c>
      <c r="L63" t="str">
        <f>A88</f>
        <v>G8</v>
      </c>
      <c r="M63">
        <f>B88</f>
        <v>20102</v>
      </c>
      <c r="N63" s="8">
        <f t="shared" si="1"/>
        <v>6.5484407356536751</v>
      </c>
      <c r="O63">
        <f t="shared" si="2"/>
        <v>261.937629426147</v>
      </c>
    </row>
    <row r="64" spans="1:15" x14ac:dyDescent="0.2">
      <c r="A64" t="s">
        <v>45</v>
      </c>
      <c r="B64">
        <v>22906</v>
      </c>
      <c r="K64" t="s">
        <v>40</v>
      </c>
      <c r="L64" t="str">
        <f>A100</f>
        <v>H8</v>
      </c>
      <c r="M64">
        <f>B100</f>
        <v>36996</v>
      </c>
      <c r="N64" s="8">
        <f t="shared" si="1"/>
        <v>13.142156183748394</v>
      </c>
      <c r="O64">
        <f t="shared" si="2"/>
        <v>525.6862473499358</v>
      </c>
    </row>
    <row r="65" spans="1:15" x14ac:dyDescent="0.2">
      <c r="A65" t="s">
        <v>53</v>
      </c>
      <c r="B65">
        <v>5634</v>
      </c>
      <c r="K65" t="s">
        <v>48</v>
      </c>
      <c r="L65" t="str">
        <f>A101</f>
        <v>H9</v>
      </c>
      <c r="M65">
        <f>B101</f>
        <v>20018</v>
      </c>
      <c r="N65" s="8">
        <f t="shared" si="1"/>
        <v>6.5156555990584373</v>
      </c>
      <c r="O65">
        <f t="shared" si="2"/>
        <v>260.62622396233746</v>
      </c>
    </row>
    <row r="66" spans="1:15" x14ac:dyDescent="0.2">
      <c r="A66" t="s">
        <v>61</v>
      </c>
      <c r="B66">
        <v>3254</v>
      </c>
      <c r="K66" t="s">
        <v>47</v>
      </c>
      <c r="L66" t="str">
        <f>A89</f>
        <v>G9</v>
      </c>
      <c r="M66">
        <f>B89</f>
        <v>10365</v>
      </c>
      <c r="N66" s="8">
        <f t="shared" si="1"/>
        <v>2.7480969853222987</v>
      </c>
      <c r="O66">
        <f t="shared" si="2"/>
        <v>109.92387941289195</v>
      </c>
    </row>
    <row r="67" spans="1:15" x14ac:dyDescent="0.2">
      <c r="A67" t="s">
        <v>69</v>
      </c>
      <c r="B67">
        <v>3851</v>
      </c>
      <c r="K67" t="s">
        <v>46</v>
      </c>
      <c r="L67" t="str">
        <f>A77</f>
        <v>F9</v>
      </c>
      <c r="M67">
        <f>B77</f>
        <v>5743</v>
      </c>
      <c r="N67" s="8">
        <f t="shared" si="1"/>
        <v>0.94413387409382765</v>
      </c>
      <c r="O67">
        <f t="shared" si="2"/>
        <v>37.765354963753104</v>
      </c>
    </row>
    <row r="68" spans="1:15" x14ac:dyDescent="0.2">
      <c r="A68" t="s">
        <v>77</v>
      </c>
      <c r="B68">
        <v>3904</v>
      </c>
      <c r="K68" t="s">
        <v>45</v>
      </c>
      <c r="L68" t="str">
        <f>A65</f>
        <v>E9</v>
      </c>
      <c r="M68">
        <f>B65</f>
        <v>5634</v>
      </c>
      <c r="N68" s="8">
        <f t="shared" si="1"/>
        <v>0.90159125636905413</v>
      </c>
      <c r="O68">
        <f t="shared" si="2"/>
        <v>36.063650254762166</v>
      </c>
    </row>
    <row r="69" spans="1:15" x14ac:dyDescent="0.2">
      <c r="A69" t="s">
        <v>97</v>
      </c>
      <c r="B69">
        <v>3559</v>
      </c>
      <c r="K69" t="s">
        <v>44</v>
      </c>
      <c r="L69" t="str">
        <f>A53</f>
        <v>D9</v>
      </c>
      <c r="M69">
        <f>B53</f>
        <v>4842</v>
      </c>
      <c r="N69" s="8">
        <f t="shared" si="1"/>
        <v>0.59247425418537847</v>
      </c>
      <c r="O69">
        <f t="shared" si="2"/>
        <v>23.698970167415141</v>
      </c>
    </row>
    <row r="70" spans="1:15" x14ac:dyDescent="0.2">
      <c r="A70" t="s">
        <v>98</v>
      </c>
      <c r="B70">
        <v>7139</v>
      </c>
      <c r="K70" t="s">
        <v>43</v>
      </c>
      <c r="L70" t="str">
        <f>A41</f>
        <v>C9</v>
      </c>
      <c r="M70">
        <f>B41</f>
        <v>4552</v>
      </c>
      <c r="N70" s="8">
        <f t="shared" si="1"/>
        <v>0.47928747308276992</v>
      </c>
      <c r="O70">
        <f t="shared" si="2"/>
        <v>19.171498923310796</v>
      </c>
    </row>
    <row r="71" spans="1:15" x14ac:dyDescent="0.2">
      <c r="A71" t="s">
        <v>99</v>
      </c>
      <c r="B71">
        <v>34655</v>
      </c>
      <c r="K71" t="s">
        <v>42</v>
      </c>
      <c r="L71" t="str">
        <f>A29</f>
        <v>B9</v>
      </c>
      <c r="M71">
        <f>B29</f>
        <v>4415</v>
      </c>
      <c r="N71" s="8">
        <f t="shared" si="1"/>
        <v>0.42581647649291693</v>
      </c>
      <c r="O71">
        <f t="shared" si="2"/>
        <v>17.032659059716678</v>
      </c>
    </row>
    <row r="72" spans="1:15" x14ac:dyDescent="0.2">
      <c r="A72" t="s">
        <v>14</v>
      </c>
      <c r="B72">
        <v>3291</v>
      </c>
      <c r="K72" t="s">
        <v>41</v>
      </c>
      <c r="L72" t="str">
        <f>A17</f>
        <v>A9</v>
      </c>
      <c r="M72">
        <f>B17</f>
        <v>3904</v>
      </c>
      <c r="N72" s="8">
        <f t="shared" si="1"/>
        <v>0.22637356220521707</v>
      </c>
      <c r="O72">
        <f t="shared" si="2"/>
        <v>9.0549424882086829</v>
      </c>
    </row>
    <row r="73" spans="1:15" x14ac:dyDescent="0.2">
      <c r="A73" t="s">
        <v>22</v>
      </c>
      <c r="B73">
        <v>3478</v>
      </c>
      <c r="K73" t="s">
        <v>49</v>
      </c>
      <c r="L73" t="str">
        <f>A18</f>
        <v>A10</v>
      </c>
      <c r="M73">
        <f>B18</f>
        <v>4070</v>
      </c>
      <c r="N73" s="8">
        <f t="shared" si="1"/>
        <v>0.29116323690533091</v>
      </c>
      <c r="O73">
        <f t="shared" si="2"/>
        <v>11.646529476213237</v>
      </c>
    </row>
    <row r="74" spans="1:15" x14ac:dyDescent="0.2">
      <c r="A74" t="s">
        <v>32</v>
      </c>
      <c r="B74">
        <v>4722</v>
      </c>
      <c r="K74" t="s">
        <v>50</v>
      </c>
      <c r="L74" t="str">
        <f>A30</f>
        <v>B10</v>
      </c>
      <c r="M74">
        <f>B30</f>
        <v>4038</v>
      </c>
      <c r="N74" s="8">
        <f t="shared" ref="N74:N96" si="3">(M74-I$15)/I$16</f>
        <v>0.27867366105952585</v>
      </c>
      <c r="O74">
        <f t="shared" ref="O74:O96" si="4">N74*40</f>
        <v>11.146946442381033</v>
      </c>
    </row>
    <row r="75" spans="1:15" x14ac:dyDescent="0.2">
      <c r="A75" t="s">
        <v>30</v>
      </c>
      <c r="B75">
        <v>3580</v>
      </c>
      <c r="K75" t="s">
        <v>51</v>
      </c>
      <c r="L75" t="str">
        <f>A42</f>
        <v>C10</v>
      </c>
      <c r="M75">
        <f>B42</f>
        <v>3299</v>
      </c>
      <c r="N75" s="8">
        <f t="shared" si="3"/>
        <v>-9.7574811295352178E-3</v>
      </c>
      <c r="O75">
        <f t="shared" si="4"/>
        <v>-0.39029924518140868</v>
      </c>
    </row>
    <row r="76" spans="1:15" x14ac:dyDescent="0.2">
      <c r="A76" t="s">
        <v>46</v>
      </c>
      <c r="B76">
        <v>37369</v>
      </c>
      <c r="K76" t="s">
        <v>52</v>
      </c>
      <c r="L76" t="str">
        <f>A54</f>
        <v>D10</v>
      </c>
      <c r="M76">
        <f>B54</f>
        <v>3245</v>
      </c>
      <c r="N76" s="8">
        <f t="shared" si="3"/>
        <v>-3.0833640369331287E-2</v>
      </c>
      <c r="O76">
        <f t="shared" si="4"/>
        <v>-1.2333456147732516</v>
      </c>
    </row>
    <row r="77" spans="1:15" x14ac:dyDescent="0.2">
      <c r="A77" t="s">
        <v>54</v>
      </c>
      <c r="B77">
        <v>5743</v>
      </c>
      <c r="K77" t="s">
        <v>53</v>
      </c>
      <c r="L77" t="str">
        <f>A66</f>
        <v>E10</v>
      </c>
      <c r="M77">
        <f>B66</f>
        <v>3254</v>
      </c>
      <c r="N77" s="8">
        <f t="shared" si="3"/>
        <v>-2.732094716269861E-2</v>
      </c>
      <c r="O77">
        <f t="shared" si="4"/>
        <v>-1.0928378865079444</v>
      </c>
    </row>
    <row r="78" spans="1:15" x14ac:dyDescent="0.2">
      <c r="A78" t="s">
        <v>62</v>
      </c>
      <c r="B78">
        <v>3281</v>
      </c>
      <c r="K78" t="s">
        <v>54</v>
      </c>
      <c r="L78" t="str">
        <f>A78</f>
        <v>F10</v>
      </c>
      <c r="M78">
        <f>B78</f>
        <v>3281</v>
      </c>
      <c r="N78" s="8">
        <f t="shared" si="3"/>
        <v>-1.6782867542800575E-2</v>
      </c>
      <c r="O78">
        <f t="shared" si="4"/>
        <v>-0.67131470171202301</v>
      </c>
    </row>
    <row r="79" spans="1:15" x14ac:dyDescent="0.2">
      <c r="A79" t="s">
        <v>70</v>
      </c>
      <c r="B79">
        <v>7378</v>
      </c>
      <c r="K79" t="s">
        <v>55</v>
      </c>
      <c r="L79" t="str">
        <f>A90</f>
        <v>G10</v>
      </c>
      <c r="M79">
        <f>B90</f>
        <v>3398</v>
      </c>
      <c r="N79" s="8">
        <f t="shared" si="3"/>
        <v>2.8882144143424243E-2</v>
      </c>
      <c r="O79">
        <f t="shared" si="4"/>
        <v>1.1552857657369697</v>
      </c>
    </row>
    <row r="80" spans="1:15" x14ac:dyDescent="0.2">
      <c r="A80" t="s">
        <v>78</v>
      </c>
      <c r="B80">
        <v>3788</v>
      </c>
      <c r="K80" t="s">
        <v>56</v>
      </c>
      <c r="L80" t="str">
        <f>A102</f>
        <v>H10</v>
      </c>
      <c r="M80">
        <f>B102</f>
        <v>3767</v>
      </c>
      <c r="N80" s="8">
        <f t="shared" si="3"/>
        <v>0.17290256561536407</v>
      </c>
      <c r="O80">
        <f t="shared" si="4"/>
        <v>6.9161026246145632</v>
      </c>
    </row>
    <row r="81" spans="1:15" x14ac:dyDescent="0.2">
      <c r="A81" t="s">
        <v>100</v>
      </c>
      <c r="B81">
        <v>3324</v>
      </c>
      <c r="K81" t="s">
        <v>64</v>
      </c>
      <c r="L81" t="str">
        <f>A103</f>
        <v>H11</v>
      </c>
      <c r="M81">
        <f>B103</f>
        <v>4699</v>
      </c>
      <c r="N81" s="8">
        <f t="shared" si="3"/>
        <v>0.53666146212443699</v>
      </c>
      <c r="O81">
        <f t="shared" si="4"/>
        <v>21.46645848497748</v>
      </c>
    </row>
    <row r="82" spans="1:15" x14ac:dyDescent="0.2">
      <c r="A82" t="s">
        <v>101</v>
      </c>
      <c r="B82">
        <v>3971</v>
      </c>
      <c r="K82" t="s">
        <v>63</v>
      </c>
      <c r="L82" t="str">
        <f>A91</f>
        <v>G11</v>
      </c>
      <c r="M82">
        <f>B91</f>
        <v>7212</v>
      </c>
      <c r="N82" s="8">
        <f t="shared" si="3"/>
        <v>1.5174834652653171</v>
      </c>
      <c r="O82">
        <f t="shared" si="4"/>
        <v>60.699338610612685</v>
      </c>
    </row>
    <row r="83" spans="1:15" x14ac:dyDescent="0.2">
      <c r="A83" t="s">
        <v>102</v>
      </c>
      <c r="B83">
        <v>30194</v>
      </c>
      <c r="K83" t="s">
        <v>62</v>
      </c>
      <c r="L83" t="str">
        <f>A79</f>
        <v>F11</v>
      </c>
      <c r="M83">
        <f>B79</f>
        <v>7378</v>
      </c>
      <c r="N83" s="8">
        <f t="shared" si="3"/>
        <v>1.5822731399654308</v>
      </c>
      <c r="O83">
        <f t="shared" si="4"/>
        <v>63.290925598617235</v>
      </c>
    </row>
    <row r="84" spans="1:15" x14ac:dyDescent="0.2">
      <c r="A84" t="s">
        <v>15</v>
      </c>
      <c r="B84">
        <v>3253</v>
      </c>
      <c r="K84" t="s">
        <v>61</v>
      </c>
      <c r="L84" t="str">
        <f>A67</f>
        <v>E11</v>
      </c>
      <c r="M84">
        <f>B67</f>
        <v>3851</v>
      </c>
      <c r="N84" s="8">
        <f t="shared" si="3"/>
        <v>0.2056877022106024</v>
      </c>
      <c r="O84">
        <f t="shared" si="4"/>
        <v>8.227508088424095</v>
      </c>
    </row>
    <row r="85" spans="1:15" x14ac:dyDescent="0.2">
      <c r="A85" t="s">
        <v>23</v>
      </c>
      <c r="B85">
        <v>3281</v>
      </c>
      <c r="K85" t="s">
        <v>60</v>
      </c>
      <c r="L85" t="str">
        <f>A55</f>
        <v>D11</v>
      </c>
      <c r="M85">
        <f>B55</f>
        <v>33663</v>
      </c>
      <c r="N85" s="8">
        <f t="shared" si="3"/>
        <v>11.841288799558759</v>
      </c>
      <c r="O85">
        <f t="shared" si="4"/>
        <v>473.65155198235038</v>
      </c>
    </row>
    <row r="86" spans="1:15" x14ac:dyDescent="0.2">
      <c r="A86" t="s">
        <v>31</v>
      </c>
      <c r="B86">
        <v>4233</v>
      </c>
      <c r="K86" t="s">
        <v>59</v>
      </c>
      <c r="L86" t="str">
        <f>A43</f>
        <v>C11</v>
      </c>
      <c r="M86">
        <f>B43</f>
        <v>23939</v>
      </c>
      <c r="N86" s="8">
        <f t="shared" si="3"/>
        <v>8.0460189394147399</v>
      </c>
      <c r="O86">
        <f t="shared" si="4"/>
        <v>321.84075757658957</v>
      </c>
    </row>
    <row r="87" spans="1:15" x14ac:dyDescent="0.2">
      <c r="A87" t="s">
        <v>39</v>
      </c>
      <c r="B87">
        <v>3750</v>
      </c>
      <c r="K87" t="s">
        <v>58</v>
      </c>
      <c r="L87" t="str">
        <f>A31</f>
        <v>B11</v>
      </c>
      <c r="M87">
        <f>B31</f>
        <v>13018</v>
      </c>
      <c r="N87" s="8">
        <f t="shared" si="3"/>
        <v>3.7835608827885761</v>
      </c>
      <c r="O87">
        <f t="shared" si="4"/>
        <v>151.34243531154306</v>
      </c>
    </row>
    <row r="88" spans="1:15" x14ac:dyDescent="0.2">
      <c r="A88" t="s">
        <v>47</v>
      </c>
      <c r="B88">
        <v>20102</v>
      </c>
      <c r="K88" t="s">
        <v>57</v>
      </c>
      <c r="L88" t="str">
        <f>A19</f>
        <v>A11</v>
      </c>
      <c r="M88">
        <f>B19</f>
        <v>5999</v>
      </c>
      <c r="N88" s="8">
        <f t="shared" si="3"/>
        <v>1.0440504808602684</v>
      </c>
      <c r="O88">
        <f t="shared" si="4"/>
        <v>41.762019234410737</v>
      </c>
    </row>
    <row r="89" spans="1:15" x14ac:dyDescent="0.2">
      <c r="A89" t="s">
        <v>55</v>
      </c>
      <c r="B89">
        <v>10365</v>
      </c>
      <c r="K89" t="s">
        <v>65</v>
      </c>
      <c r="L89" t="str">
        <f>A20</f>
        <v>A12</v>
      </c>
      <c r="M89">
        <f>B20</f>
        <v>5050</v>
      </c>
      <c r="N89" s="8">
        <f t="shared" si="3"/>
        <v>0.67365649718311149</v>
      </c>
      <c r="O89">
        <f t="shared" si="4"/>
        <v>26.946259887324459</v>
      </c>
    </row>
    <row r="90" spans="1:15" x14ac:dyDescent="0.2">
      <c r="A90" t="s">
        <v>63</v>
      </c>
      <c r="B90">
        <v>3398</v>
      </c>
      <c r="K90" t="s">
        <v>66</v>
      </c>
      <c r="L90" t="str">
        <f>A32</f>
        <v>B12</v>
      </c>
      <c r="M90">
        <f>B32</f>
        <v>4034</v>
      </c>
      <c r="N90" s="8">
        <f t="shared" si="3"/>
        <v>0.27711246407880019</v>
      </c>
      <c r="O90">
        <f t="shared" si="4"/>
        <v>11.084498563152007</v>
      </c>
    </row>
    <row r="91" spans="1:15" x14ac:dyDescent="0.2">
      <c r="A91" t="s">
        <v>71</v>
      </c>
      <c r="B91">
        <v>7212</v>
      </c>
      <c r="K91" t="s">
        <v>67</v>
      </c>
      <c r="L91" t="str">
        <f>A44</f>
        <v>C12</v>
      </c>
      <c r="M91">
        <f>B44</f>
        <v>3350</v>
      </c>
      <c r="N91" s="8">
        <f t="shared" si="3"/>
        <v>1.0147780374716626E-2</v>
      </c>
      <c r="O91">
        <f t="shared" si="4"/>
        <v>0.40591121498866506</v>
      </c>
    </row>
    <row r="92" spans="1:15" x14ac:dyDescent="0.2">
      <c r="A92" t="s">
        <v>79</v>
      </c>
      <c r="B92">
        <v>3460</v>
      </c>
      <c r="K92" t="s">
        <v>68</v>
      </c>
      <c r="L92" t="str">
        <f>A56</f>
        <v>D12</v>
      </c>
      <c r="M92">
        <f>B56</f>
        <v>3492</v>
      </c>
      <c r="N92" s="8">
        <f t="shared" si="3"/>
        <v>6.5570273190476661E-2</v>
      </c>
      <c r="O92">
        <f t="shared" si="4"/>
        <v>2.6228109276190663</v>
      </c>
    </row>
    <row r="93" spans="1:15" x14ac:dyDescent="0.2">
      <c r="A93" t="s">
        <v>103</v>
      </c>
      <c r="B93">
        <v>3339</v>
      </c>
      <c r="K93" t="s">
        <v>69</v>
      </c>
      <c r="L93" t="str">
        <f>A68</f>
        <v>E12</v>
      </c>
      <c r="M93">
        <f>B68</f>
        <v>3904</v>
      </c>
      <c r="N93" s="8">
        <f t="shared" si="3"/>
        <v>0.22637356220521707</v>
      </c>
      <c r="O93">
        <f t="shared" si="4"/>
        <v>9.0549424882086829</v>
      </c>
    </row>
    <row r="94" spans="1:15" x14ac:dyDescent="0.2">
      <c r="A94" t="s">
        <v>104</v>
      </c>
      <c r="B94">
        <v>7434</v>
      </c>
      <c r="K94" t="s">
        <v>70</v>
      </c>
      <c r="L94" t="str">
        <f>A80</f>
        <v>F12</v>
      </c>
      <c r="M94">
        <f>B80</f>
        <v>3788</v>
      </c>
      <c r="N94" s="8">
        <f t="shared" si="3"/>
        <v>0.18109884976417365</v>
      </c>
      <c r="O94">
        <f t="shared" si="4"/>
        <v>7.2439539905669461</v>
      </c>
    </row>
    <row r="95" spans="1:15" x14ac:dyDescent="0.2">
      <c r="A95" t="s">
        <v>105</v>
      </c>
      <c r="B95">
        <v>10840</v>
      </c>
      <c r="K95" t="s">
        <v>71</v>
      </c>
      <c r="L95" t="str">
        <f>A92</f>
        <v>G12</v>
      </c>
      <c r="M95">
        <f>B92</f>
        <v>3460</v>
      </c>
      <c r="N95" s="8">
        <f t="shared" si="3"/>
        <v>5.3080697344671586E-2</v>
      </c>
      <c r="O95">
        <f t="shared" si="4"/>
        <v>2.1232278937868636</v>
      </c>
    </row>
    <row r="96" spans="1:15" x14ac:dyDescent="0.2">
      <c r="A96" t="s">
        <v>16</v>
      </c>
      <c r="B96">
        <v>3247</v>
      </c>
      <c r="K96" t="s">
        <v>72</v>
      </c>
      <c r="L96" t="str">
        <f>A104</f>
        <v>H12</v>
      </c>
      <c r="M96">
        <f>B104</f>
        <v>3439</v>
      </c>
      <c r="N96" s="8">
        <f t="shared" si="3"/>
        <v>4.4884413195862005E-2</v>
      </c>
      <c r="O96">
        <f t="shared" si="4"/>
        <v>1.7953765278344802</v>
      </c>
    </row>
    <row r="97" spans="1:2" x14ac:dyDescent="0.2">
      <c r="A97" t="s">
        <v>24</v>
      </c>
      <c r="B97">
        <v>3247</v>
      </c>
    </row>
    <row r="98" spans="1:2" x14ac:dyDescent="0.2">
      <c r="A98" t="s">
        <v>33</v>
      </c>
      <c r="B98">
        <v>3797</v>
      </c>
    </row>
    <row r="99" spans="1:2" x14ac:dyDescent="0.2">
      <c r="A99" t="s">
        <v>40</v>
      </c>
      <c r="B99">
        <v>3881</v>
      </c>
    </row>
    <row r="100" spans="1:2" x14ac:dyDescent="0.2">
      <c r="A100" t="s">
        <v>48</v>
      </c>
      <c r="B100">
        <v>36996</v>
      </c>
    </row>
    <row r="101" spans="1:2" x14ac:dyDescent="0.2">
      <c r="A101" t="s">
        <v>56</v>
      </c>
      <c r="B101">
        <v>20018</v>
      </c>
    </row>
    <row r="102" spans="1:2" x14ac:dyDescent="0.2">
      <c r="A102" t="s">
        <v>64</v>
      </c>
      <c r="B102">
        <v>3767</v>
      </c>
    </row>
    <row r="103" spans="1:2" x14ac:dyDescent="0.2">
      <c r="A103" t="s">
        <v>72</v>
      </c>
      <c r="B103">
        <v>4699</v>
      </c>
    </row>
    <row r="104" spans="1:2" x14ac:dyDescent="0.2">
      <c r="A104" t="s">
        <v>80</v>
      </c>
      <c r="B104">
        <v>3439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J7" sqref="J7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48141</v>
      </c>
      <c r="D2">
        <v>3463</v>
      </c>
      <c r="E2">
        <v>4646</v>
      </c>
      <c r="F2">
        <v>3990</v>
      </c>
      <c r="G2">
        <v>38478</v>
      </c>
      <c r="H2">
        <v>33626</v>
      </c>
      <c r="I2">
        <v>3778</v>
      </c>
      <c r="J2">
        <v>4336</v>
      </c>
      <c r="K2">
        <v>4004</v>
      </c>
      <c r="L2">
        <v>4161</v>
      </c>
      <c r="M2">
        <v>6146</v>
      </c>
      <c r="N2">
        <v>5133</v>
      </c>
      <c r="O2">
        <v>37277</v>
      </c>
      <c r="P2">
        <v>3408</v>
      </c>
      <c r="Q2">
        <v>6414</v>
      </c>
      <c r="R2">
        <v>3730</v>
      </c>
      <c r="S2">
        <v>16664</v>
      </c>
      <c r="T2">
        <v>21277</v>
      </c>
      <c r="U2">
        <v>3427</v>
      </c>
      <c r="V2">
        <v>8593</v>
      </c>
      <c r="W2">
        <v>4497</v>
      </c>
      <c r="X2">
        <v>4122</v>
      </c>
      <c r="Y2">
        <v>13325</v>
      </c>
      <c r="Z2">
        <v>4078</v>
      </c>
      <c r="AA2">
        <v>19774</v>
      </c>
      <c r="AB2">
        <v>3393</v>
      </c>
      <c r="AC2">
        <v>8437</v>
      </c>
      <c r="AD2">
        <v>3847</v>
      </c>
      <c r="AE2">
        <v>9583</v>
      </c>
      <c r="AF2">
        <v>12073</v>
      </c>
      <c r="AG2">
        <v>3397</v>
      </c>
      <c r="AH2">
        <v>9724</v>
      </c>
      <c r="AI2">
        <v>4680</v>
      </c>
      <c r="AJ2">
        <v>3400</v>
      </c>
      <c r="AK2">
        <v>23423</v>
      </c>
      <c r="AL2">
        <v>3446</v>
      </c>
      <c r="AM2">
        <v>7992</v>
      </c>
      <c r="AN2">
        <v>3475</v>
      </c>
      <c r="AO2">
        <v>17279</v>
      </c>
      <c r="AP2">
        <v>3661</v>
      </c>
      <c r="AQ2">
        <v>5965</v>
      </c>
      <c r="AR2">
        <v>7597</v>
      </c>
      <c r="AS2">
        <v>3393</v>
      </c>
      <c r="AT2">
        <v>14789</v>
      </c>
      <c r="AU2">
        <v>4936</v>
      </c>
      <c r="AV2">
        <v>3359</v>
      </c>
      <c r="AW2">
        <v>33141</v>
      </c>
      <c r="AX2">
        <v>3685</v>
      </c>
      <c r="AY2">
        <v>3470</v>
      </c>
      <c r="AZ2">
        <v>3937</v>
      </c>
      <c r="BA2">
        <v>28657</v>
      </c>
      <c r="BB2">
        <v>3570</v>
      </c>
      <c r="BC2">
        <v>4626</v>
      </c>
      <c r="BD2">
        <v>5666</v>
      </c>
      <c r="BE2">
        <v>3502</v>
      </c>
      <c r="BF2">
        <v>17394</v>
      </c>
      <c r="BG2">
        <v>5674</v>
      </c>
      <c r="BH2">
        <v>3358</v>
      </c>
      <c r="BI2">
        <v>3995</v>
      </c>
      <c r="BJ2">
        <v>3999</v>
      </c>
      <c r="BK2">
        <v>3669</v>
      </c>
      <c r="BL2">
        <v>7190</v>
      </c>
      <c r="BM2">
        <v>33766</v>
      </c>
      <c r="BN2">
        <v>3408</v>
      </c>
      <c r="BO2">
        <v>3600</v>
      </c>
      <c r="BP2">
        <v>4972</v>
      </c>
      <c r="BQ2">
        <v>3689</v>
      </c>
      <c r="BR2">
        <v>36134</v>
      </c>
      <c r="BS2">
        <v>5797</v>
      </c>
      <c r="BT2">
        <v>3380</v>
      </c>
      <c r="BU2">
        <v>7338</v>
      </c>
      <c r="BV2">
        <v>3874</v>
      </c>
      <c r="BW2">
        <v>3459</v>
      </c>
      <c r="BX2">
        <v>4096</v>
      </c>
      <c r="BY2">
        <v>28481</v>
      </c>
      <c r="BZ2">
        <v>3361</v>
      </c>
      <c r="CA2">
        <v>3383</v>
      </c>
      <c r="CB2">
        <v>4257</v>
      </c>
      <c r="CC2">
        <v>4047</v>
      </c>
      <c r="CD2">
        <v>17512</v>
      </c>
      <c r="CE2">
        <v>11503</v>
      </c>
      <c r="CF2">
        <v>3506</v>
      </c>
      <c r="CG2">
        <v>7158</v>
      </c>
      <c r="CH2">
        <v>3553</v>
      </c>
      <c r="CI2">
        <v>3459</v>
      </c>
      <c r="CJ2">
        <v>7150</v>
      </c>
      <c r="CK2">
        <v>10659</v>
      </c>
      <c r="CL2">
        <v>3363</v>
      </c>
      <c r="CM2">
        <v>3353</v>
      </c>
      <c r="CN2">
        <v>3887</v>
      </c>
      <c r="CO2">
        <v>3986</v>
      </c>
      <c r="CP2">
        <v>35138</v>
      </c>
      <c r="CQ2">
        <v>22402</v>
      </c>
      <c r="CR2">
        <v>3773</v>
      </c>
      <c r="CS2">
        <v>4726</v>
      </c>
      <c r="CT2">
        <v>3518</v>
      </c>
    </row>
    <row r="7" spans="1:98" x14ac:dyDescent="0.2">
      <c r="N7" s="1" t="s">
        <v>109</v>
      </c>
    </row>
    <row r="8" spans="1:98" x14ac:dyDescent="0.2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48141</v>
      </c>
      <c r="G9">
        <f>'Plate 1'!G9</f>
        <v>30</v>
      </c>
      <c r="H9" t="str">
        <f t="shared" ref="H9:I9" si="0">A9</f>
        <v>A1</v>
      </c>
      <c r="I9">
        <f t="shared" si="0"/>
        <v>48141</v>
      </c>
      <c r="K9" t="s">
        <v>82</v>
      </c>
      <c r="L9" t="str">
        <f>A10</f>
        <v>A2</v>
      </c>
      <c r="M9">
        <f>B10</f>
        <v>3463</v>
      </c>
      <c r="N9" s="8">
        <f>(M9-I$15)/I$16</f>
        <v>1.7681547442458625E-3</v>
      </c>
      <c r="O9">
        <f>N9*40</f>
        <v>7.0726189769834497E-2</v>
      </c>
    </row>
    <row r="10" spans="1:98" x14ac:dyDescent="0.2">
      <c r="A10" t="s">
        <v>83</v>
      </c>
      <c r="B10">
        <v>3463</v>
      </c>
      <c r="G10">
        <f>'Plate 1'!G10</f>
        <v>15</v>
      </c>
      <c r="H10" t="str">
        <f>A21</f>
        <v>B1</v>
      </c>
      <c r="I10">
        <f>B21</f>
        <v>37277</v>
      </c>
      <c r="K10" t="s">
        <v>85</v>
      </c>
      <c r="L10" t="str">
        <f>A22</f>
        <v>B2</v>
      </c>
      <c r="M10">
        <f>B22</f>
        <v>3408</v>
      </c>
      <c r="N10" s="8">
        <f t="shared" ref="N10:N73" si="1">(M10-I$15)/I$16</f>
        <v>-2.2543972989134749E-2</v>
      </c>
      <c r="O10">
        <f t="shared" ref="O10:O73" si="2">N10*40</f>
        <v>-0.90175891956538989</v>
      </c>
    </row>
    <row r="11" spans="1:98" x14ac:dyDescent="0.2">
      <c r="A11" t="s">
        <v>84</v>
      </c>
      <c r="B11">
        <v>4646</v>
      </c>
      <c r="G11">
        <f>'Plate 1'!G11</f>
        <v>7.5</v>
      </c>
      <c r="H11" t="str">
        <f>A33</f>
        <v>C1</v>
      </c>
      <c r="I11">
        <f>B33</f>
        <v>19774</v>
      </c>
      <c r="K11" t="s">
        <v>88</v>
      </c>
      <c r="L11" t="str">
        <f>A34</f>
        <v>C2</v>
      </c>
      <c r="M11">
        <f>B34</f>
        <v>3393</v>
      </c>
      <c r="N11" s="8">
        <f t="shared" si="1"/>
        <v>-2.9174553280056734E-2</v>
      </c>
      <c r="O11">
        <f t="shared" si="2"/>
        <v>-1.1669821312022695</v>
      </c>
    </row>
    <row r="12" spans="1:98" x14ac:dyDescent="0.2">
      <c r="A12" t="s">
        <v>9</v>
      </c>
      <c r="B12">
        <v>3990</v>
      </c>
      <c r="G12">
        <f>'Plate 1'!G12</f>
        <v>1.875</v>
      </c>
      <c r="H12" t="str">
        <f>A45</f>
        <v>D1</v>
      </c>
      <c r="I12">
        <f>B45</f>
        <v>7992</v>
      </c>
      <c r="K12" t="s">
        <v>91</v>
      </c>
      <c r="L12" t="str">
        <f>A46</f>
        <v>D2</v>
      </c>
      <c r="M12">
        <f>B46</f>
        <v>3475</v>
      </c>
      <c r="N12" s="8">
        <f t="shared" si="1"/>
        <v>7.07261897698345E-3</v>
      </c>
      <c r="O12">
        <f t="shared" si="2"/>
        <v>0.28290475907933799</v>
      </c>
    </row>
    <row r="13" spans="1:98" x14ac:dyDescent="0.2">
      <c r="A13" t="s">
        <v>17</v>
      </c>
      <c r="B13">
        <v>38478</v>
      </c>
      <c r="G13">
        <f>'Plate 1'!G13</f>
        <v>0.46875</v>
      </c>
      <c r="H13" t="str">
        <f>A57</f>
        <v>E1</v>
      </c>
      <c r="I13">
        <f>B57</f>
        <v>3470</v>
      </c>
      <c r="K13" t="s">
        <v>94</v>
      </c>
      <c r="L13" t="str">
        <f>A58</f>
        <v>E2</v>
      </c>
      <c r="M13">
        <f>B58</f>
        <v>3937</v>
      </c>
      <c r="N13" s="8">
        <f t="shared" si="1"/>
        <v>0.21129449193738059</v>
      </c>
      <c r="O13">
        <f t="shared" si="2"/>
        <v>8.4517796774952245</v>
      </c>
    </row>
    <row r="14" spans="1:98" x14ac:dyDescent="0.2">
      <c r="A14" t="s">
        <v>25</v>
      </c>
      <c r="B14">
        <v>33626</v>
      </c>
      <c r="G14">
        <f>'Plate 1'!G14</f>
        <v>0.1171875</v>
      </c>
      <c r="H14" t="str">
        <f>A69</f>
        <v>F1</v>
      </c>
      <c r="I14">
        <f>B69</f>
        <v>3669</v>
      </c>
      <c r="K14" t="s">
        <v>97</v>
      </c>
      <c r="L14" t="str">
        <f>A70</f>
        <v>F2</v>
      </c>
      <c r="M14">
        <f>B70</f>
        <v>7190</v>
      </c>
      <c r="N14" s="8">
        <f t="shared" si="1"/>
        <v>1.6492463376953284</v>
      </c>
      <c r="O14">
        <f t="shared" si="2"/>
        <v>65.969853507813127</v>
      </c>
    </row>
    <row r="15" spans="1:98" x14ac:dyDescent="0.2">
      <c r="A15" t="s">
        <v>34</v>
      </c>
      <c r="B15">
        <v>3778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4096</v>
      </c>
      <c r="N15" s="8">
        <f t="shared" si="1"/>
        <v>0.2815786430211536</v>
      </c>
      <c r="O15">
        <f t="shared" si="2"/>
        <v>11.263145720846143</v>
      </c>
    </row>
    <row r="16" spans="1:98" x14ac:dyDescent="0.2">
      <c r="A16" t="s">
        <v>41</v>
      </c>
      <c r="B16">
        <v>4336</v>
      </c>
      <c r="H16" t="s">
        <v>119</v>
      </c>
      <c r="I16">
        <f>SLOPE(I10:I15, G10:G15)</f>
        <v>2262.2454358235732</v>
      </c>
      <c r="K16" t="s">
        <v>103</v>
      </c>
      <c r="L16" t="str">
        <f>A94</f>
        <v>H2</v>
      </c>
      <c r="M16">
        <f>B94</f>
        <v>7150</v>
      </c>
      <c r="N16" s="8">
        <f t="shared" si="1"/>
        <v>1.6315647902528696</v>
      </c>
      <c r="O16">
        <f t="shared" si="2"/>
        <v>65.262591610114782</v>
      </c>
    </row>
    <row r="17" spans="1:15" x14ac:dyDescent="0.2">
      <c r="A17" t="s">
        <v>49</v>
      </c>
      <c r="B17">
        <v>4004</v>
      </c>
      <c r="K17" t="s">
        <v>104</v>
      </c>
      <c r="L17" t="str">
        <f>A95</f>
        <v>H3</v>
      </c>
      <c r="M17">
        <f>B95</f>
        <v>10659</v>
      </c>
      <c r="N17" s="8">
        <f t="shared" si="1"/>
        <v>3.1826785396425525</v>
      </c>
      <c r="O17">
        <f t="shared" si="2"/>
        <v>127.3071415857021</v>
      </c>
    </row>
    <row r="18" spans="1:15" x14ac:dyDescent="0.2">
      <c r="A18" t="s">
        <v>57</v>
      </c>
      <c r="B18">
        <v>4161</v>
      </c>
      <c r="K18" t="s">
        <v>101</v>
      </c>
      <c r="L18" t="str">
        <f>A83</f>
        <v>G3</v>
      </c>
      <c r="M18">
        <f>B83</f>
        <v>28481</v>
      </c>
      <c r="N18" s="8">
        <f t="shared" si="1"/>
        <v>11.060692002629994</v>
      </c>
      <c r="O18">
        <f t="shared" si="2"/>
        <v>442.42768010519973</v>
      </c>
    </row>
    <row r="19" spans="1:15" x14ac:dyDescent="0.2">
      <c r="A19" t="s">
        <v>65</v>
      </c>
      <c r="B19">
        <v>6146</v>
      </c>
      <c r="K19" t="s">
        <v>98</v>
      </c>
      <c r="L19" t="str">
        <f>A71</f>
        <v>F3</v>
      </c>
      <c r="M19">
        <f>B71</f>
        <v>33766</v>
      </c>
      <c r="N19" s="8">
        <f t="shared" si="1"/>
        <v>13.396866458464839</v>
      </c>
      <c r="O19">
        <f t="shared" si="2"/>
        <v>535.87465833859358</v>
      </c>
    </row>
    <row r="20" spans="1:15" x14ac:dyDescent="0.2">
      <c r="A20" t="s">
        <v>73</v>
      </c>
      <c r="B20">
        <v>5133</v>
      </c>
      <c r="K20" t="s">
        <v>95</v>
      </c>
      <c r="L20" t="str">
        <f>A59</f>
        <v>E3</v>
      </c>
      <c r="M20">
        <f>B59</f>
        <v>28657</v>
      </c>
      <c r="N20" s="8">
        <f t="shared" si="1"/>
        <v>11.138490811376812</v>
      </c>
      <c r="O20">
        <f t="shared" si="2"/>
        <v>445.53963245507248</v>
      </c>
    </row>
    <row r="21" spans="1:15" x14ac:dyDescent="0.2">
      <c r="A21" t="s">
        <v>85</v>
      </c>
      <c r="B21">
        <v>37277</v>
      </c>
      <c r="K21" t="s">
        <v>92</v>
      </c>
      <c r="L21" t="str">
        <f>A47</f>
        <v>D3</v>
      </c>
      <c r="M21">
        <f>B47</f>
        <v>17279</v>
      </c>
      <c r="N21" s="8">
        <f t="shared" si="1"/>
        <v>6.1089746413694552</v>
      </c>
      <c r="O21">
        <f t="shared" si="2"/>
        <v>244.35898565477822</v>
      </c>
    </row>
    <row r="22" spans="1:15" x14ac:dyDescent="0.2">
      <c r="A22" t="s">
        <v>86</v>
      </c>
      <c r="B22">
        <v>3408</v>
      </c>
      <c r="K22" t="s">
        <v>89</v>
      </c>
      <c r="L22" t="str">
        <f>A35</f>
        <v>C3</v>
      </c>
      <c r="M22">
        <f>B35</f>
        <v>8437</v>
      </c>
      <c r="N22" s="8">
        <f t="shared" si="1"/>
        <v>2.2004685792139762</v>
      </c>
      <c r="O22">
        <f t="shared" si="2"/>
        <v>88.018743168559041</v>
      </c>
    </row>
    <row r="23" spans="1:15" x14ac:dyDescent="0.2">
      <c r="A23" t="s">
        <v>87</v>
      </c>
      <c r="B23">
        <v>6414</v>
      </c>
      <c r="K23" t="s">
        <v>86</v>
      </c>
      <c r="L23" t="str">
        <f>A23</f>
        <v>B3</v>
      </c>
      <c r="M23">
        <f>B23</f>
        <v>6414</v>
      </c>
      <c r="N23" s="8">
        <f t="shared" si="1"/>
        <v>1.306224317311631</v>
      </c>
      <c r="O23">
        <f t="shared" si="2"/>
        <v>52.248972692465244</v>
      </c>
    </row>
    <row r="24" spans="1:15" x14ac:dyDescent="0.2">
      <c r="A24" t="s">
        <v>10</v>
      </c>
      <c r="B24">
        <v>3730</v>
      </c>
      <c r="K24" t="s">
        <v>83</v>
      </c>
      <c r="L24" t="str">
        <f>A11</f>
        <v>A3</v>
      </c>
      <c r="M24">
        <f>B11</f>
        <v>4646</v>
      </c>
      <c r="N24" s="8">
        <f t="shared" si="1"/>
        <v>0.52469992035495971</v>
      </c>
      <c r="O24">
        <f t="shared" si="2"/>
        <v>20.987996814198389</v>
      </c>
    </row>
    <row r="25" spans="1:15" x14ac:dyDescent="0.2">
      <c r="A25" t="s">
        <v>18</v>
      </c>
      <c r="B25">
        <v>16664</v>
      </c>
      <c r="K25" t="s">
        <v>84</v>
      </c>
      <c r="L25" t="str">
        <f>A12</f>
        <v>A4</v>
      </c>
      <c r="M25">
        <f>B12</f>
        <v>3990</v>
      </c>
      <c r="N25" s="8">
        <f t="shared" si="1"/>
        <v>0.23472254229863826</v>
      </c>
      <c r="O25">
        <f t="shared" si="2"/>
        <v>9.3889016919455308</v>
      </c>
    </row>
    <row r="26" spans="1:15" x14ac:dyDescent="0.2">
      <c r="A26" t="s">
        <v>26</v>
      </c>
      <c r="B26">
        <v>21277</v>
      </c>
      <c r="K26" t="s">
        <v>87</v>
      </c>
      <c r="L26" t="str">
        <f>A24</f>
        <v>B4</v>
      </c>
      <c r="M26">
        <f>B24</f>
        <v>3730</v>
      </c>
      <c r="N26" s="8">
        <f t="shared" si="1"/>
        <v>0.11979248392265719</v>
      </c>
      <c r="O26">
        <f t="shared" si="2"/>
        <v>4.791699356906288</v>
      </c>
    </row>
    <row r="27" spans="1:15" x14ac:dyDescent="0.2">
      <c r="A27" t="s">
        <v>35</v>
      </c>
      <c r="B27">
        <v>3427</v>
      </c>
      <c r="K27" t="s">
        <v>90</v>
      </c>
      <c r="L27" t="str">
        <f>A36</f>
        <v>C4</v>
      </c>
      <c r="M27">
        <f>B36</f>
        <v>3847</v>
      </c>
      <c r="N27" s="8">
        <f t="shared" si="1"/>
        <v>0.17151101019184867</v>
      </c>
      <c r="O27">
        <f t="shared" si="2"/>
        <v>6.8604404076739467</v>
      </c>
    </row>
    <row r="28" spans="1:15" x14ac:dyDescent="0.2">
      <c r="A28" t="s">
        <v>42</v>
      </c>
      <c r="B28">
        <v>8593</v>
      </c>
      <c r="K28" t="s">
        <v>93</v>
      </c>
      <c r="L28" t="str">
        <f>A48</f>
        <v>D4</v>
      </c>
      <c r="M28">
        <f>B48</f>
        <v>3661</v>
      </c>
      <c r="N28" s="8">
        <f t="shared" si="1"/>
        <v>8.9291814584416054E-2</v>
      </c>
      <c r="O28">
        <f t="shared" si="2"/>
        <v>3.5716725833766421</v>
      </c>
    </row>
    <row r="29" spans="1:15" x14ac:dyDescent="0.2">
      <c r="A29" t="s">
        <v>50</v>
      </c>
      <c r="B29">
        <v>4497</v>
      </c>
      <c r="K29" t="s">
        <v>96</v>
      </c>
      <c r="L29" t="str">
        <f>A60</f>
        <v>E4</v>
      </c>
      <c r="M29">
        <f>B60</f>
        <v>3570</v>
      </c>
      <c r="N29" s="8">
        <f t="shared" si="1"/>
        <v>4.9066294152822688E-2</v>
      </c>
      <c r="O29">
        <f t="shared" si="2"/>
        <v>1.9626517661129075</v>
      </c>
    </row>
    <row r="30" spans="1:15" x14ac:dyDescent="0.2">
      <c r="A30" t="s">
        <v>58</v>
      </c>
      <c r="B30">
        <v>4122</v>
      </c>
      <c r="K30" t="s">
        <v>99</v>
      </c>
      <c r="L30" t="str">
        <f>A72</f>
        <v>F4</v>
      </c>
      <c r="M30">
        <f>B72</f>
        <v>3408</v>
      </c>
      <c r="N30" s="8">
        <f t="shared" si="1"/>
        <v>-2.2543972989134749E-2</v>
      </c>
      <c r="O30">
        <f t="shared" si="2"/>
        <v>-0.90175891956538989</v>
      </c>
    </row>
    <row r="31" spans="1:15" x14ac:dyDescent="0.2">
      <c r="A31" t="s">
        <v>66</v>
      </c>
      <c r="B31">
        <v>13325</v>
      </c>
      <c r="K31" t="s">
        <v>102</v>
      </c>
      <c r="L31" t="str">
        <f>A84</f>
        <v>G4</v>
      </c>
      <c r="M31">
        <f>B84</f>
        <v>3361</v>
      </c>
      <c r="N31" s="8">
        <f t="shared" si="1"/>
        <v>-4.331979123402363E-2</v>
      </c>
      <c r="O31">
        <f t="shared" si="2"/>
        <v>-1.7327916493609452</v>
      </c>
    </row>
    <row r="32" spans="1:15" x14ac:dyDescent="0.2">
      <c r="A32" t="s">
        <v>74</v>
      </c>
      <c r="B32">
        <v>4078</v>
      </c>
      <c r="K32" t="s">
        <v>105</v>
      </c>
      <c r="L32" t="str">
        <f>A96</f>
        <v>H4</v>
      </c>
      <c r="M32">
        <f>B96</f>
        <v>3363</v>
      </c>
      <c r="N32" s="8">
        <f t="shared" si="1"/>
        <v>-4.2435713861900703E-2</v>
      </c>
      <c r="O32">
        <f t="shared" si="2"/>
        <v>-1.6974285544760281</v>
      </c>
    </row>
    <row r="33" spans="1:15" x14ac:dyDescent="0.2">
      <c r="A33" t="s">
        <v>88</v>
      </c>
      <c r="B33">
        <v>19774</v>
      </c>
      <c r="K33" t="s">
        <v>16</v>
      </c>
      <c r="L33" t="str">
        <f>A97</f>
        <v>H5</v>
      </c>
      <c r="M33">
        <f>B97</f>
        <v>3353</v>
      </c>
      <c r="N33" s="8">
        <f t="shared" si="1"/>
        <v>-4.6856100722515358E-2</v>
      </c>
      <c r="O33">
        <f t="shared" si="2"/>
        <v>-1.8742440289006144</v>
      </c>
    </row>
    <row r="34" spans="1:15" x14ac:dyDescent="0.2">
      <c r="A34" t="s">
        <v>89</v>
      </c>
      <c r="B34">
        <v>3393</v>
      </c>
      <c r="K34" t="s">
        <v>15</v>
      </c>
      <c r="L34" t="str">
        <f>A85</f>
        <v>G5</v>
      </c>
      <c r="M34">
        <f>B85</f>
        <v>3383</v>
      </c>
      <c r="N34" s="8">
        <f t="shared" si="1"/>
        <v>-3.3594940140671388E-2</v>
      </c>
      <c r="O34">
        <f t="shared" si="2"/>
        <v>-1.3437976056268555</v>
      </c>
    </row>
    <row r="35" spans="1:15" x14ac:dyDescent="0.2">
      <c r="A35" t="s">
        <v>90</v>
      </c>
      <c r="B35">
        <v>8437</v>
      </c>
      <c r="K35" t="s">
        <v>14</v>
      </c>
      <c r="L35" t="str">
        <f>A73</f>
        <v>F5</v>
      </c>
      <c r="M35">
        <f>B73</f>
        <v>3600</v>
      </c>
      <c r="N35" s="8">
        <f t="shared" si="1"/>
        <v>6.2327454734666658E-2</v>
      </c>
      <c r="O35">
        <f t="shared" si="2"/>
        <v>2.4930981893866662</v>
      </c>
    </row>
    <row r="36" spans="1:15" x14ac:dyDescent="0.2">
      <c r="A36" t="s">
        <v>11</v>
      </c>
      <c r="B36">
        <v>3847</v>
      </c>
      <c r="K36" t="s">
        <v>13</v>
      </c>
      <c r="L36" t="str">
        <f>A61</f>
        <v>E5</v>
      </c>
      <c r="M36">
        <f>B61</f>
        <v>4626</v>
      </c>
      <c r="N36" s="8">
        <f t="shared" si="1"/>
        <v>0.51585914663373045</v>
      </c>
      <c r="O36">
        <f t="shared" si="2"/>
        <v>20.634365865349217</v>
      </c>
    </row>
    <row r="37" spans="1:15" x14ac:dyDescent="0.2">
      <c r="A37" t="s">
        <v>19</v>
      </c>
      <c r="B37">
        <v>9583</v>
      </c>
      <c r="K37" t="s">
        <v>12</v>
      </c>
      <c r="L37" t="str">
        <f>A49</f>
        <v>D5</v>
      </c>
      <c r="M37">
        <f>B49</f>
        <v>5965</v>
      </c>
      <c r="N37" s="8">
        <f t="shared" si="1"/>
        <v>1.1077489472700328</v>
      </c>
      <c r="O37">
        <f t="shared" si="2"/>
        <v>44.309957890801314</v>
      </c>
    </row>
    <row r="38" spans="1:15" x14ac:dyDescent="0.2">
      <c r="A38" t="s">
        <v>27</v>
      </c>
      <c r="B38">
        <v>12073</v>
      </c>
      <c r="K38" t="s">
        <v>11</v>
      </c>
      <c r="L38" t="str">
        <f>A37</f>
        <v>C5</v>
      </c>
      <c r="M38">
        <f>B37</f>
        <v>9583</v>
      </c>
      <c r="N38" s="8">
        <f t="shared" si="1"/>
        <v>2.7070449134404155</v>
      </c>
      <c r="O38">
        <f t="shared" si="2"/>
        <v>108.28179653761663</v>
      </c>
    </row>
    <row r="39" spans="1:15" x14ac:dyDescent="0.2">
      <c r="A39" t="s">
        <v>36</v>
      </c>
      <c r="B39">
        <v>3397</v>
      </c>
      <c r="K39" t="s">
        <v>10</v>
      </c>
      <c r="L39" t="str">
        <f>A25</f>
        <v>B5</v>
      </c>
      <c r="M39">
        <f>B25</f>
        <v>16664</v>
      </c>
      <c r="N39" s="8">
        <f t="shared" si="1"/>
        <v>5.8371208494416535</v>
      </c>
      <c r="O39">
        <f t="shared" si="2"/>
        <v>233.48483397766614</v>
      </c>
    </row>
    <row r="40" spans="1:15" x14ac:dyDescent="0.2">
      <c r="A40" t="s">
        <v>43</v>
      </c>
      <c r="B40">
        <v>9724</v>
      </c>
      <c r="K40" t="s">
        <v>9</v>
      </c>
      <c r="L40" t="str">
        <f>A13</f>
        <v>A5</v>
      </c>
      <c r="M40">
        <f>B13</f>
        <v>38478</v>
      </c>
      <c r="N40" s="8">
        <f t="shared" si="1"/>
        <v>15.479752747186465</v>
      </c>
      <c r="O40">
        <f t="shared" si="2"/>
        <v>619.19010988745856</v>
      </c>
    </row>
    <row r="41" spans="1:15" x14ac:dyDescent="0.2">
      <c r="A41" t="s">
        <v>51</v>
      </c>
      <c r="B41">
        <v>4680</v>
      </c>
      <c r="K41" t="s">
        <v>17</v>
      </c>
      <c r="L41" t="str">
        <f>A14</f>
        <v>A6</v>
      </c>
      <c r="M41">
        <f>B14</f>
        <v>33626</v>
      </c>
      <c r="N41" s="8">
        <f t="shared" si="1"/>
        <v>13.334981042416235</v>
      </c>
      <c r="O41">
        <f t="shared" si="2"/>
        <v>533.39924169664937</v>
      </c>
    </row>
    <row r="42" spans="1:15" x14ac:dyDescent="0.2">
      <c r="A42" t="s">
        <v>59</v>
      </c>
      <c r="B42">
        <v>3400</v>
      </c>
      <c r="K42" t="s">
        <v>18</v>
      </c>
      <c r="L42" t="str">
        <f>A26</f>
        <v>B6</v>
      </c>
      <c r="M42">
        <f>B26</f>
        <v>21277</v>
      </c>
      <c r="N42" s="8">
        <f t="shared" si="1"/>
        <v>7.8762453082431945</v>
      </c>
      <c r="O42">
        <f t="shared" si="2"/>
        <v>315.04981232972779</v>
      </c>
    </row>
    <row r="43" spans="1:15" x14ac:dyDescent="0.2">
      <c r="A43" t="s">
        <v>67</v>
      </c>
      <c r="B43">
        <v>23423</v>
      </c>
      <c r="K43" t="s">
        <v>19</v>
      </c>
      <c r="L43" t="str">
        <f>A38</f>
        <v>C6</v>
      </c>
      <c r="M43">
        <f>B38</f>
        <v>12073</v>
      </c>
      <c r="N43" s="8">
        <f t="shared" si="1"/>
        <v>3.8077212417334652</v>
      </c>
      <c r="O43">
        <f t="shared" si="2"/>
        <v>152.3088496693386</v>
      </c>
    </row>
    <row r="44" spans="1:15" x14ac:dyDescent="0.2">
      <c r="A44" t="s">
        <v>75</v>
      </c>
      <c r="B44">
        <v>3446</v>
      </c>
      <c r="K44" t="s">
        <v>20</v>
      </c>
      <c r="L44" t="str">
        <f>A50</f>
        <v>D6</v>
      </c>
      <c r="M44">
        <f>B50</f>
        <v>7597</v>
      </c>
      <c r="N44" s="8">
        <f t="shared" si="1"/>
        <v>1.8291560829223448</v>
      </c>
      <c r="O44">
        <f t="shared" si="2"/>
        <v>73.166243316893798</v>
      </c>
    </row>
    <row r="45" spans="1:15" x14ac:dyDescent="0.2">
      <c r="A45" t="s">
        <v>91</v>
      </c>
      <c r="B45">
        <v>7992</v>
      </c>
      <c r="K45" t="s">
        <v>21</v>
      </c>
      <c r="L45" t="str">
        <f>A62</f>
        <v>E6</v>
      </c>
      <c r="M45">
        <f>B62</f>
        <v>5666</v>
      </c>
      <c r="N45" s="8">
        <f t="shared" si="1"/>
        <v>0.97557938013765466</v>
      </c>
      <c r="O45">
        <f t="shared" si="2"/>
        <v>39.023175205506185</v>
      </c>
    </row>
    <row r="46" spans="1:15" x14ac:dyDescent="0.2">
      <c r="A46" t="s">
        <v>92</v>
      </c>
      <c r="B46">
        <v>3475</v>
      </c>
      <c r="K46" t="s">
        <v>22</v>
      </c>
      <c r="L46" t="str">
        <f>A74</f>
        <v>F6</v>
      </c>
      <c r="M46">
        <f>B74</f>
        <v>4972</v>
      </c>
      <c r="N46" s="8">
        <f t="shared" si="1"/>
        <v>0.66880453201099754</v>
      </c>
      <c r="O46">
        <f t="shared" si="2"/>
        <v>26.752181280439903</v>
      </c>
    </row>
    <row r="47" spans="1:15" x14ac:dyDescent="0.2">
      <c r="A47" t="s">
        <v>93</v>
      </c>
      <c r="B47">
        <v>17279</v>
      </c>
      <c r="K47" t="s">
        <v>23</v>
      </c>
      <c r="L47" t="str">
        <f>A86</f>
        <v>G6</v>
      </c>
      <c r="M47">
        <f>B86</f>
        <v>4257</v>
      </c>
      <c r="N47" s="8">
        <f t="shared" si="1"/>
        <v>0.35274687147704958</v>
      </c>
      <c r="O47">
        <f t="shared" si="2"/>
        <v>14.109874859081984</v>
      </c>
    </row>
    <row r="48" spans="1:15" x14ac:dyDescent="0.2">
      <c r="A48" t="s">
        <v>12</v>
      </c>
      <c r="B48">
        <v>3661</v>
      </c>
      <c r="K48" t="s">
        <v>24</v>
      </c>
      <c r="L48" t="str">
        <f>A98</f>
        <v>H6</v>
      </c>
      <c r="M48">
        <f>B98</f>
        <v>3887</v>
      </c>
      <c r="N48" s="8">
        <f t="shared" si="1"/>
        <v>0.18919255763430728</v>
      </c>
      <c r="O48">
        <f t="shared" si="2"/>
        <v>7.5677023053722916</v>
      </c>
    </row>
    <row r="49" spans="1:15" x14ac:dyDescent="0.2">
      <c r="A49" t="s">
        <v>20</v>
      </c>
      <c r="B49">
        <v>5965</v>
      </c>
      <c r="K49" t="s">
        <v>33</v>
      </c>
      <c r="L49" t="str">
        <f>A99</f>
        <v>H7</v>
      </c>
      <c r="M49">
        <f>B99</f>
        <v>3986</v>
      </c>
      <c r="N49" s="8">
        <f t="shared" si="1"/>
        <v>0.23295438755439241</v>
      </c>
      <c r="O49">
        <f t="shared" si="2"/>
        <v>9.3181755021756967</v>
      </c>
    </row>
    <row r="50" spans="1:15" x14ac:dyDescent="0.2">
      <c r="A50" t="s">
        <v>28</v>
      </c>
      <c r="B50">
        <v>7597</v>
      </c>
      <c r="K50" t="s">
        <v>31</v>
      </c>
      <c r="L50" t="str">
        <f>A87</f>
        <v>G7</v>
      </c>
      <c r="M50">
        <f>B87</f>
        <v>4047</v>
      </c>
      <c r="N50" s="8">
        <f t="shared" si="1"/>
        <v>0.25991874740414178</v>
      </c>
      <c r="O50">
        <f t="shared" si="2"/>
        <v>10.396749896165671</v>
      </c>
    </row>
    <row r="51" spans="1:15" x14ac:dyDescent="0.2">
      <c r="A51" t="s">
        <v>37</v>
      </c>
      <c r="B51">
        <v>3393</v>
      </c>
      <c r="K51" t="s">
        <v>32</v>
      </c>
      <c r="L51" t="str">
        <f>A75</f>
        <v>F7</v>
      </c>
      <c r="M51">
        <f>B75</f>
        <v>3689</v>
      </c>
      <c r="N51" s="8">
        <f t="shared" si="1"/>
        <v>0.1016688977941371</v>
      </c>
      <c r="O51">
        <f t="shared" si="2"/>
        <v>4.0667559117654841</v>
      </c>
    </row>
    <row r="52" spans="1:15" x14ac:dyDescent="0.2">
      <c r="A52" t="s">
        <v>44</v>
      </c>
      <c r="B52">
        <v>14789</v>
      </c>
      <c r="K52" t="s">
        <v>29</v>
      </c>
      <c r="L52" t="str">
        <f>A63</f>
        <v>E7</v>
      </c>
      <c r="M52">
        <f>B63</f>
        <v>3502</v>
      </c>
      <c r="N52" s="8">
        <f t="shared" si="1"/>
        <v>1.9007663500643021E-2</v>
      </c>
      <c r="O52">
        <f t="shared" si="2"/>
        <v>0.76030654002572085</v>
      </c>
    </row>
    <row r="53" spans="1:15" x14ac:dyDescent="0.2">
      <c r="A53" t="s">
        <v>52</v>
      </c>
      <c r="B53">
        <v>4936</v>
      </c>
      <c r="K53" t="s">
        <v>28</v>
      </c>
      <c r="L53" t="str">
        <f>A51</f>
        <v>D7</v>
      </c>
      <c r="M53">
        <f>B51</f>
        <v>3393</v>
      </c>
      <c r="N53" s="8">
        <f t="shared" si="1"/>
        <v>-2.9174553280056734E-2</v>
      </c>
      <c r="O53">
        <f t="shared" si="2"/>
        <v>-1.1669821312022695</v>
      </c>
    </row>
    <row r="54" spans="1:15" x14ac:dyDescent="0.2">
      <c r="A54" t="s">
        <v>60</v>
      </c>
      <c r="B54">
        <v>3359</v>
      </c>
      <c r="K54" t="s">
        <v>27</v>
      </c>
      <c r="L54" t="str">
        <f>A39</f>
        <v>C7</v>
      </c>
      <c r="M54">
        <f>B39</f>
        <v>3397</v>
      </c>
      <c r="N54" s="8">
        <f t="shared" si="1"/>
        <v>-2.740639853581087E-2</v>
      </c>
      <c r="O54">
        <f t="shared" si="2"/>
        <v>-1.0962559414324349</v>
      </c>
    </row>
    <row r="55" spans="1:15" x14ac:dyDescent="0.2">
      <c r="A55" t="s">
        <v>68</v>
      </c>
      <c r="B55">
        <v>33141</v>
      </c>
      <c r="K55" t="s">
        <v>26</v>
      </c>
      <c r="L55" t="str">
        <f>A27</f>
        <v>B7</v>
      </c>
      <c r="M55">
        <f>B27</f>
        <v>3427</v>
      </c>
      <c r="N55" s="8">
        <f t="shared" si="1"/>
        <v>-1.41452379539669E-2</v>
      </c>
      <c r="O55">
        <f t="shared" si="2"/>
        <v>-0.56580951815867597</v>
      </c>
    </row>
    <row r="56" spans="1:15" x14ac:dyDescent="0.2">
      <c r="A56" t="s">
        <v>76</v>
      </c>
      <c r="B56">
        <v>3685</v>
      </c>
      <c r="K56" t="s">
        <v>25</v>
      </c>
      <c r="L56" t="str">
        <f>A15</f>
        <v>A7</v>
      </c>
      <c r="M56">
        <f>B15</f>
        <v>3778</v>
      </c>
      <c r="N56" s="8">
        <f t="shared" si="1"/>
        <v>0.14101034085360753</v>
      </c>
      <c r="O56">
        <f t="shared" si="2"/>
        <v>5.6404136341443012</v>
      </c>
    </row>
    <row r="57" spans="1:15" x14ac:dyDescent="0.2">
      <c r="A57" t="s">
        <v>94</v>
      </c>
      <c r="B57">
        <v>3470</v>
      </c>
      <c r="K57" t="s">
        <v>34</v>
      </c>
      <c r="L57" t="str">
        <f>A16</f>
        <v>A8</v>
      </c>
      <c r="M57">
        <f>B16</f>
        <v>4336</v>
      </c>
      <c r="N57" s="8">
        <f t="shared" si="1"/>
        <v>0.38766792767590535</v>
      </c>
      <c r="O57">
        <f t="shared" si="2"/>
        <v>15.506717107036215</v>
      </c>
    </row>
    <row r="58" spans="1:15" x14ac:dyDescent="0.2">
      <c r="A58" t="s">
        <v>95</v>
      </c>
      <c r="B58">
        <v>3937</v>
      </c>
      <c r="K58" t="s">
        <v>35</v>
      </c>
      <c r="L58" t="str">
        <f>A28</f>
        <v>B8</v>
      </c>
      <c r="M58">
        <f>B28</f>
        <v>8593</v>
      </c>
      <c r="N58" s="8">
        <f t="shared" si="1"/>
        <v>2.2694266142395647</v>
      </c>
      <c r="O58">
        <f t="shared" si="2"/>
        <v>90.777064569582592</v>
      </c>
    </row>
    <row r="59" spans="1:15" x14ac:dyDescent="0.2">
      <c r="A59" t="s">
        <v>96</v>
      </c>
      <c r="B59">
        <v>28657</v>
      </c>
      <c r="K59" t="s">
        <v>36</v>
      </c>
      <c r="L59" t="str">
        <f>A40</f>
        <v>C8</v>
      </c>
      <c r="M59">
        <f>B40</f>
        <v>9724</v>
      </c>
      <c r="N59" s="8">
        <f t="shared" si="1"/>
        <v>2.7693723681750821</v>
      </c>
      <c r="O59">
        <f t="shared" si="2"/>
        <v>110.77489472700329</v>
      </c>
    </row>
    <row r="60" spans="1:15" x14ac:dyDescent="0.2">
      <c r="A60" t="s">
        <v>13</v>
      </c>
      <c r="B60">
        <v>3570</v>
      </c>
      <c r="K60" t="s">
        <v>37</v>
      </c>
      <c r="L60" t="str">
        <f>A52</f>
        <v>D8</v>
      </c>
      <c r="M60">
        <f>B52</f>
        <v>14789</v>
      </c>
      <c r="N60" s="8">
        <f t="shared" si="1"/>
        <v>5.0082983130764056</v>
      </c>
      <c r="O60">
        <f t="shared" si="2"/>
        <v>200.33193252305622</v>
      </c>
    </row>
    <row r="61" spans="1:15" x14ac:dyDescent="0.2">
      <c r="A61" t="s">
        <v>21</v>
      </c>
      <c r="B61">
        <v>4626</v>
      </c>
      <c r="K61" t="s">
        <v>38</v>
      </c>
      <c r="L61" t="str">
        <f>A64</f>
        <v>E8</v>
      </c>
      <c r="M61">
        <f>B64</f>
        <v>17394</v>
      </c>
      <c r="N61" s="8">
        <f t="shared" si="1"/>
        <v>6.1598090902665241</v>
      </c>
      <c r="O61">
        <f t="shared" si="2"/>
        <v>246.39236361066096</v>
      </c>
    </row>
    <row r="62" spans="1:15" x14ac:dyDescent="0.2">
      <c r="A62" t="s">
        <v>29</v>
      </c>
      <c r="B62">
        <v>5666</v>
      </c>
      <c r="K62" t="s">
        <v>30</v>
      </c>
      <c r="L62" t="str">
        <f>A76</f>
        <v>F8</v>
      </c>
      <c r="M62">
        <f>B76</f>
        <v>36134</v>
      </c>
      <c r="N62" s="8">
        <f t="shared" si="1"/>
        <v>14.443614067058389</v>
      </c>
      <c r="O62">
        <f t="shared" si="2"/>
        <v>577.74456268233553</v>
      </c>
    </row>
    <row r="63" spans="1:15" x14ac:dyDescent="0.2">
      <c r="A63" t="s">
        <v>38</v>
      </c>
      <c r="B63">
        <v>3502</v>
      </c>
      <c r="K63" t="s">
        <v>39</v>
      </c>
      <c r="L63" t="str">
        <f>A88</f>
        <v>G8</v>
      </c>
      <c r="M63">
        <f>B88</f>
        <v>17512</v>
      </c>
      <c r="N63" s="8">
        <f t="shared" si="1"/>
        <v>6.2119696552217771</v>
      </c>
      <c r="O63">
        <f t="shared" si="2"/>
        <v>248.4787862088711</v>
      </c>
    </row>
    <row r="64" spans="1:15" x14ac:dyDescent="0.2">
      <c r="A64" t="s">
        <v>45</v>
      </c>
      <c r="B64">
        <v>17394</v>
      </c>
      <c r="K64" t="s">
        <v>40</v>
      </c>
      <c r="L64" t="str">
        <f>A100</f>
        <v>H8</v>
      </c>
      <c r="M64">
        <f>B100</f>
        <v>35138</v>
      </c>
      <c r="N64" s="8">
        <f t="shared" si="1"/>
        <v>14.00334353574117</v>
      </c>
      <c r="O64">
        <f t="shared" si="2"/>
        <v>560.13374142964676</v>
      </c>
    </row>
    <row r="65" spans="1:15" x14ac:dyDescent="0.2">
      <c r="A65" t="s">
        <v>53</v>
      </c>
      <c r="B65">
        <v>5674</v>
      </c>
      <c r="K65" t="s">
        <v>48</v>
      </c>
      <c r="L65" t="str">
        <f>A101</f>
        <v>H9</v>
      </c>
      <c r="M65">
        <f>B101</f>
        <v>22402</v>
      </c>
      <c r="N65" s="8">
        <f t="shared" si="1"/>
        <v>8.3735388300623441</v>
      </c>
      <c r="O65">
        <f t="shared" si="2"/>
        <v>334.94155320249376</v>
      </c>
    </row>
    <row r="66" spans="1:15" x14ac:dyDescent="0.2">
      <c r="A66" t="s">
        <v>61</v>
      </c>
      <c r="B66">
        <v>3358</v>
      </c>
      <c r="K66" t="s">
        <v>47</v>
      </c>
      <c r="L66" t="str">
        <f>A89</f>
        <v>G9</v>
      </c>
      <c r="M66">
        <f>B89</f>
        <v>11503</v>
      </c>
      <c r="N66" s="8">
        <f t="shared" si="1"/>
        <v>3.5557591906784296</v>
      </c>
      <c r="O66">
        <f t="shared" si="2"/>
        <v>142.23036762713718</v>
      </c>
    </row>
    <row r="67" spans="1:15" x14ac:dyDescent="0.2">
      <c r="A67" t="s">
        <v>69</v>
      </c>
      <c r="B67">
        <v>3995</v>
      </c>
      <c r="K67" t="s">
        <v>46</v>
      </c>
      <c r="L67" t="str">
        <f>A77</f>
        <v>F9</v>
      </c>
      <c r="M67">
        <f>B77</f>
        <v>5797</v>
      </c>
      <c r="N67" s="8">
        <f t="shared" si="1"/>
        <v>1.0334864480117067</v>
      </c>
      <c r="O67">
        <f t="shared" si="2"/>
        <v>41.33945792046827</v>
      </c>
    </row>
    <row r="68" spans="1:15" x14ac:dyDescent="0.2">
      <c r="A68" t="s">
        <v>77</v>
      </c>
      <c r="B68">
        <v>3999</v>
      </c>
      <c r="K68" t="s">
        <v>45</v>
      </c>
      <c r="L68" t="str">
        <f>A65</f>
        <v>E9</v>
      </c>
      <c r="M68">
        <f>B65</f>
        <v>5674</v>
      </c>
      <c r="N68" s="8">
        <f t="shared" si="1"/>
        <v>0.97911568962614637</v>
      </c>
      <c r="O68">
        <f t="shared" si="2"/>
        <v>39.164627585045857</v>
      </c>
    </row>
    <row r="69" spans="1:15" x14ac:dyDescent="0.2">
      <c r="A69" t="s">
        <v>97</v>
      </c>
      <c r="B69">
        <v>3669</v>
      </c>
      <c r="K69" t="s">
        <v>44</v>
      </c>
      <c r="L69" t="str">
        <f>A53</f>
        <v>D9</v>
      </c>
      <c r="M69">
        <f>B53</f>
        <v>4936</v>
      </c>
      <c r="N69" s="8">
        <f t="shared" si="1"/>
        <v>0.65289113931278475</v>
      </c>
      <c r="O69">
        <f t="shared" si="2"/>
        <v>26.11564557251139</v>
      </c>
    </row>
    <row r="70" spans="1:15" x14ac:dyDescent="0.2">
      <c r="A70" t="s">
        <v>98</v>
      </c>
      <c r="B70">
        <v>7190</v>
      </c>
      <c r="K70" t="s">
        <v>43</v>
      </c>
      <c r="L70" t="str">
        <f>A41</f>
        <v>C9</v>
      </c>
      <c r="M70">
        <f>B41</f>
        <v>4680</v>
      </c>
      <c r="N70" s="8">
        <f t="shared" si="1"/>
        <v>0.53972923568104958</v>
      </c>
      <c r="O70">
        <f t="shared" si="2"/>
        <v>21.589169427241984</v>
      </c>
    </row>
    <row r="71" spans="1:15" x14ac:dyDescent="0.2">
      <c r="A71" t="s">
        <v>99</v>
      </c>
      <c r="B71">
        <v>33766</v>
      </c>
      <c r="K71" t="s">
        <v>42</v>
      </c>
      <c r="L71" t="str">
        <f>A29</f>
        <v>B9</v>
      </c>
      <c r="M71">
        <f>B29</f>
        <v>4497</v>
      </c>
      <c r="N71" s="8">
        <f t="shared" si="1"/>
        <v>0.45883615613180134</v>
      </c>
      <c r="O71">
        <f t="shared" si="2"/>
        <v>18.353446245272053</v>
      </c>
    </row>
    <row r="72" spans="1:15" x14ac:dyDescent="0.2">
      <c r="A72" t="s">
        <v>14</v>
      </c>
      <c r="B72">
        <v>3408</v>
      </c>
      <c r="K72" t="s">
        <v>41</v>
      </c>
      <c r="L72" t="str">
        <f>A17</f>
        <v>A9</v>
      </c>
      <c r="M72">
        <f>B17</f>
        <v>4004</v>
      </c>
      <c r="N72" s="8">
        <f t="shared" si="1"/>
        <v>0.24091108390349877</v>
      </c>
      <c r="O72">
        <f t="shared" si="2"/>
        <v>9.6364433561399512</v>
      </c>
    </row>
    <row r="73" spans="1:15" x14ac:dyDescent="0.2">
      <c r="A73" t="s">
        <v>22</v>
      </c>
      <c r="B73">
        <v>3600</v>
      </c>
      <c r="K73" t="s">
        <v>49</v>
      </c>
      <c r="L73" t="str">
        <f>A18</f>
        <v>A10</v>
      </c>
      <c r="M73">
        <f>B18</f>
        <v>4161</v>
      </c>
      <c r="N73" s="8">
        <f t="shared" si="1"/>
        <v>0.31031115761514888</v>
      </c>
      <c r="O73">
        <f t="shared" si="2"/>
        <v>12.412446304605956</v>
      </c>
    </row>
    <row r="74" spans="1:15" x14ac:dyDescent="0.2">
      <c r="A74" t="s">
        <v>32</v>
      </c>
      <c r="B74">
        <v>4972</v>
      </c>
      <c r="K74" t="s">
        <v>50</v>
      </c>
      <c r="L74" t="str">
        <f>A30</f>
        <v>B10</v>
      </c>
      <c r="M74">
        <f>B30</f>
        <v>4122</v>
      </c>
      <c r="N74" s="8">
        <f t="shared" ref="N74:N96" si="3">(M74-I$15)/I$16</f>
        <v>0.2930716488587517</v>
      </c>
      <c r="O74">
        <f t="shared" ref="O74:O96" si="4">N74*40</f>
        <v>11.722865954350068</v>
      </c>
    </row>
    <row r="75" spans="1:15" x14ac:dyDescent="0.2">
      <c r="A75" t="s">
        <v>30</v>
      </c>
      <c r="B75">
        <v>3689</v>
      </c>
      <c r="K75" t="s">
        <v>51</v>
      </c>
      <c r="L75" t="str">
        <f>A42</f>
        <v>C10</v>
      </c>
      <c r="M75">
        <f>B42</f>
        <v>3400</v>
      </c>
      <c r="N75" s="8">
        <f t="shared" si="3"/>
        <v>-2.6080282477626473E-2</v>
      </c>
      <c r="O75">
        <f t="shared" si="4"/>
        <v>-1.0432112991050588</v>
      </c>
    </row>
    <row r="76" spans="1:15" x14ac:dyDescent="0.2">
      <c r="A76" t="s">
        <v>46</v>
      </c>
      <c r="B76">
        <v>36134</v>
      </c>
      <c r="K76" t="s">
        <v>52</v>
      </c>
      <c r="L76" t="str">
        <f>A54</f>
        <v>D10</v>
      </c>
      <c r="M76">
        <f>B54</f>
        <v>3359</v>
      </c>
      <c r="N76" s="8">
        <f t="shared" si="3"/>
        <v>-4.4203868606146564E-2</v>
      </c>
      <c r="O76">
        <f t="shared" si="4"/>
        <v>-1.7681547442458625</v>
      </c>
    </row>
    <row r="77" spans="1:15" x14ac:dyDescent="0.2">
      <c r="A77" t="s">
        <v>54</v>
      </c>
      <c r="B77">
        <v>5797</v>
      </c>
      <c r="K77" t="s">
        <v>53</v>
      </c>
      <c r="L77" t="str">
        <f>A66</f>
        <v>E10</v>
      </c>
      <c r="M77">
        <f>B66</f>
        <v>3358</v>
      </c>
      <c r="N77" s="8">
        <f t="shared" si="3"/>
        <v>-4.4645907292208027E-2</v>
      </c>
      <c r="O77">
        <f t="shared" si="4"/>
        <v>-1.785836291688321</v>
      </c>
    </row>
    <row r="78" spans="1:15" x14ac:dyDescent="0.2">
      <c r="A78" t="s">
        <v>62</v>
      </c>
      <c r="B78">
        <v>3380</v>
      </c>
      <c r="K78" t="s">
        <v>54</v>
      </c>
      <c r="L78" t="str">
        <f>A78</f>
        <v>F10</v>
      </c>
      <c r="M78">
        <f>B78</f>
        <v>3380</v>
      </c>
      <c r="N78" s="8">
        <f t="shared" si="3"/>
        <v>-3.4921056198855785E-2</v>
      </c>
      <c r="O78">
        <f t="shared" si="4"/>
        <v>-1.3968422479542313</v>
      </c>
    </row>
    <row r="79" spans="1:15" x14ac:dyDescent="0.2">
      <c r="A79" t="s">
        <v>70</v>
      </c>
      <c r="B79">
        <v>7338</v>
      </c>
      <c r="K79" t="s">
        <v>55</v>
      </c>
      <c r="L79" t="str">
        <f>A90</f>
        <v>G10</v>
      </c>
      <c r="M79">
        <f>B90</f>
        <v>3506</v>
      </c>
      <c r="N79" s="8">
        <f t="shared" si="3"/>
        <v>2.0775818244888885E-2</v>
      </c>
      <c r="O79">
        <f t="shared" si="4"/>
        <v>0.83103272979555542</v>
      </c>
    </row>
    <row r="80" spans="1:15" x14ac:dyDescent="0.2">
      <c r="A80" t="s">
        <v>78</v>
      </c>
      <c r="B80">
        <v>3874</v>
      </c>
      <c r="K80" t="s">
        <v>56</v>
      </c>
      <c r="L80" t="str">
        <f>A102</f>
        <v>H10</v>
      </c>
      <c r="M80">
        <f>B102</f>
        <v>3773</v>
      </c>
      <c r="N80" s="8">
        <f t="shared" si="3"/>
        <v>0.13880014742330021</v>
      </c>
      <c r="O80">
        <f t="shared" si="4"/>
        <v>5.552005896932009</v>
      </c>
    </row>
    <row r="81" spans="1:15" x14ac:dyDescent="0.2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4726</v>
      </c>
      <c r="N81" s="8">
        <f t="shared" si="3"/>
        <v>0.560063015239877</v>
      </c>
      <c r="O81">
        <f t="shared" si="4"/>
        <v>22.402520609595079</v>
      </c>
    </row>
    <row r="82" spans="1:15" x14ac:dyDescent="0.2">
      <c r="A82" t="s">
        <v>101</v>
      </c>
      <c r="B82">
        <v>4096</v>
      </c>
      <c r="K82" t="s">
        <v>63</v>
      </c>
      <c r="L82" t="str">
        <f>A91</f>
        <v>G11</v>
      </c>
      <c r="M82">
        <f>B91</f>
        <v>7158</v>
      </c>
      <c r="N82" s="8">
        <f t="shared" si="3"/>
        <v>1.6351010997413615</v>
      </c>
      <c r="O82">
        <f t="shared" si="4"/>
        <v>65.404043989654468</v>
      </c>
    </row>
    <row r="83" spans="1:15" x14ac:dyDescent="0.2">
      <c r="A83" t="s">
        <v>102</v>
      </c>
      <c r="B83">
        <v>28481</v>
      </c>
      <c r="K83" t="s">
        <v>62</v>
      </c>
      <c r="L83" t="str">
        <f>A79</f>
        <v>F11</v>
      </c>
      <c r="M83">
        <f>B79</f>
        <v>7338</v>
      </c>
      <c r="N83" s="8">
        <f t="shared" si="3"/>
        <v>1.7146680632324252</v>
      </c>
      <c r="O83">
        <f t="shared" si="4"/>
        <v>68.586722529297006</v>
      </c>
    </row>
    <row r="84" spans="1:15" x14ac:dyDescent="0.2">
      <c r="A84" t="s">
        <v>15</v>
      </c>
      <c r="B84">
        <v>3361</v>
      </c>
      <c r="K84" t="s">
        <v>61</v>
      </c>
      <c r="L84" t="str">
        <f>A67</f>
        <v>E11</v>
      </c>
      <c r="M84">
        <f>B67</f>
        <v>3995</v>
      </c>
      <c r="N84" s="8">
        <f t="shared" si="3"/>
        <v>0.23693273572894558</v>
      </c>
      <c r="O84">
        <f t="shared" si="4"/>
        <v>9.4773094291578239</v>
      </c>
    </row>
    <row r="85" spans="1:15" x14ac:dyDescent="0.2">
      <c r="A85" t="s">
        <v>23</v>
      </c>
      <c r="B85">
        <v>3383</v>
      </c>
      <c r="K85" t="s">
        <v>60</v>
      </c>
      <c r="L85" t="str">
        <f>A55</f>
        <v>D11</v>
      </c>
      <c r="M85">
        <f>B55</f>
        <v>33141</v>
      </c>
      <c r="N85" s="8">
        <f t="shared" si="3"/>
        <v>13.120592279676423</v>
      </c>
      <c r="O85">
        <f t="shared" si="4"/>
        <v>524.82369118705697</v>
      </c>
    </row>
    <row r="86" spans="1:15" x14ac:dyDescent="0.2">
      <c r="A86" t="s">
        <v>31</v>
      </c>
      <c r="B86">
        <v>4257</v>
      </c>
      <c r="K86" t="s">
        <v>59</v>
      </c>
      <c r="L86" t="str">
        <f>A43</f>
        <v>C11</v>
      </c>
      <c r="M86">
        <f>B43</f>
        <v>23423</v>
      </c>
      <c r="N86" s="8">
        <f t="shared" si="3"/>
        <v>8.8248603285311003</v>
      </c>
      <c r="O86">
        <f t="shared" si="4"/>
        <v>352.99441314124402</v>
      </c>
    </row>
    <row r="87" spans="1:15" x14ac:dyDescent="0.2">
      <c r="A87" t="s">
        <v>39</v>
      </c>
      <c r="B87">
        <v>4047</v>
      </c>
      <c r="K87" t="s">
        <v>58</v>
      </c>
      <c r="L87" t="str">
        <f>A31</f>
        <v>B11</v>
      </c>
      <c r="M87">
        <f>B31</f>
        <v>13325</v>
      </c>
      <c r="N87" s="8">
        <f t="shared" si="3"/>
        <v>4.3611536766824202</v>
      </c>
      <c r="O87">
        <f t="shared" si="4"/>
        <v>174.44614706729681</v>
      </c>
    </row>
    <row r="88" spans="1:15" x14ac:dyDescent="0.2">
      <c r="A88" t="s">
        <v>47</v>
      </c>
      <c r="B88">
        <v>17512</v>
      </c>
      <c r="K88" t="s">
        <v>57</v>
      </c>
      <c r="L88" t="str">
        <f>A19</f>
        <v>A11</v>
      </c>
      <c r="M88">
        <f>B19</f>
        <v>6146</v>
      </c>
      <c r="N88" s="8">
        <f t="shared" si="3"/>
        <v>1.1877579494471582</v>
      </c>
      <c r="O88">
        <f t="shared" si="4"/>
        <v>47.510317977886331</v>
      </c>
    </row>
    <row r="89" spans="1:15" x14ac:dyDescent="0.2">
      <c r="A89" t="s">
        <v>55</v>
      </c>
      <c r="B89">
        <v>11503</v>
      </c>
      <c r="K89" t="s">
        <v>65</v>
      </c>
      <c r="L89" t="str">
        <f>A20</f>
        <v>A12</v>
      </c>
      <c r="M89">
        <f>B20</f>
        <v>5133</v>
      </c>
      <c r="N89" s="8">
        <f t="shared" si="3"/>
        <v>0.73997276046689353</v>
      </c>
      <c r="O89">
        <f t="shared" si="4"/>
        <v>29.598910418675743</v>
      </c>
    </row>
    <row r="90" spans="1:15" x14ac:dyDescent="0.2">
      <c r="A90" t="s">
        <v>63</v>
      </c>
      <c r="B90">
        <v>3506</v>
      </c>
      <c r="K90" t="s">
        <v>66</v>
      </c>
      <c r="L90" t="str">
        <f>A32</f>
        <v>B12</v>
      </c>
      <c r="M90">
        <f>B32</f>
        <v>4078</v>
      </c>
      <c r="N90" s="8">
        <f t="shared" si="3"/>
        <v>0.27362194667204726</v>
      </c>
      <c r="O90">
        <f t="shared" si="4"/>
        <v>10.944877866881891</v>
      </c>
    </row>
    <row r="91" spans="1:15" x14ac:dyDescent="0.2">
      <c r="A91" t="s">
        <v>71</v>
      </c>
      <c r="B91">
        <v>7158</v>
      </c>
      <c r="K91" t="s">
        <v>67</v>
      </c>
      <c r="L91" t="str">
        <f>A44</f>
        <v>C12</v>
      </c>
      <c r="M91">
        <f>B44</f>
        <v>3446</v>
      </c>
      <c r="N91" s="8">
        <f t="shared" si="3"/>
        <v>-5.746502918799053E-3</v>
      </c>
      <c r="O91">
        <f t="shared" si="4"/>
        <v>-0.22986011675196211</v>
      </c>
    </row>
    <row r="92" spans="1:15" x14ac:dyDescent="0.2">
      <c r="A92" t="s">
        <v>79</v>
      </c>
      <c r="B92">
        <v>3553</v>
      </c>
      <c r="K92" t="s">
        <v>68</v>
      </c>
      <c r="L92" t="str">
        <f>A56</f>
        <v>D12</v>
      </c>
      <c r="M92">
        <f>B56</f>
        <v>3685</v>
      </c>
      <c r="N92" s="8">
        <f t="shared" si="3"/>
        <v>9.990074304989123E-2</v>
      </c>
      <c r="O92">
        <f t="shared" si="4"/>
        <v>3.9960297219956491</v>
      </c>
    </row>
    <row r="93" spans="1:15" x14ac:dyDescent="0.2">
      <c r="A93" t="s">
        <v>103</v>
      </c>
      <c r="B93">
        <v>3459</v>
      </c>
      <c r="K93" t="s">
        <v>69</v>
      </c>
      <c r="L93" t="str">
        <f>A68</f>
        <v>E12</v>
      </c>
      <c r="M93">
        <f>B68</f>
        <v>3999</v>
      </c>
      <c r="N93" s="8">
        <f t="shared" si="3"/>
        <v>0.23870089047319146</v>
      </c>
      <c r="O93">
        <f t="shared" si="4"/>
        <v>9.5480356189276581</v>
      </c>
    </row>
    <row r="94" spans="1:15" x14ac:dyDescent="0.2">
      <c r="A94" t="s">
        <v>104</v>
      </c>
      <c r="B94">
        <v>7150</v>
      </c>
      <c r="K94" t="s">
        <v>70</v>
      </c>
      <c r="L94" t="str">
        <f>A80</f>
        <v>F12</v>
      </c>
      <c r="M94">
        <f>B80</f>
        <v>3874</v>
      </c>
      <c r="N94" s="8">
        <f t="shared" si="3"/>
        <v>0.18344605471550823</v>
      </c>
      <c r="O94">
        <f t="shared" si="4"/>
        <v>7.3378421886203293</v>
      </c>
    </row>
    <row r="95" spans="1:15" x14ac:dyDescent="0.2">
      <c r="A95" t="s">
        <v>105</v>
      </c>
      <c r="B95">
        <v>10659</v>
      </c>
      <c r="K95" t="s">
        <v>71</v>
      </c>
      <c r="L95" t="str">
        <f>A92</f>
        <v>G12</v>
      </c>
      <c r="M95">
        <f>B92</f>
        <v>3553</v>
      </c>
      <c r="N95" s="8">
        <f t="shared" si="3"/>
        <v>4.155163648977777E-2</v>
      </c>
      <c r="O95">
        <f t="shared" si="4"/>
        <v>1.6620654595911108</v>
      </c>
    </row>
    <row r="96" spans="1:15" x14ac:dyDescent="0.2">
      <c r="A96" t="s">
        <v>16</v>
      </c>
      <c r="B96">
        <v>3363</v>
      </c>
      <c r="K96" t="s">
        <v>72</v>
      </c>
      <c r="L96" t="str">
        <f>A104</f>
        <v>H12</v>
      </c>
      <c r="M96">
        <f>B104</f>
        <v>3518</v>
      </c>
      <c r="N96" s="8">
        <f t="shared" si="3"/>
        <v>2.6080282477626473E-2</v>
      </c>
      <c r="O96">
        <f t="shared" si="4"/>
        <v>1.0432112991050588</v>
      </c>
    </row>
    <row r="97" spans="1:2" x14ac:dyDescent="0.2">
      <c r="A97" t="s">
        <v>24</v>
      </c>
      <c r="B97">
        <v>3353</v>
      </c>
    </row>
    <row r="98" spans="1:2" x14ac:dyDescent="0.2">
      <c r="A98" t="s">
        <v>33</v>
      </c>
      <c r="B98">
        <v>3887</v>
      </c>
    </row>
    <row r="99" spans="1:2" x14ac:dyDescent="0.2">
      <c r="A99" t="s">
        <v>40</v>
      </c>
      <c r="B99">
        <v>3986</v>
      </c>
    </row>
    <row r="100" spans="1:2" x14ac:dyDescent="0.2">
      <c r="A100" t="s">
        <v>48</v>
      </c>
      <c r="B100">
        <v>35138</v>
      </c>
    </row>
    <row r="101" spans="1:2" x14ac:dyDescent="0.2">
      <c r="A101" t="s">
        <v>56</v>
      </c>
      <c r="B101">
        <v>22402</v>
      </c>
    </row>
    <row r="102" spans="1:2" x14ac:dyDescent="0.2">
      <c r="A102" t="s">
        <v>64</v>
      </c>
      <c r="B102">
        <v>3773</v>
      </c>
    </row>
    <row r="103" spans="1:2" x14ac:dyDescent="0.2">
      <c r="A103" t="s">
        <v>72</v>
      </c>
      <c r="B103">
        <v>4726</v>
      </c>
    </row>
    <row r="104" spans="1:2" x14ac:dyDescent="0.2">
      <c r="A104" t="s">
        <v>80</v>
      </c>
      <c r="B104">
        <v>3518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64" workbookViewId="0">
      <selection activeCell="K75" sqref="K7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8.1146094095417773E-3</v>
      </c>
      <c r="E2" s="7">
        <f>'Plate 2'!N9</f>
        <v>9.3671818843538094E-3</v>
      </c>
      <c r="F2" s="7">
        <f>'Plate 3'!N9</f>
        <v>1.7681547442458625E-3</v>
      </c>
      <c r="G2" s="7">
        <f>AVERAGE(D2:F2)</f>
        <v>6.4166486793804829E-3</v>
      </c>
      <c r="H2" s="7">
        <f>STDEV(D2:F2)</f>
        <v>4.0741387249210977E-3</v>
      </c>
      <c r="I2" s="7">
        <f>G2*40</f>
        <v>0.25666594717521929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-1.1157587938119945E-2</v>
      </c>
      <c r="E3" s="7">
        <f>'Plate 2'!N10</f>
        <v>-2.2247056975340296E-2</v>
      </c>
      <c r="F3" s="7">
        <f>'Plate 3'!N10</f>
        <v>-2.2543972989134749E-2</v>
      </c>
      <c r="G3" s="7">
        <f t="shared" ref="G3:G66" si="0">AVERAGE(D3:F3)</f>
        <v>-1.8649539300864996E-2</v>
      </c>
      <c r="H3" s="7">
        <f t="shared" ref="H3:H66" si="1">STDEV(D3:F3)</f>
        <v>6.4899184275393597E-3</v>
      </c>
      <c r="I3" s="7">
        <f t="shared" ref="I3:I66" si="2">G3*40</f>
        <v>-0.7459815720345998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-1.5214892642890833E-2</v>
      </c>
      <c r="E4" s="7">
        <f>'Plate 2'!N11</f>
        <v>-2.2637356220521706E-2</v>
      </c>
      <c r="F4" s="7">
        <f>'Plate 3'!N11</f>
        <v>-2.9174553280056734E-2</v>
      </c>
      <c r="G4" s="7">
        <f t="shared" si="0"/>
        <v>-2.2342267381156425E-2</v>
      </c>
      <c r="H4" s="7">
        <f t="shared" si="1"/>
        <v>6.9845070938147251E-3</v>
      </c>
      <c r="I4" s="7">
        <f t="shared" si="2"/>
        <v>-0.89369069524625699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1.4538675192095686E-2</v>
      </c>
      <c r="E5" s="7">
        <f>'Plate 2'!N12</f>
        <v>1.2879875090986488E-2</v>
      </c>
      <c r="F5" s="7">
        <f>'Plate 3'!N12</f>
        <v>7.07261897698345E-3</v>
      </c>
      <c r="G5" s="7">
        <f t="shared" si="0"/>
        <v>1.1497056420021875E-2</v>
      </c>
      <c r="H5" s="7">
        <f t="shared" si="1"/>
        <v>3.9204131745748782E-3</v>
      </c>
      <c r="I5" s="7">
        <f t="shared" si="2"/>
        <v>0.45988225680087502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0.17885951573531669</v>
      </c>
      <c r="E6" s="7">
        <f>'Plate 2'!N13</f>
        <v>0.2013944105136069</v>
      </c>
      <c r="F6" s="7">
        <f>'Plate 3'!N13</f>
        <v>0.21129449193738059</v>
      </c>
      <c r="G6" s="7">
        <f t="shared" si="0"/>
        <v>0.1971828060621014</v>
      </c>
      <c r="H6" s="7">
        <f t="shared" si="1"/>
        <v>1.6622578901875261E-2</v>
      </c>
      <c r="I6" s="7">
        <f t="shared" si="2"/>
        <v>7.8873122424840556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1.3358675740458152</v>
      </c>
      <c r="E7" s="7">
        <f>'Plate 2'!N14</f>
        <v>1.4889916203670743</v>
      </c>
      <c r="F7" s="7">
        <f>'Plate 3'!N14</f>
        <v>1.6492463376953284</v>
      </c>
      <c r="G7" s="7">
        <f t="shared" si="0"/>
        <v>1.4913685107027392</v>
      </c>
      <c r="H7" s="7">
        <f t="shared" si="1"/>
        <v>0.15670290227808542</v>
      </c>
      <c r="I7" s="7">
        <f t="shared" si="2"/>
        <v>59.654740428109569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0.20793686611950807</v>
      </c>
      <c r="E8" s="7">
        <f>'Plate 2'!N15</f>
        <v>0.25252361163237141</v>
      </c>
      <c r="F8" s="7">
        <f>'Plate 3'!N15</f>
        <v>0.2815786430211536</v>
      </c>
      <c r="G8" s="7">
        <f t="shared" si="0"/>
        <v>0.247346373591011</v>
      </c>
      <c r="H8" s="7">
        <f t="shared" si="1"/>
        <v>3.7092865508216326E-2</v>
      </c>
      <c r="I8" s="7">
        <f t="shared" si="2"/>
        <v>9.8938549436404397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1.1144063589104041</v>
      </c>
      <c r="E9" s="7">
        <f>'Plate 2'!N16</f>
        <v>1.6041298976955898</v>
      </c>
      <c r="F9" s="7">
        <f>'Plate 3'!N16</f>
        <v>1.6315647902528696</v>
      </c>
      <c r="G9" s="7">
        <f t="shared" si="0"/>
        <v>1.4500336822862876</v>
      </c>
      <c r="H9" s="7">
        <f t="shared" si="1"/>
        <v>0.29098529770377191</v>
      </c>
      <c r="I9" s="7">
        <f t="shared" si="2"/>
        <v>58.001347291451502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2.5500160069485038</v>
      </c>
      <c r="E10" s="7">
        <f>'Plate 2'!N17</f>
        <v>2.933489126783468</v>
      </c>
      <c r="F10" s="7">
        <f>'Plate 3'!N17</f>
        <v>3.1826785396425525</v>
      </c>
      <c r="G10" s="7">
        <f t="shared" si="0"/>
        <v>2.8887278911248413</v>
      </c>
      <c r="H10" s="7">
        <f t="shared" si="1"/>
        <v>0.3186975780139808</v>
      </c>
      <c r="I10" s="7">
        <f t="shared" si="2"/>
        <v>115.54911564499365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9.1526031965123309</v>
      </c>
      <c r="E11" s="7">
        <f>'Plate 2'!N18</f>
        <v>10.487340718024452</v>
      </c>
      <c r="F11" s="7">
        <f>'Plate 3'!N18</f>
        <v>11.060692002629994</v>
      </c>
      <c r="G11" s="7">
        <f t="shared" si="0"/>
        <v>10.233545305722259</v>
      </c>
      <c r="H11" s="7">
        <f t="shared" si="1"/>
        <v>0.97903514057826946</v>
      </c>
      <c r="I11" s="7">
        <f t="shared" si="2"/>
        <v>409.34181222889038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10.314682885703792</v>
      </c>
      <c r="E12" s="7">
        <f>'Plate 2'!N19</f>
        <v>12.228465650778716</v>
      </c>
      <c r="F12" s="7">
        <f>'Plate 3'!N19</f>
        <v>13.396866458464839</v>
      </c>
      <c r="G12" s="7">
        <f t="shared" si="0"/>
        <v>11.980004998315783</v>
      </c>
      <c r="H12" s="7">
        <f t="shared" si="1"/>
        <v>1.5560409428791484</v>
      </c>
      <c r="I12" s="7">
        <f t="shared" si="2"/>
        <v>479.20019993263134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8.2924545991009015</v>
      </c>
      <c r="E13" s="7">
        <f>'Plate 2'!N20</f>
        <v>9.4151886915111227</v>
      </c>
      <c r="F13" s="7">
        <f>'Plate 3'!N20</f>
        <v>11.138490811376812</v>
      </c>
      <c r="G13" s="7">
        <f t="shared" si="0"/>
        <v>9.6153780339962793</v>
      </c>
      <c r="H13" s="7">
        <f t="shared" si="1"/>
        <v>1.4335401494307567</v>
      </c>
      <c r="I13" s="7">
        <f t="shared" si="2"/>
        <v>384.61512135985117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4.4853503511242181</v>
      </c>
      <c r="E14" s="7">
        <f>'Plate 2'!N21</f>
        <v>5.2424994612766822</v>
      </c>
      <c r="F14" s="7">
        <f>'Plate 3'!N21</f>
        <v>6.1089746413694552</v>
      </c>
      <c r="G14" s="7">
        <f t="shared" si="0"/>
        <v>5.2789414845901188</v>
      </c>
      <c r="H14" s="7">
        <f t="shared" si="1"/>
        <v>0.81242536565888357</v>
      </c>
      <c r="I14" s="7">
        <f t="shared" si="2"/>
        <v>211.15765938360477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1.7047441934545686</v>
      </c>
      <c r="E15" s="7">
        <f>'Plate 2'!N22</f>
        <v>1.9807686692956492</v>
      </c>
      <c r="F15" s="7">
        <f>'Plate 3'!N22</f>
        <v>2.2004685792139762</v>
      </c>
      <c r="G15" s="7">
        <f t="shared" si="0"/>
        <v>1.9619938139880648</v>
      </c>
      <c r="H15" s="7">
        <f t="shared" si="1"/>
        <v>0.24839492356528087</v>
      </c>
      <c r="I15" s="7">
        <f t="shared" si="2"/>
        <v>78.479752559522595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1.0055353493323853</v>
      </c>
      <c r="E16" s="7">
        <f>'Plate 2'!N23</f>
        <v>1.1611402544146909</v>
      </c>
      <c r="F16" s="7">
        <f>'Plate 3'!N23</f>
        <v>1.306224317311631</v>
      </c>
      <c r="G16" s="7">
        <f t="shared" si="0"/>
        <v>1.157633307019569</v>
      </c>
      <c r="H16" s="7">
        <f t="shared" si="1"/>
        <v>0.15037515711090829</v>
      </c>
      <c r="I16" s="7">
        <f t="shared" si="2"/>
        <v>46.305332280782764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0.45746110546291774</v>
      </c>
      <c r="E17" s="7">
        <f>'Plate 2'!N24</f>
        <v>0.47109118893396029</v>
      </c>
      <c r="F17" s="7">
        <f>'Plate 3'!N24</f>
        <v>0.52469992035495971</v>
      </c>
      <c r="G17" s="7">
        <f t="shared" si="0"/>
        <v>0.48441740491727919</v>
      </c>
      <c r="H17" s="7">
        <f t="shared" si="1"/>
        <v>3.5545120359159299E-2</v>
      </c>
      <c r="I17" s="7">
        <f t="shared" si="2"/>
        <v>19.376696196691167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0.26744400178948108</v>
      </c>
      <c r="E18" s="7">
        <f>'Plate 2'!N25</f>
        <v>0.25018181616128299</v>
      </c>
      <c r="F18" s="7">
        <f>'Plate 3'!N25</f>
        <v>0.23472254229863826</v>
      </c>
      <c r="G18" s="7">
        <f t="shared" si="0"/>
        <v>0.25078278674980076</v>
      </c>
      <c r="H18" s="7">
        <f t="shared" si="1"/>
        <v>1.6369005835386412E-2</v>
      </c>
      <c r="I18" s="7">
        <f t="shared" si="2"/>
        <v>10.03131146999203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0.19306008220201482</v>
      </c>
      <c r="E19" s="7">
        <f>'Plate 2'!N26</f>
        <v>0.12138306525141811</v>
      </c>
      <c r="F19" s="7">
        <f>'Plate 3'!N26</f>
        <v>0.11979248392265719</v>
      </c>
      <c r="G19" s="7">
        <f t="shared" si="0"/>
        <v>0.1447452104586967</v>
      </c>
      <c r="H19" s="7">
        <f t="shared" si="1"/>
        <v>4.1849463687373731E-2</v>
      </c>
      <c r="I19" s="7">
        <f t="shared" si="2"/>
        <v>5.7898084183478682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0.14504864319555927</v>
      </c>
      <c r="E20" s="7">
        <f>'Plate 2'!N27</f>
        <v>0.14597191769784687</v>
      </c>
      <c r="F20" s="7">
        <f>'Plate 3'!N27</f>
        <v>0.17151101019184867</v>
      </c>
      <c r="G20" s="7">
        <f t="shared" si="0"/>
        <v>0.15417719036175159</v>
      </c>
      <c r="H20" s="7">
        <f t="shared" si="1"/>
        <v>1.5018624816485139E-2</v>
      </c>
      <c r="I20" s="7">
        <f t="shared" si="2"/>
        <v>6.1670876144700637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0.10920911830341642</v>
      </c>
      <c r="E21" s="7">
        <f>'Plate 2'!N28</f>
        <v>9.015912563690541E-2</v>
      </c>
      <c r="F21" s="7">
        <f>'Plate 3'!N28</f>
        <v>8.9291814584416054E-2</v>
      </c>
      <c r="G21" s="7">
        <f t="shared" si="0"/>
        <v>9.6220019508245949E-2</v>
      </c>
      <c r="H21" s="7">
        <f t="shared" si="1"/>
        <v>1.12572453445977E-2</v>
      </c>
      <c r="I21" s="7">
        <f t="shared" si="2"/>
        <v>3.8488007803298379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4.6659004104865225E-2</v>
      </c>
      <c r="E22" s="7">
        <f>'Plate 2'!N29</f>
        <v>5.0738901873583132E-2</v>
      </c>
      <c r="F22" s="7">
        <f>'Plate 3'!N29</f>
        <v>4.9066294152822688E-2</v>
      </c>
      <c r="G22" s="7">
        <f t="shared" si="0"/>
        <v>4.8821400043757013E-2</v>
      </c>
      <c r="H22" s="7">
        <f t="shared" si="1"/>
        <v>2.0509440007685834E-3</v>
      </c>
      <c r="I22" s="7">
        <f t="shared" si="2"/>
        <v>1.9528560017502805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-4.733522155566037E-3</v>
      </c>
      <c r="E23" s="7">
        <f>'Plate 2'!N30</f>
        <v>-1.2879875090986488E-2</v>
      </c>
      <c r="F23" s="7">
        <f>'Plate 3'!N30</f>
        <v>-2.2543972989134749E-2</v>
      </c>
      <c r="G23" s="7">
        <f t="shared" si="0"/>
        <v>-1.3385790078562424E-2</v>
      </c>
      <c r="H23" s="7">
        <f t="shared" si="1"/>
        <v>8.9159969832168836E-3</v>
      </c>
      <c r="I23" s="7">
        <f t="shared" si="2"/>
        <v>-0.53543160314249694</v>
      </c>
      <c r="J23">
        <f>SUM(I2:I23)</f>
        <v>1905.7942531110964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-2.5358154404818055E-2</v>
      </c>
      <c r="E24">
        <f>'Plate 2'!N31</f>
        <v>-2.771124640788002E-2</v>
      </c>
      <c r="F24">
        <f>'Plate 3'!N31</f>
        <v>-4.331979123402363E-2</v>
      </c>
      <c r="G24">
        <f t="shared" si="0"/>
        <v>-3.2129730682240572E-2</v>
      </c>
      <c r="H24">
        <f t="shared" si="1"/>
        <v>9.7620362557279544E-3</v>
      </c>
      <c r="I24" s="7">
        <f t="shared" si="2"/>
        <v>-1.2851892272896228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-2.6710589306408353E-2</v>
      </c>
      <c r="E25">
        <f>'Plate 2'!N32</f>
        <v>-3.005304187896847E-2</v>
      </c>
      <c r="F25">
        <f>'Plate 3'!N32</f>
        <v>-4.2435713861900703E-2</v>
      </c>
      <c r="G25">
        <f t="shared" si="0"/>
        <v>-3.306644834909251E-2</v>
      </c>
      <c r="H25">
        <f t="shared" si="1"/>
        <v>8.284343636467302E-3</v>
      </c>
      <c r="I25" s="7">
        <f t="shared" si="2"/>
        <v>-1.3226579339637003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-2.7048698031805925E-2</v>
      </c>
      <c r="E26">
        <f>'Plate 2'!N33</f>
        <v>-3.005304187896847E-2</v>
      </c>
      <c r="F26">
        <f>'Plate 3'!N33</f>
        <v>-4.6856100722515358E-2</v>
      </c>
      <c r="G26">
        <f t="shared" si="0"/>
        <v>-3.4652613544429917E-2</v>
      </c>
      <c r="H26">
        <f t="shared" si="1"/>
        <v>1.0674752688810542E-2</v>
      </c>
      <c r="I26" s="7">
        <f t="shared" si="2"/>
        <v>-1.3861045417771967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-1.7243544995276278E-2</v>
      </c>
      <c r="E27">
        <f>'Plate 2'!N34</f>
        <v>-1.6782867542800575E-2</v>
      </c>
      <c r="F27">
        <f>'Plate 3'!N34</f>
        <v>-3.3594940140671388E-2</v>
      </c>
      <c r="G27">
        <f t="shared" si="0"/>
        <v>-2.2540450892916081E-2</v>
      </c>
      <c r="H27">
        <f t="shared" si="1"/>
        <v>9.5762391013047531E-3</v>
      </c>
      <c r="I27" s="7">
        <f t="shared" si="2"/>
        <v>-0.90161803571664323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6.2550114198551207E-2</v>
      </c>
      <c r="E28">
        <f>'Plate 2'!N35</f>
        <v>6.010608375793694E-2</v>
      </c>
      <c r="F28">
        <f>'Plate 3'!N35</f>
        <v>6.2327454734666658E-2</v>
      </c>
      <c r="G28">
        <f t="shared" si="0"/>
        <v>6.1661217563718264E-2</v>
      </c>
      <c r="H28">
        <f t="shared" si="1"/>
        <v>1.3513789900051272E-3</v>
      </c>
      <c r="I28" s="7">
        <f t="shared" si="2"/>
        <v>2.4664487025487305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0.3732720328389218</v>
      </c>
      <c r="E29">
        <f>'Plate 2'!N36</f>
        <v>0.44142844630017325</v>
      </c>
      <c r="F29">
        <f>'Plate 3'!N36</f>
        <v>0.51585914663373045</v>
      </c>
      <c r="G29">
        <f t="shared" si="0"/>
        <v>0.44351987525760855</v>
      </c>
      <c r="H29">
        <f t="shared" si="1"/>
        <v>7.1316560569031365E-2</v>
      </c>
      <c r="I29" s="7">
        <f t="shared" si="2"/>
        <v>17.740795010304343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0.95481904052274924</v>
      </c>
      <c r="E30">
        <f>'Plate 2'!N37</f>
        <v>1.0350735982210959</v>
      </c>
      <c r="F30">
        <f>'Plate 3'!N37</f>
        <v>1.1077489472700328</v>
      </c>
      <c r="G30">
        <f t="shared" si="0"/>
        <v>1.0325471953379592</v>
      </c>
      <c r="H30">
        <f t="shared" si="1"/>
        <v>7.6496249111176376E-2</v>
      </c>
      <c r="I30" s="7">
        <f t="shared" si="2"/>
        <v>41.30188781351837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2.1152081860872234</v>
      </c>
      <c r="E31">
        <f>'Plate 2'!N38</f>
        <v>2.3371118801462756</v>
      </c>
      <c r="F31">
        <f>'Plate 3'!N38</f>
        <v>2.7070449134404155</v>
      </c>
      <c r="G31">
        <f t="shared" si="0"/>
        <v>2.3864549932246382</v>
      </c>
      <c r="H31">
        <f t="shared" si="1"/>
        <v>0.29898785103617731</v>
      </c>
      <c r="I31" s="7">
        <f t="shared" si="2"/>
        <v>95.458199728985534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5.1307999079081865</v>
      </c>
      <c r="E32">
        <f>'Plate 2'!N39</f>
        <v>5.648800975510528</v>
      </c>
      <c r="F32">
        <f>'Plate 3'!N39</f>
        <v>5.8371208494416535</v>
      </c>
      <c r="G32">
        <f t="shared" si="0"/>
        <v>5.5389072442867899</v>
      </c>
      <c r="H32">
        <f t="shared" si="1"/>
        <v>0.36575919979391813</v>
      </c>
      <c r="I32" s="7">
        <f t="shared" si="2"/>
        <v>221.5562897714716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12.592183259981852</v>
      </c>
      <c r="E33">
        <f>'Plate 2'!N40</f>
        <v>12.24056492737934</v>
      </c>
      <c r="F33">
        <f>'Plate 3'!N40</f>
        <v>15.479752747186465</v>
      </c>
      <c r="G33">
        <f t="shared" si="0"/>
        <v>13.437500311515885</v>
      </c>
      <c r="H33">
        <f t="shared" si="1"/>
        <v>1.7773590299113218</v>
      </c>
      <c r="I33" s="7">
        <f t="shared" si="2"/>
        <v>537.50001246063539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9.9633879200157125</v>
      </c>
      <c r="E34">
        <f>'Plate 2'!N41</f>
        <v>11.408446936652577</v>
      </c>
      <c r="F34">
        <f>'Plate 3'!N41</f>
        <v>13.334981042416235</v>
      </c>
      <c r="G34">
        <f t="shared" si="0"/>
        <v>11.568938633028175</v>
      </c>
      <c r="H34">
        <f t="shared" si="1"/>
        <v>1.6915165486062318</v>
      </c>
      <c r="I34" s="7">
        <f t="shared" si="2"/>
        <v>462.757545321127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6.2147764815328088</v>
      </c>
      <c r="E35">
        <f>'Plate 2'!N42</f>
        <v>7.02616701175572</v>
      </c>
      <c r="F35">
        <f>'Plate 3'!N42</f>
        <v>7.8762453082431945</v>
      </c>
      <c r="G35">
        <f t="shared" si="0"/>
        <v>7.0390629338439084</v>
      </c>
      <c r="H35">
        <f t="shared" si="1"/>
        <v>0.83080948125155318</v>
      </c>
      <c r="I35" s="7">
        <f t="shared" si="2"/>
        <v>281.56251735375633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3.7803936586702758</v>
      </c>
      <c r="E36">
        <f>'Plate 2'!N43</f>
        <v>3.2426061289671435</v>
      </c>
      <c r="F36">
        <f>'Plate 3'!N43</f>
        <v>3.8077212417334652</v>
      </c>
      <c r="G36">
        <f t="shared" si="0"/>
        <v>3.6102403431236283</v>
      </c>
      <c r="H36">
        <f t="shared" si="1"/>
        <v>0.31867363518631547</v>
      </c>
      <c r="I36" s="7">
        <f t="shared" si="2"/>
        <v>144.40961372494513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1.3879363177570416</v>
      </c>
      <c r="E37">
        <f>'Plate 2'!N44</f>
        <v>1.5900791248690591</v>
      </c>
      <c r="F37">
        <f>'Plate 3'!N44</f>
        <v>1.8291560829223448</v>
      </c>
      <c r="G37">
        <f t="shared" si="0"/>
        <v>1.6023905085161487</v>
      </c>
      <c r="H37">
        <f t="shared" si="1"/>
        <v>0.22086737631123834</v>
      </c>
      <c r="I37" s="7">
        <f t="shared" si="2"/>
        <v>64.095620340645951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0.8202517678145147</v>
      </c>
      <c r="E38">
        <f>'Plate 2'!N45</f>
        <v>0.89573676769133304</v>
      </c>
      <c r="F38">
        <f>'Plate 3'!N45</f>
        <v>0.97557938013765466</v>
      </c>
      <c r="G38">
        <f t="shared" si="0"/>
        <v>0.8971893052145008</v>
      </c>
      <c r="H38">
        <f t="shared" si="1"/>
        <v>7.7673992986353371E-2</v>
      </c>
      <c r="I38" s="7">
        <f t="shared" si="2"/>
        <v>35.887572208580032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0.49634360888363876</v>
      </c>
      <c r="E39">
        <f>'Plate 2'!N46</f>
        <v>0.5456383447636094</v>
      </c>
      <c r="F39">
        <f>'Plate 3'!N46</f>
        <v>0.66880453201099754</v>
      </c>
      <c r="G39">
        <f t="shared" si="0"/>
        <v>0.57026216188608192</v>
      </c>
      <c r="H39">
        <f t="shared" si="1"/>
        <v>8.88281587040161E-2</v>
      </c>
      <c r="I39" s="7">
        <f t="shared" si="2"/>
        <v>22.810486475443277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0.33675629049598377</v>
      </c>
      <c r="E40">
        <f>'Plate 2'!N47</f>
        <v>0.35478201386990055</v>
      </c>
      <c r="F40">
        <f>'Plate 3'!N47</f>
        <v>0.35274687147704958</v>
      </c>
      <c r="G40">
        <f t="shared" si="0"/>
        <v>0.34809505861431128</v>
      </c>
      <c r="H40">
        <f t="shared" si="1"/>
        <v>9.8722438164125306E-3</v>
      </c>
      <c r="I40" s="7">
        <f t="shared" si="2"/>
        <v>13.923802344572451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0.16634949289560644</v>
      </c>
      <c r="E41">
        <f>'Plate 2'!N48</f>
        <v>0.18461154297080631</v>
      </c>
      <c r="F41">
        <f>'Plate 3'!N48</f>
        <v>0.18919255763430728</v>
      </c>
      <c r="G41">
        <f t="shared" si="0"/>
        <v>0.18005119783357335</v>
      </c>
      <c r="H41">
        <f t="shared" si="1"/>
        <v>1.2085071886097028E-2</v>
      </c>
      <c r="I41" s="7">
        <f t="shared" si="2"/>
        <v>7.202047913342934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0.21199417082427896</v>
      </c>
      <c r="E42">
        <f>'Plate 2'!N49</f>
        <v>0.21739667956604466</v>
      </c>
      <c r="F42">
        <f>'Plate 3'!N49</f>
        <v>0.23295438755439241</v>
      </c>
      <c r="G42">
        <f t="shared" si="0"/>
        <v>0.22078174598157205</v>
      </c>
      <c r="H42">
        <f t="shared" si="1"/>
        <v>1.0882402185247532E-2</v>
      </c>
      <c r="I42" s="7">
        <f t="shared" si="2"/>
        <v>8.8312698392628821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0.1578967747606671</v>
      </c>
      <c r="E43">
        <f>'Plate 2'!N50</f>
        <v>0.16626747844728013</v>
      </c>
      <c r="F43">
        <f>'Plate 3'!N50</f>
        <v>0.25991874740414178</v>
      </c>
      <c r="G43">
        <f t="shared" si="0"/>
        <v>0.19469433353736298</v>
      </c>
      <c r="H43">
        <f t="shared" si="1"/>
        <v>5.664084474344392E-2</v>
      </c>
      <c r="I43" s="7">
        <f t="shared" si="2"/>
        <v>7.7877733414945194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8.3174746447803219E-2</v>
      </c>
      <c r="E44">
        <f>'Plate 2'!N51</f>
        <v>9.9916606766440624E-2</v>
      </c>
      <c r="F44">
        <f>'Plate 3'!N51</f>
        <v>0.1016688977941371</v>
      </c>
      <c r="G44">
        <f t="shared" si="0"/>
        <v>9.4920083669460323E-2</v>
      </c>
      <c r="H44">
        <f t="shared" si="1"/>
        <v>1.0209424116925943E-2</v>
      </c>
      <c r="I44" s="7">
        <f t="shared" si="2"/>
        <v>3.7968033467784128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2.0286523523854447E-2</v>
      </c>
      <c r="E45">
        <f>'Plate 2'!N52</f>
        <v>2.1466458484977479E-2</v>
      </c>
      <c r="F45">
        <f>'Plate 3'!N52</f>
        <v>1.9007663500643021E-2</v>
      </c>
      <c r="G45">
        <f t="shared" si="0"/>
        <v>2.0253548503158317E-2</v>
      </c>
      <c r="H45">
        <f t="shared" si="1"/>
        <v>1.2297291196598967E-3</v>
      </c>
      <c r="I45" s="7">
        <f t="shared" si="2"/>
        <v>0.81014194012633267</v>
      </c>
      <c r="J45">
        <f>SUM(I24:I45)</f>
        <v>1965.0032578987923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-1.4200566466698112E-2</v>
      </c>
      <c r="E46" s="6">
        <f>'Plate 2'!N53</f>
        <v>-1.6002269052437759E-2</v>
      </c>
      <c r="F46" s="6">
        <f>'Plate 3'!N53</f>
        <v>-2.9174553280056734E-2</v>
      </c>
      <c r="G46" s="6">
        <f t="shared" si="0"/>
        <v>-1.9792462933064203E-2</v>
      </c>
      <c r="H46" s="6">
        <f t="shared" si="1"/>
        <v>8.174915749487149E-3</v>
      </c>
      <c r="I46" s="7">
        <f t="shared" si="2"/>
        <v>-0.79169851732256813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-1.487678391749326E-2</v>
      </c>
      <c r="E47" s="6">
        <f>'Plate 2'!N54</f>
        <v>-1.6002269052437759E-2</v>
      </c>
      <c r="F47" s="6">
        <f>'Plate 3'!N54</f>
        <v>-2.740639853581087E-2</v>
      </c>
      <c r="G47" s="6">
        <f t="shared" si="0"/>
        <v>-1.9428483835247295E-2</v>
      </c>
      <c r="H47" s="6">
        <f t="shared" si="1"/>
        <v>6.931956536530396E-3</v>
      </c>
      <c r="I47" s="7">
        <f t="shared" si="2"/>
        <v>-0.77713935340989182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6.7621745079514818E-4</v>
      </c>
      <c r="E48" s="6">
        <f>'Plate 2'!N55</f>
        <v>-1.0928378865079445E-2</v>
      </c>
      <c r="F48" s="6">
        <f>'Plate 3'!N55</f>
        <v>-1.41452379539669E-2</v>
      </c>
      <c r="G48" s="6">
        <f t="shared" si="0"/>
        <v>-8.1324664560837329E-3</v>
      </c>
      <c r="H48" s="6">
        <f t="shared" si="1"/>
        <v>7.7962638313438118E-3</v>
      </c>
      <c r="I48" s="7">
        <f t="shared" si="2"/>
        <v>-0.3252986582433493</v>
      </c>
    </row>
    <row r="49" spans="1:10" x14ac:dyDescent="0.2">
      <c r="A49" s="6">
        <v>48</v>
      </c>
      <c r="B49" s="6" t="s">
        <v>25</v>
      </c>
      <c r="C49" s="6" t="s">
        <v>34</v>
      </c>
      <c r="D49" s="6">
        <f>'Plate 1'!N56</f>
        <v>0.12712888074948786</v>
      </c>
      <c r="E49" s="6">
        <f>'Plate 2'!N56</f>
        <v>0.16587717920209871</v>
      </c>
      <c r="F49" s="6">
        <f>'Plate 3'!N56</f>
        <v>0.14101034085360753</v>
      </c>
      <c r="G49" s="6">
        <f t="shared" si="0"/>
        <v>0.14467213360173137</v>
      </c>
      <c r="H49" s="6">
        <f t="shared" si="1"/>
        <v>1.9631968898732682E-2</v>
      </c>
      <c r="I49" s="7">
        <f t="shared" si="2"/>
        <v>5.7868853440692547</v>
      </c>
    </row>
    <row r="50" spans="1:10" x14ac:dyDescent="0.2">
      <c r="A50" s="6">
        <v>49</v>
      </c>
      <c r="B50" s="6" t="s">
        <v>34</v>
      </c>
      <c r="C50" s="6" t="s">
        <v>41</v>
      </c>
      <c r="D50" s="6">
        <f>'Plate 1'!N57</f>
        <v>0.94569010493701466</v>
      </c>
      <c r="E50" s="6">
        <f>'Plate 2'!N57</f>
        <v>0.59286455343055988</v>
      </c>
      <c r="F50" s="6">
        <f>'Plate 3'!N57</f>
        <v>0.38766792767590535</v>
      </c>
      <c r="G50" s="6">
        <f t="shared" si="0"/>
        <v>0.64207419534782673</v>
      </c>
      <c r="H50" s="6">
        <f t="shared" si="1"/>
        <v>0.28224701809235536</v>
      </c>
      <c r="I50" s="7">
        <f t="shared" si="2"/>
        <v>25.68296781391307</v>
      </c>
    </row>
    <row r="51" spans="1:10" x14ac:dyDescent="0.2">
      <c r="A51" s="6">
        <v>50</v>
      </c>
      <c r="B51" s="6" t="s">
        <v>35</v>
      </c>
      <c r="C51" s="6" t="s">
        <v>42</v>
      </c>
      <c r="D51" s="6">
        <f>'Plate 1'!N58</f>
        <v>1.7175923250196763</v>
      </c>
      <c r="E51" s="6">
        <f>'Plate 2'!N58</f>
        <v>1.9643761009980301</v>
      </c>
      <c r="F51" s="6">
        <f>'Plate 3'!N58</f>
        <v>2.2694266142395647</v>
      </c>
      <c r="G51" s="6">
        <f t="shared" si="0"/>
        <v>1.9837983467524236</v>
      </c>
      <c r="H51" s="6">
        <f t="shared" si="1"/>
        <v>0.27642935519281198</v>
      </c>
      <c r="I51" s="7">
        <f t="shared" si="2"/>
        <v>79.351933870096943</v>
      </c>
    </row>
    <row r="52" spans="1:10" x14ac:dyDescent="0.2">
      <c r="A52" s="6">
        <v>51</v>
      </c>
      <c r="B52" s="6" t="s">
        <v>36</v>
      </c>
      <c r="C52" s="6" t="s">
        <v>43</v>
      </c>
      <c r="D52" s="6">
        <f>'Plate 1'!N59</f>
        <v>2.3190877475019605</v>
      </c>
      <c r="E52" s="6">
        <f>'Plate 2'!N59</f>
        <v>2.4901091842573875</v>
      </c>
      <c r="F52" s="6">
        <f>'Plate 3'!N59</f>
        <v>2.7693723681750821</v>
      </c>
      <c r="G52" s="6">
        <f t="shared" si="0"/>
        <v>2.5261897666448099</v>
      </c>
      <c r="H52" s="6">
        <f t="shared" si="1"/>
        <v>0.22730027765655272</v>
      </c>
      <c r="I52" s="7">
        <f t="shared" si="2"/>
        <v>101.0475906657924</v>
      </c>
    </row>
    <row r="53" spans="1:10" x14ac:dyDescent="0.2">
      <c r="A53" s="6">
        <v>52</v>
      </c>
      <c r="B53" s="6" t="s">
        <v>37</v>
      </c>
      <c r="C53" s="6" t="s">
        <v>44</v>
      </c>
      <c r="D53" s="6">
        <f>'Plate 1'!N60</f>
        <v>3.7736314841623244</v>
      </c>
      <c r="E53" s="6">
        <f>'Plate 2'!N60</f>
        <v>3.7980019548602884</v>
      </c>
      <c r="F53" s="6">
        <f>'Plate 3'!N60</f>
        <v>5.0082983130764056</v>
      </c>
      <c r="G53" s="6">
        <f t="shared" si="0"/>
        <v>4.1933105840330063</v>
      </c>
      <c r="H53" s="6">
        <f t="shared" si="1"/>
        <v>0.7059052548529422</v>
      </c>
      <c r="I53" s="7">
        <f t="shared" si="2"/>
        <v>167.73242336132026</v>
      </c>
    </row>
    <row r="54" spans="1:10" x14ac:dyDescent="0.2">
      <c r="A54" s="6">
        <v>53</v>
      </c>
      <c r="B54" s="6" t="s">
        <v>38</v>
      </c>
      <c r="C54" s="6" t="s">
        <v>45</v>
      </c>
      <c r="D54" s="6">
        <f>'Plate 1'!N61</f>
        <v>8.8679156497275731</v>
      </c>
      <c r="E54" s="6">
        <f>'Plate 2'!N61</f>
        <v>7.6428398191423454</v>
      </c>
      <c r="F54" s="6">
        <f>'Plate 3'!N61</f>
        <v>6.1598090902665241</v>
      </c>
      <c r="G54" s="6">
        <f t="shared" si="0"/>
        <v>7.55685485304548</v>
      </c>
      <c r="H54" s="6">
        <f t="shared" si="1"/>
        <v>1.3560993124196314</v>
      </c>
      <c r="I54" s="7">
        <f t="shared" si="2"/>
        <v>302.27419412181922</v>
      </c>
    </row>
    <row r="55" spans="1:10" x14ac:dyDescent="0.2">
      <c r="A55" s="6">
        <v>54</v>
      </c>
      <c r="B55" s="6" t="s">
        <v>30</v>
      </c>
      <c r="C55" s="6" t="s">
        <v>46</v>
      </c>
      <c r="D55" s="6">
        <f>'Plate 1'!N62</f>
        <v>11.377020500902971</v>
      </c>
      <c r="E55" s="6">
        <f>'Plate 2'!N62</f>
        <v>13.287737802201059</v>
      </c>
      <c r="F55" s="6">
        <f>'Plate 3'!N62</f>
        <v>14.443614067058389</v>
      </c>
      <c r="G55" s="6">
        <f t="shared" si="0"/>
        <v>13.036124123387474</v>
      </c>
      <c r="H55" s="6">
        <f t="shared" si="1"/>
        <v>1.548703040457089</v>
      </c>
      <c r="I55" s="7">
        <f t="shared" si="2"/>
        <v>521.444964935499</v>
      </c>
      <c r="J55" t="s">
        <v>121</v>
      </c>
    </row>
    <row r="56" spans="1:10" x14ac:dyDescent="0.2">
      <c r="A56" s="5">
        <v>55</v>
      </c>
      <c r="B56" s="5" t="s">
        <v>39</v>
      </c>
      <c r="C56" s="5" t="s">
        <v>47</v>
      </c>
      <c r="D56" s="5">
        <f>'Plate 1'!N63</f>
        <v>5.5267252253487458</v>
      </c>
      <c r="E56" s="5">
        <f>'Plate 2'!N63</f>
        <v>6.5484407356536751</v>
      </c>
      <c r="F56" s="5">
        <f>'Plate 3'!N63</f>
        <v>6.2119696552217771</v>
      </c>
      <c r="G56" s="5">
        <f t="shared" si="0"/>
        <v>6.095711872074733</v>
      </c>
      <c r="H56" s="5">
        <f t="shared" si="1"/>
        <v>0.52068469355850522</v>
      </c>
      <c r="I56" s="5">
        <f t="shared" si="2"/>
        <v>243.82847488298933</v>
      </c>
      <c r="J56">
        <v>9.5303575557481182</v>
      </c>
    </row>
    <row r="57" spans="1:10" x14ac:dyDescent="0.2">
      <c r="A57" s="6">
        <v>56</v>
      </c>
      <c r="B57" s="6" t="s">
        <v>40</v>
      </c>
      <c r="C57" s="6" t="s">
        <v>48</v>
      </c>
      <c r="D57" s="6">
        <f>'Plate 1'!N64</f>
        <v>11.410155155991932</v>
      </c>
      <c r="E57" s="6">
        <f>'Plate 2'!N64</f>
        <v>13.142156183748394</v>
      </c>
      <c r="F57" s="6">
        <f>'Plate 3'!N64</f>
        <v>14.00334353574117</v>
      </c>
      <c r="G57" s="6">
        <f t="shared" si="0"/>
        <v>12.851884958493832</v>
      </c>
      <c r="H57" s="6">
        <f t="shared" si="1"/>
        <v>1.3207382524083673</v>
      </c>
      <c r="I57" s="7">
        <f t="shared" si="2"/>
        <v>514.07539833975329</v>
      </c>
      <c r="J57">
        <v>9.5152915705770784</v>
      </c>
    </row>
    <row r="58" spans="1:10" x14ac:dyDescent="0.2">
      <c r="A58" s="6">
        <v>57</v>
      </c>
      <c r="B58" s="6" t="s">
        <v>48</v>
      </c>
      <c r="C58" s="6" t="s">
        <v>56</v>
      </c>
      <c r="D58" s="6">
        <f>'Plate 1'!N65</f>
        <v>4.6794247595024254</v>
      </c>
      <c r="E58" s="6">
        <f>'Plate 2'!N65</f>
        <v>6.5156555990584373</v>
      </c>
      <c r="F58" s="6">
        <f>'Plate 3'!N65</f>
        <v>8.3735388300623441</v>
      </c>
      <c r="G58" s="6">
        <f t="shared" si="0"/>
        <v>6.5228730628744023</v>
      </c>
      <c r="H58" s="6">
        <f t="shared" si="1"/>
        <v>1.8470676112192403</v>
      </c>
      <c r="I58" s="7">
        <f t="shared" si="2"/>
        <v>260.91492251497607</v>
      </c>
      <c r="J58">
        <v>9.100175596183556</v>
      </c>
    </row>
    <row r="59" spans="1:10" x14ac:dyDescent="0.2">
      <c r="A59" s="6">
        <v>58</v>
      </c>
      <c r="B59" s="6" t="s">
        <v>47</v>
      </c>
      <c r="C59" s="6" t="s">
        <v>55</v>
      </c>
      <c r="D59" s="6">
        <f>'Plate 1'!N66</f>
        <v>3.2532821557754579</v>
      </c>
      <c r="E59" s="6">
        <f>'Plate 2'!N66</f>
        <v>2.7480969853222987</v>
      </c>
      <c r="F59" s="6">
        <f>'Plate 3'!N66</f>
        <v>3.5557591906784296</v>
      </c>
      <c r="G59" s="6">
        <f t="shared" si="0"/>
        <v>3.185712777258729</v>
      </c>
      <c r="H59" s="6">
        <f t="shared" si="1"/>
        <v>0.40804874117565171</v>
      </c>
      <c r="I59" s="7">
        <f t="shared" si="2"/>
        <v>127.42851109034916</v>
      </c>
    </row>
    <row r="60" spans="1:10" x14ac:dyDescent="0.2">
      <c r="A60" s="6">
        <v>59</v>
      </c>
      <c r="B60" s="6" t="s">
        <v>46</v>
      </c>
      <c r="C60" s="6" t="s">
        <v>54</v>
      </c>
      <c r="D60" s="6">
        <f>'Plate 1'!N67</f>
        <v>0.8760397075051144</v>
      </c>
      <c r="E60" s="6">
        <f>'Plate 2'!N67</f>
        <v>0.94413387409382765</v>
      </c>
      <c r="F60" s="6">
        <f>'Plate 3'!N67</f>
        <v>1.0334864480117067</v>
      </c>
      <c r="G60" s="6">
        <f t="shared" si="0"/>
        <v>0.95122000987021627</v>
      </c>
      <c r="H60" s="6">
        <f t="shared" si="1"/>
        <v>7.8962199907415306E-2</v>
      </c>
      <c r="I60" s="7">
        <f t="shared" si="2"/>
        <v>38.048800394808652</v>
      </c>
    </row>
    <row r="61" spans="1:10" x14ac:dyDescent="0.2">
      <c r="A61" s="6">
        <v>60</v>
      </c>
      <c r="B61" s="6" t="s">
        <v>45</v>
      </c>
      <c r="C61" s="6" t="s">
        <v>53</v>
      </c>
      <c r="D61" s="6">
        <f>'Plate 1'!N68</f>
        <v>0.78745522145095004</v>
      </c>
      <c r="E61" s="6">
        <f>'Plate 2'!N68</f>
        <v>0.90159125636905413</v>
      </c>
      <c r="F61" s="6">
        <f>'Plate 3'!N68</f>
        <v>0.97911568962614637</v>
      </c>
      <c r="G61" s="6">
        <f t="shared" si="0"/>
        <v>0.88938738914871696</v>
      </c>
      <c r="H61" s="6">
        <f t="shared" si="1"/>
        <v>9.6411278109112208E-2</v>
      </c>
      <c r="I61" s="7">
        <f t="shared" si="2"/>
        <v>35.575495565948678</v>
      </c>
    </row>
    <row r="62" spans="1:10" x14ac:dyDescent="0.2">
      <c r="A62" s="6">
        <v>61</v>
      </c>
      <c r="B62" s="6" t="s">
        <v>44</v>
      </c>
      <c r="C62" s="6" t="s">
        <v>52</v>
      </c>
      <c r="D62" s="6">
        <f>'Plate 1'!N69</f>
        <v>0.529478263972601</v>
      </c>
      <c r="E62" s="6">
        <f>'Plate 2'!N69</f>
        <v>0.59247425418537847</v>
      </c>
      <c r="F62" s="6">
        <f>'Plate 3'!N69</f>
        <v>0.65289113931278475</v>
      </c>
      <c r="G62" s="6">
        <f t="shared" si="0"/>
        <v>0.59161455249025474</v>
      </c>
      <c r="H62" s="6">
        <f t="shared" si="1"/>
        <v>6.1710929057877444E-2</v>
      </c>
      <c r="I62" s="7">
        <f t="shared" si="2"/>
        <v>23.66458209961019</v>
      </c>
    </row>
    <row r="63" spans="1:10" x14ac:dyDescent="0.2">
      <c r="A63" s="6">
        <v>62</v>
      </c>
      <c r="B63" s="6" t="s">
        <v>43</v>
      </c>
      <c r="C63" s="6" t="s">
        <v>51</v>
      </c>
      <c r="D63" s="6">
        <f>'Plate 1'!N70</f>
        <v>0.41452129733742582</v>
      </c>
      <c r="E63" s="6">
        <f>'Plate 2'!N70</f>
        <v>0.47928747308276992</v>
      </c>
      <c r="F63" s="6">
        <f>'Plate 3'!N70</f>
        <v>0.53972923568104958</v>
      </c>
      <c r="G63" s="6">
        <f t="shared" si="0"/>
        <v>0.47784600203374844</v>
      </c>
      <c r="H63" s="6">
        <f t="shared" si="1"/>
        <v>6.261641426298728E-2</v>
      </c>
      <c r="I63" s="7">
        <f t="shared" si="2"/>
        <v>19.113840081349938</v>
      </c>
    </row>
    <row r="64" spans="1:10" x14ac:dyDescent="0.2">
      <c r="A64" s="6">
        <v>63</v>
      </c>
      <c r="B64" s="6" t="s">
        <v>42</v>
      </c>
      <c r="C64" s="6" t="s">
        <v>50</v>
      </c>
      <c r="D64" s="6">
        <f>'Plate 1'!N71</f>
        <v>0.3638049885277897</v>
      </c>
      <c r="E64" s="6">
        <f>'Plate 2'!N71</f>
        <v>0.42581647649291693</v>
      </c>
      <c r="F64" s="6">
        <f>'Plate 3'!N71</f>
        <v>0.45883615613180134</v>
      </c>
      <c r="G64" s="6">
        <f t="shared" si="0"/>
        <v>0.41615254038416932</v>
      </c>
      <c r="H64" s="6">
        <f t="shared" si="1"/>
        <v>4.8247014932334464E-2</v>
      </c>
      <c r="I64" s="7">
        <f t="shared" si="2"/>
        <v>16.646101615366774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0.20759875739411049</v>
      </c>
      <c r="E65" s="6">
        <f>'Plate 2'!N72</f>
        <v>0.22637356220521707</v>
      </c>
      <c r="F65" s="6">
        <f>'Plate 3'!N72</f>
        <v>0.24091108390349877</v>
      </c>
      <c r="G65" s="6">
        <f t="shared" si="0"/>
        <v>0.22496113450094213</v>
      </c>
      <c r="H65" s="6">
        <f t="shared" si="1"/>
        <v>1.6701017585221446E-2</v>
      </c>
      <c r="I65" s="7">
        <f t="shared" si="2"/>
        <v>8.9984453800376851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0.25966750110533687</v>
      </c>
      <c r="E66" s="6">
        <f>'Plate 2'!N73</f>
        <v>0.29116323690533091</v>
      </c>
      <c r="F66" s="6">
        <f>'Plate 3'!N73</f>
        <v>0.31031115761514888</v>
      </c>
      <c r="G66" s="6">
        <f t="shared" si="0"/>
        <v>0.28704729854193894</v>
      </c>
      <c r="H66" s="6">
        <f t="shared" si="1"/>
        <v>2.5571482116400441E-2</v>
      </c>
      <c r="I66" s="7">
        <f t="shared" si="2"/>
        <v>11.481891941677558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0.23397123797512126</v>
      </c>
      <c r="E67" s="6">
        <f>'Plate 2'!N74</f>
        <v>0.27867366105952585</v>
      </c>
      <c r="F67" s="6">
        <f>'Plate 3'!N74</f>
        <v>0.2930716488587517</v>
      </c>
      <c r="G67" s="6">
        <f t="shared" ref="G67:G73" si="3">AVERAGE(D67:F67)</f>
        <v>0.26857218263113292</v>
      </c>
      <c r="H67" s="6">
        <f t="shared" ref="H67:H73" si="4">STDEV(D67:F67)</f>
        <v>3.0817925651849952E-2</v>
      </c>
      <c r="I67" s="7">
        <f t="shared" ref="I67:I89" si="5">G67*40</f>
        <v>10.742887305245317</v>
      </c>
      <c r="J67">
        <f>SUM(I46:I67)</f>
        <v>2511.9461747956461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-6.4240657825539076E-3</v>
      </c>
      <c r="E68">
        <f>'Plate 2'!N75</f>
        <v>-9.7574811295352178E-3</v>
      </c>
      <c r="F68">
        <f>'Plate 3'!N75</f>
        <v>-2.6080282477626473E-2</v>
      </c>
      <c r="G68">
        <f t="shared" si="3"/>
        <v>-1.4087276463238532E-2</v>
      </c>
      <c r="H68">
        <f t="shared" si="4"/>
        <v>1.0519128263061141E-2</v>
      </c>
      <c r="I68" s="7">
        <f t="shared" si="5"/>
        <v>-0.56349105852954129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-2.6372480581010778E-2</v>
      </c>
      <c r="E69">
        <f>'Plate 2'!N76</f>
        <v>-3.0833640369331287E-2</v>
      </c>
      <c r="F69">
        <f>'Plate 3'!N76</f>
        <v>-4.4203868606146564E-2</v>
      </c>
      <c r="G69">
        <f t="shared" si="3"/>
        <v>-3.3803329852162882E-2</v>
      </c>
      <c r="H69">
        <f t="shared" si="4"/>
        <v>9.2792182560854277E-3</v>
      </c>
      <c r="I69" s="7">
        <f t="shared" si="5"/>
        <v>-1.3521331940865153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-2.1300849700047166E-2</v>
      </c>
      <c r="E70">
        <f>'Plate 2'!N77</f>
        <v>-2.732094716269861E-2</v>
      </c>
      <c r="F70">
        <f>'Plate 3'!N77</f>
        <v>-4.4645907292208027E-2</v>
      </c>
      <c r="G70">
        <f t="shared" si="3"/>
        <v>-3.1089234718317937E-2</v>
      </c>
      <c r="H70">
        <f t="shared" si="4"/>
        <v>1.2120145288803414E-2</v>
      </c>
      <c r="I70" s="7">
        <f t="shared" si="5"/>
        <v>-1.2435693887327175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-1.5891110093685983E-2</v>
      </c>
      <c r="E71">
        <f>'Plate 2'!N78</f>
        <v>-1.6782867542800575E-2</v>
      </c>
      <c r="F71">
        <f>'Plate 3'!N78</f>
        <v>-3.4921056198855785E-2</v>
      </c>
      <c r="G71">
        <f t="shared" si="3"/>
        <v>-2.2531677945114115E-2</v>
      </c>
      <c r="H71">
        <f t="shared" si="4"/>
        <v>1.0738776837830644E-2</v>
      </c>
      <c r="I71" s="7">
        <f t="shared" si="5"/>
        <v>-0.90126711780456459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3.2458437638167109E-2</v>
      </c>
      <c r="E72">
        <f>'Plate 2'!N79</f>
        <v>2.8882144143424243E-2</v>
      </c>
      <c r="F72">
        <f>'Plate 3'!N79</f>
        <v>2.0775818244888885E-2</v>
      </c>
      <c r="G72">
        <f t="shared" si="3"/>
        <v>2.7372133342160081E-2</v>
      </c>
      <c r="H72">
        <f t="shared" si="4"/>
        <v>5.9858999688435126E-3</v>
      </c>
      <c r="I72" s="7">
        <f t="shared" si="5"/>
        <v>1.0948853336864033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0.1551919049574865</v>
      </c>
      <c r="E73">
        <f>'Plate 2'!N80</f>
        <v>0.17290256561536407</v>
      </c>
      <c r="F73">
        <f>'Plate 3'!N80</f>
        <v>0.13880014742330021</v>
      </c>
      <c r="G73">
        <f t="shared" si="3"/>
        <v>0.15563153933205026</v>
      </c>
      <c r="H73">
        <f t="shared" si="4"/>
        <v>1.7055459255736139E-2</v>
      </c>
      <c r="I73" s="7">
        <f t="shared" si="5"/>
        <v>6.22526157328201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0.46489949742166436</v>
      </c>
      <c r="E74">
        <f>'Plate 2'!N81</f>
        <v>0.53666146212443699</v>
      </c>
      <c r="F74">
        <f>'Plate 3'!N81</f>
        <v>0.560063015239877</v>
      </c>
      <c r="G74">
        <f t="shared" ref="G74:G89" si="6">AVERAGE(D74:F74)</f>
        <v>0.52054132492865934</v>
      </c>
      <c r="H74">
        <f t="shared" ref="H74:H89" si="7">STDEV(D74:F74)</f>
        <v>4.9587477232587024E-2</v>
      </c>
      <c r="I74" s="7">
        <f t="shared" si="5"/>
        <v>20.821652997146373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1.341615422377574</v>
      </c>
      <c r="E75">
        <f>'Plate 2'!N82</f>
        <v>1.5174834652653171</v>
      </c>
      <c r="F75">
        <f>'Plate 3'!N82</f>
        <v>1.6351010997413615</v>
      </c>
      <c r="G75">
        <f t="shared" si="6"/>
        <v>1.4980666624614176</v>
      </c>
      <c r="H75">
        <f t="shared" si="7"/>
        <v>0.14770314782618696</v>
      </c>
      <c r="I75" s="7">
        <f t="shared" si="5"/>
        <v>59.922666498456707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1.4633345635207007</v>
      </c>
      <c r="E76">
        <f>'Plate 2'!N83</f>
        <v>1.5822731399654308</v>
      </c>
      <c r="F76">
        <f>'Plate 3'!N83</f>
        <v>1.7146680632324252</v>
      </c>
      <c r="G76">
        <f t="shared" si="6"/>
        <v>1.5867585889061857</v>
      </c>
      <c r="H76">
        <f t="shared" si="7"/>
        <v>0.12572677303775015</v>
      </c>
      <c r="I76" s="7">
        <f t="shared" si="5"/>
        <v>63.470343556247428</v>
      </c>
      <c r="J76" t="s">
        <v>122</v>
      </c>
    </row>
    <row r="77" spans="1:12" x14ac:dyDescent="0.2">
      <c r="A77" s="5">
        <v>76</v>
      </c>
      <c r="B77" s="5" t="s">
        <v>61</v>
      </c>
      <c r="C77" s="5" t="s">
        <v>69</v>
      </c>
      <c r="D77" s="5">
        <f>'Plate 1'!N84</f>
        <v>0.16263029691623312</v>
      </c>
      <c r="E77" s="5">
        <f>'Plate 2'!N84</f>
        <v>0.2056877022106024</v>
      </c>
      <c r="F77" s="5">
        <f>'Plate 3'!N84</f>
        <v>0.23693273572894558</v>
      </c>
      <c r="G77" s="5">
        <f t="shared" si="6"/>
        <v>0.20175024495192703</v>
      </c>
      <c r="H77" s="5">
        <f t="shared" si="7"/>
        <v>3.7307382387768033E-2</v>
      </c>
      <c r="I77" s="5">
        <f t="shared" si="5"/>
        <v>8.0700097980770806</v>
      </c>
      <c r="J77">
        <v>0.12501562163202604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11.084556453434068</v>
      </c>
      <c r="E78">
        <f>'Plate 2'!N85</f>
        <v>11.841288799558759</v>
      </c>
      <c r="F78">
        <f>'Plate 3'!N85</f>
        <v>13.120592279676423</v>
      </c>
      <c r="G78">
        <f t="shared" si="6"/>
        <v>12.015479177556417</v>
      </c>
      <c r="H78">
        <f t="shared" si="7"/>
        <v>1.0291341930359821</v>
      </c>
      <c r="I78" s="7">
        <f t="shared" si="5"/>
        <v>480.61916710225665</v>
      </c>
      <c r="J78">
        <v>0.10353857894139593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7.4191197613989681</v>
      </c>
      <c r="E79">
        <f>'Plate 2'!N86</f>
        <v>8.0460189394147399</v>
      </c>
      <c r="F79">
        <f>'Plate 3'!N86</f>
        <v>8.8248603285311003</v>
      </c>
      <c r="G79">
        <f t="shared" si="6"/>
        <v>8.0966663431149346</v>
      </c>
      <c r="H79">
        <f t="shared" si="7"/>
        <v>0.704237534604923</v>
      </c>
      <c r="I79" s="7">
        <f t="shared" si="5"/>
        <v>323.86665372459737</v>
      </c>
      <c r="J79">
        <v>0.13911994817512641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3.635683124200114</v>
      </c>
      <c r="E80">
        <f>'Plate 2'!N87</f>
        <v>3.7835608827885761</v>
      </c>
      <c r="F80">
        <f>'Plate 3'!N87</f>
        <v>4.3611536766824202</v>
      </c>
      <c r="G80">
        <f t="shared" si="6"/>
        <v>3.9267992278903701</v>
      </c>
      <c r="H80">
        <f t="shared" si="7"/>
        <v>0.38335988086962247</v>
      </c>
      <c r="I80" s="7">
        <f t="shared" si="5"/>
        <v>157.07196911561479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0.98457260835773575</v>
      </c>
      <c r="E81">
        <f>'Plate 2'!N88</f>
        <v>1.0440504808602684</v>
      </c>
      <c r="F81">
        <f>'Plate 3'!N88</f>
        <v>1.1877579494471582</v>
      </c>
      <c r="G81">
        <f t="shared" si="6"/>
        <v>1.0721270128883875</v>
      </c>
      <c r="H81">
        <f t="shared" si="7"/>
        <v>0.1044619042830961</v>
      </c>
      <c r="I81" s="7">
        <f t="shared" si="5"/>
        <v>42.885080515535499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0.62583925071090962</v>
      </c>
      <c r="E82">
        <f>'Plate 2'!N89</f>
        <v>0.67365649718311149</v>
      </c>
      <c r="F82">
        <f>'Plate 3'!N89</f>
        <v>0.73997276046689353</v>
      </c>
      <c r="G82">
        <f t="shared" si="6"/>
        <v>0.67982283612030481</v>
      </c>
      <c r="H82">
        <f t="shared" si="7"/>
        <v>5.7316073785815783E-2</v>
      </c>
      <c r="I82" s="7">
        <f t="shared" si="5"/>
        <v>27.192913444812191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0.31106002736576815</v>
      </c>
      <c r="E83">
        <f>'Plate 2'!N90</f>
        <v>0.27711246407880019</v>
      </c>
      <c r="F83">
        <f>'Plate 3'!N90</f>
        <v>0.27362194667204726</v>
      </c>
      <c r="G83">
        <f t="shared" si="6"/>
        <v>0.28726481270553855</v>
      </c>
      <c r="H83">
        <f t="shared" si="7"/>
        <v>2.0681032577860234E-2</v>
      </c>
      <c r="I83" s="7">
        <f t="shared" si="5"/>
        <v>11.490592508221543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6.4240657825539076E-3</v>
      </c>
      <c r="E84">
        <f>'Plate 2'!N91</f>
        <v>1.0147780374716626E-2</v>
      </c>
      <c r="F84">
        <f>'Plate 3'!N91</f>
        <v>-5.746502918799053E-3</v>
      </c>
      <c r="G84">
        <f t="shared" si="6"/>
        <v>3.6084477461571607E-3</v>
      </c>
      <c r="H84">
        <f t="shared" si="7"/>
        <v>8.3128117414503558E-3</v>
      </c>
      <c r="I84" s="7">
        <f t="shared" si="5"/>
        <v>0.14433790984628642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7.5060137038261449E-2</v>
      </c>
      <c r="E85">
        <f>'Plate 2'!N92</f>
        <v>6.5570273190476661E-2</v>
      </c>
      <c r="F85">
        <f>'Plate 3'!N92</f>
        <v>9.990074304989123E-2</v>
      </c>
      <c r="G85">
        <f t="shared" si="6"/>
        <v>8.0177051092876442E-2</v>
      </c>
      <c r="H85">
        <f t="shared" si="7"/>
        <v>1.7728011655957943E-2</v>
      </c>
      <c r="I85" s="7">
        <f t="shared" si="5"/>
        <v>3.2070820437150576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0.21030362719729109</v>
      </c>
      <c r="E86">
        <f>'Plate 2'!N93</f>
        <v>0.22637356220521707</v>
      </c>
      <c r="F86">
        <f>'Plate 3'!N93</f>
        <v>0.23870089047319146</v>
      </c>
      <c r="G86">
        <f t="shared" si="6"/>
        <v>0.22512602662523321</v>
      </c>
      <c r="H86">
        <f t="shared" si="7"/>
        <v>1.4239676933052033E-2</v>
      </c>
      <c r="I86" s="7">
        <f t="shared" si="5"/>
        <v>9.005041065009328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0.18224060298929243</v>
      </c>
      <c r="E87">
        <f>'Plate 2'!N94</f>
        <v>0.18109884976417365</v>
      </c>
      <c r="F87">
        <f>'Plate 3'!N94</f>
        <v>0.18344605471550823</v>
      </c>
      <c r="G87">
        <f t="shared" si="6"/>
        <v>0.18226183582299141</v>
      </c>
      <c r="H87">
        <f t="shared" si="7"/>
        <v>1.1737465211077588E-3</v>
      </c>
      <c r="I87" s="7">
        <f t="shared" si="5"/>
        <v>7.2904734329196561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5.2406852436623984E-2</v>
      </c>
      <c r="E88">
        <f>'Plate 2'!N95</f>
        <v>5.3080697344671586E-2</v>
      </c>
      <c r="F88">
        <f>'Plate 3'!N95</f>
        <v>4.155163648977777E-2</v>
      </c>
      <c r="G88">
        <f t="shared" si="6"/>
        <v>4.901306209035778E-2</v>
      </c>
      <c r="H88">
        <f t="shared" si="7"/>
        <v>6.4705618561890351E-3</v>
      </c>
      <c r="I88" s="7">
        <f t="shared" si="5"/>
        <v>1.9605224836143111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5.3083069887419128E-2</v>
      </c>
      <c r="E89">
        <f>'Plate 2'!N96</f>
        <v>4.4884413195862005E-2</v>
      </c>
      <c r="F89">
        <f>'Plate 3'!N96</f>
        <v>2.6080282477626473E-2</v>
      </c>
      <c r="G89">
        <f t="shared" si="6"/>
        <v>4.1349255186969198E-2</v>
      </c>
      <c r="H89">
        <f t="shared" si="7"/>
        <v>1.3844155394443306E-2</v>
      </c>
      <c r="I89" s="7">
        <f t="shared" si="5"/>
        <v>1.6539702074787679</v>
      </c>
      <c r="J89">
        <f>SUM(I68:I89)</f>
        <v>1221.9321625513644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2023-03-24T23:28:23Z</dcterms:modified>
</cp:coreProperties>
</file>