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5 Batch 141 Water yr\"/>
    </mc:Choice>
  </mc:AlternateContent>
  <xr:revisionPtr revIDLastSave="0" documentId="13_ncr:1_{5B93239A-32D0-4FE4-ADDF-306197740708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E56" i="3"/>
  <c r="D56" i="3"/>
  <c r="G56" i="3"/>
  <c r="J58" i="3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51" i="6" l="1"/>
  <c r="O90" i="6"/>
  <c r="O82" i="6"/>
  <c r="O74" i="6"/>
  <c r="O66" i="6"/>
  <c r="O58" i="6"/>
  <c r="O50" i="6"/>
  <c r="O42" i="6"/>
  <c r="O34" i="6"/>
  <c r="O26" i="6"/>
  <c r="O18" i="6"/>
  <c r="O10" i="6"/>
  <c r="O75" i="6"/>
  <c r="O27" i="6"/>
  <c r="O89" i="6"/>
  <c r="O81" i="6"/>
  <c r="O73" i="6"/>
  <c r="O65" i="6"/>
  <c r="O57" i="6"/>
  <c r="O49" i="6"/>
  <c r="O41" i="6"/>
  <c r="O33" i="6"/>
  <c r="O25" i="6"/>
  <c r="O17" i="6"/>
  <c r="O9" i="6"/>
  <c r="O96" i="6"/>
  <c r="O88" i="6"/>
  <c r="O80" i="6"/>
  <c r="O72" i="6"/>
  <c r="O64" i="6"/>
  <c r="O56" i="6"/>
  <c r="O48" i="6"/>
  <c r="O40" i="6"/>
  <c r="O32" i="6"/>
  <c r="O24" i="6"/>
  <c r="O16" i="6"/>
  <c r="O11" i="6"/>
  <c r="O83" i="6"/>
  <c r="O35" i="6"/>
  <c r="O87" i="6"/>
  <c r="O71" i="6"/>
  <c r="O63" i="6"/>
  <c r="O47" i="6"/>
  <c r="O39" i="6"/>
  <c r="O23" i="6"/>
  <c r="O15" i="6"/>
  <c r="O59" i="6"/>
  <c r="O94" i="6"/>
  <c r="O86" i="6"/>
  <c r="O78" i="6"/>
  <c r="O70" i="6"/>
  <c r="O62" i="6"/>
  <c r="O54" i="6"/>
  <c r="O46" i="6"/>
  <c r="O38" i="6"/>
  <c r="O30" i="6"/>
  <c r="O22" i="6"/>
  <c r="O14" i="6"/>
  <c r="O67" i="6"/>
  <c r="O19" i="6"/>
  <c r="O95" i="6"/>
  <c r="O79" i="6"/>
  <c r="O55" i="6"/>
  <c r="O31" i="6"/>
  <c r="O91" i="6"/>
  <c r="O43" i="6"/>
  <c r="O93" i="6"/>
  <c r="O85" i="6"/>
  <c r="O77" i="6"/>
  <c r="O69" i="6"/>
  <c r="O61" i="6"/>
  <c r="O53" i="6"/>
  <c r="O45" i="6"/>
  <c r="O37" i="6"/>
  <c r="O29" i="6"/>
  <c r="O21" i="6"/>
  <c r="O13" i="6"/>
  <c r="O92" i="6"/>
  <c r="O84" i="6"/>
  <c r="O76" i="6"/>
  <c r="O68" i="6"/>
  <c r="O60" i="6"/>
  <c r="O52" i="6"/>
  <c r="O44" i="6"/>
  <c r="O36" i="6"/>
  <c r="O28" i="6"/>
  <c r="O20" i="6"/>
  <c r="O12" i="6"/>
  <c r="O83" i="5"/>
  <c r="O51" i="5"/>
  <c r="O90" i="5"/>
  <c r="O10" i="5"/>
  <c r="O87" i="5"/>
  <c r="O79" i="5"/>
  <c r="E71" i="3"/>
  <c r="O70" i="5"/>
  <c r="O69" i="5"/>
  <c r="O61" i="5"/>
  <c r="I16" i="5"/>
  <c r="E53" i="3"/>
  <c r="O52" i="5"/>
  <c r="I16" i="1"/>
  <c r="O89" i="1" s="1"/>
  <c r="G9" i="6"/>
  <c r="F46" i="3"/>
  <c r="F4" i="3"/>
  <c r="F23" i="3"/>
  <c r="F21" i="3"/>
  <c r="F88" i="3"/>
  <c r="F72" i="3"/>
  <c r="F63" i="3"/>
  <c r="F22" i="3"/>
  <c r="F54" i="3"/>
  <c r="F76" i="3"/>
  <c r="F65" i="3"/>
  <c r="G10" i="1"/>
  <c r="G10" i="6" s="1"/>
  <c r="F74" i="3"/>
  <c r="F70" i="3"/>
  <c r="F42" i="3"/>
  <c r="F50" i="3"/>
  <c r="F47" i="3"/>
  <c r="F7" i="3"/>
  <c r="F67" i="3"/>
  <c r="F38" i="3"/>
  <c r="F26" i="3"/>
  <c r="F87" i="3"/>
  <c r="F86" i="3"/>
  <c r="F59" i="3"/>
  <c r="F35" i="3"/>
  <c r="F27" i="3"/>
  <c r="F68" i="3"/>
  <c r="F2" i="3"/>
  <c r="F80" i="3"/>
  <c r="F64" i="3"/>
  <c r="F60" i="3"/>
  <c r="F40" i="3"/>
  <c r="F48" i="3" l="1"/>
  <c r="F53" i="3"/>
  <c r="F58" i="3"/>
  <c r="F52" i="3"/>
  <c r="F78" i="3"/>
  <c r="F82" i="3"/>
  <c r="F30" i="3"/>
  <c r="F83" i="3"/>
  <c r="F25" i="3"/>
  <c r="F69" i="3"/>
  <c r="F28" i="3"/>
  <c r="F12" i="3"/>
  <c r="F18" i="3"/>
  <c r="F77" i="3"/>
  <c r="F49" i="3"/>
  <c r="F8" i="3"/>
  <c r="F44" i="3"/>
  <c r="F13" i="3"/>
  <c r="F62" i="3"/>
  <c r="F66" i="3"/>
  <c r="F79" i="3"/>
  <c r="F84" i="3"/>
  <c r="F14" i="3"/>
  <c r="F24" i="3"/>
  <c r="F32" i="3"/>
  <c r="F31" i="3"/>
  <c r="F89" i="3"/>
  <c r="F20" i="3"/>
  <c r="F43" i="3"/>
  <c r="F36" i="3"/>
  <c r="F41" i="3"/>
  <c r="F55" i="3"/>
  <c r="F85" i="3"/>
  <c r="O50" i="5"/>
  <c r="E43" i="3"/>
  <c r="O94" i="5"/>
  <c r="O42" i="5"/>
  <c r="O75" i="5"/>
  <c r="O66" i="5"/>
  <c r="O16" i="5"/>
  <c r="O17" i="5"/>
  <c r="O26" i="5"/>
  <c r="O27" i="5"/>
  <c r="O63" i="5"/>
  <c r="O25" i="5"/>
  <c r="O35" i="5"/>
  <c r="O19" i="5"/>
  <c r="O40" i="5"/>
  <c r="O41" i="5"/>
  <c r="O95" i="5"/>
  <c r="O74" i="5"/>
  <c r="O33" i="5"/>
  <c r="E62" i="3"/>
  <c r="O91" i="5"/>
  <c r="O48" i="5"/>
  <c r="O49" i="5"/>
  <c r="O11" i="5"/>
  <c r="O43" i="5"/>
  <c r="O13" i="5"/>
  <c r="O22" i="5"/>
  <c r="O23" i="5"/>
  <c r="O56" i="5"/>
  <c r="O57" i="5"/>
  <c r="O92" i="5"/>
  <c r="O67" i="5"/>
  <c r="E54" i="3"/>
  <c r="O60" i="5"/>
  <c r="O12" i="5"/>
  <c r="O21" i="5"/>
  <c r="O30" i="5"/>
  <c r="O65" i="5"/>
  <c r="O68" i="5"/>
  <c r="O58" i="5"/>
  <c r="O78" i="5"/>
  <c r="O20" i="5"/>
  <c r="O29" i="5"/>
  <c r="O38" i="5"/>
  <c r="O72" i="5"/>
  <c r="O73" i="5"/>
  <c r="O76" i="5"/>
  <c r="O28" i="5"/>
  <c r="O80" i="5"/>
  <c r="O81" i="5"/>
  <c r="O77" i="5"/>
  <c r="O88" i="5"/>
  <c r="O89" i="5"/>
  <c r="O86" i="5"/>
  <c r="O93" i="5"/>
  <c r="O34" i="5"/>
  <c r="O44" i="5"/>
  <c r="O53" i="5"/>
  <c r="O62" i="5"/>
  <c r="O71" i="5"/>
  <c r="O96" i="5"/>
  <c r="E13" i="3"/>
  <c r="E50" i="3"/>
  <c r="E63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69" i="3"/>
  <c r="E79" i="3"/>
  <c r="E83" i="3"/>
  <c r="E41" i="3"/>
  <c r="E66" i="3"/>
  <c r="E73" i="3"/>
  <c r="E15" i="3"/>
  <c r="E33" i="3"/>
  <c r="E87" i="3"/>
  <c r="E3" i="3"/>
  <c r="E45" i="3"/>
  <c r="E74" i="3"/>
  <c r="D48" i="3"/>
  <c r="D2" i="3"/>
  <c r="D61" i="3"/>
  <c r="D22" i="3"/>
  <c r="F5" i="3"/>
  <c r="F75" i="3"/>
  <c r="F51" i="3"/>
  <c r="F34" i="3"/>
  <c r="F16" i="3"/>
  <c r="F17" i="3"/>
  <c r="E70" i="3"/>
  <c r="E31" i="3"/>
  <c r="E84" i="3"/>
  <c r="E16" i="3"/>
  <c r="E51" i="3"/>
  <c r="E65" i="3"/>
  <c r="E85" i="3"/>
  <c r="D82" i="3"/>
  <c r="F10" i="3"/>
  <c r="F39" i="3"/>
  <c r="F37" i="3"/>
  <c r="F61" i="3"/>
  <c r="D25" i="3"/>
  <c r="G11" i="1"/>
  <c r="G11" i="5" s="1"/>
  <c r="G10" i="5"/>
  <c r="D63" i="3"/>
  <c r="D79" i="3"/>
  <c r="F3" i="3"/>
  <c r="F19" i="3"/>
  <c r="F57" i="3"/>
  <c r="E72" i="3"/>
  <c r="E6" i="3"/>
  <c r="E10" i="3"/>
  <c r="F15" i="3"/>
  <c r="F29" i="3"/>
  <c r="E76" i="3"/>
  <c r="F81" i="3"/>
  <c r="F6" i="3"/>
  <c r="F45" i="3"/>
  <c r="F71" i="3"/>
  <c r="D30" i="3"/>
  <c r="D11" i="3"/>
  <c r="D27" i="3"/>
  <c r="D35" i="3"/>
  <c r="F9" i="3"/>
  <c r="E36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O37" i="5" l="1"/>
  <c r="E30" i="3"/>
  <c r="E77" i="3"/>
  <c r="O84" i="5"/>
  <c r="O32" i="5"/>
  <c r="E25" i="3"/>
  <c r="H25" i="3" s="1"/>
  <c r="O14" i="5"/>
  <c r="E7" i="3"/>
  <c r="E46" i="3"/>
  <c r="E21" i="3"/>
  <c r="O64" i="5"/>
  <c r="E57" i="3"/>
  <c r="E86" i="3"/>
  <c r="O18" i="5"/>
  <c r="E11" i="3"/>
  <c r="H11" i="3" s="1"/>
  <c r="O59" i="5"/>
  <c r="E52" i="3"/>
  <c r="E39" i="3"/>
  <c r="O46" i="5"/>
  <c r="E14" i="3"/>
  <c r="O39" i="5"/>
  <c r="E32" i="3"/>
  <c r="E59" i="3"/>
  <c r="O55" i="5"/>
  <c r="E48" i="3"/>
  <c r="G48" i="3" s="1"/>
  <c r="I48" i="3" s="1"/>
  <c r="E75" i="3"/>
  <c r="O82" i="5"/>
  <c r="E19" i="3"/>
  <c r="E47" i="3"/>
  <c r="O54" i="5"/>
  <c r="E9" i="3"/>
  <c r="O45" i="5"/>
  <c r="E38" i="3"/>
  <c r="O24" i="5"/>
  <c r="E17" i="3"/>
  <c r="E8" i="3"/>
  <c r="O15" i="5"/>
  <c r="E2" i="3"/>
  <c r="G2" i="3" s="1"/>
  <c r="I2" i="3" s="1"/>
  <c r="O9" i="5"/>
  <c r="E81" i="3"/>
  <c r="E29" i="3"/>
  <c r="O36" i="5"/>
  <c r="O47" i="5"/>
  <c r="E40" i="3"/>
  <c r="G60" i="3"/>
  <c r="I60" i="3" s="1"/>
  <c r="E42" i="3"/>
  <c r="E5" i="3"/>
  <c r="E60" i="3"/>
  <c r="H60" i="3" s="1"/>
  <c r="E78" i="3"/>
  <c r="O85" i="5"/>
  <c r="E55" i="3"/>
  <c r="E49" i="3"/>
  <c r="E88" i="3"/>
  <c r="E68" i="3"/>
  <c r="O31" i="5"/>
  <c r="E24" i="3"/>
  <c r="E23" i="3"/>
  <c r="E82" i="3"/>
  <c r="G82" i="3" s="1"/>
  <c r="I82" i="3" s="1"/>
  <c r="E20" i="3"/>
  <c r="E37" i="3"/>
  <c r="E64" i="3"/>
  <c r="E34" i="3"/>
  <c r="D7" i="3"/>
  <c r="D15" i="3"/>
  <c r="D19" i="3"/>
  <c r="D31" i="3"/>
  <c r="H31" i="3" s="1"/>
  <c r="D6" i="3"/>
  <c r="D51" i="3"/>
  <c r="G51" i="3" s="1"/>
  <c r="I51" i="3" s="1"/>
  <c r="D86" i="3"/>
  <c r="D14" i="3"/>
  <c r="D43" i="3"/>
  <c r="H43" i="3" s="1"/>
  <c r="D53" i="3"/>
  <c r="D34" i="3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D8" i="3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D75" i="3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G50" i="3" s="1"/>
  <c r="I50" i="3" s="1"/>
  <c r="D39" i="3"/>
  <c r="H39" i="3" s="1"/>
  <c r="D46" i="3"/>
  <c r="D74" i="3"/>
  <c r="O16" i="1"/>
  <c r="D9" i="3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D59" i="3"/>
  <c r="D84" i="3"/>
  <c r="G84" i="3" s="1"/>
  <c r="I84" i="3" s="1"/>
  <c r="O39" i="1"/>
  <c r="D32" i="3"/>
  <c r="D62" i="3"/>
  <c r="O69" i="1"/>
  <c r="D80" i="3"/>
  <c r="H80" i="3" s="1"/>
  <c r="O87" i="1"/>
  <c r="O63" i="1"/>
  <c r="H56" i="3"/>
  <c r="O61" i="1"/>
  <c r="D54" i="3"/>
  <c r="G45" i="3"/>
  <c r="I45" i="3" s="1"/>
  <c r="H79" i="3"/>
  <c r="H3" i="3"/>
  <c r="G79" i="3"/>
  <c r="I79" i="3" s="1"/>
  <c r="G12" i="1"/>
  <c r="G13" i="1" s="1"/>
  <c r="H7" i="3"/>
  <c r="H61" i="3"/>
  <c r="G61" i="3"/>
  <c r="I61" i="3" s="1"/>
  <c r="G63" i="3"/>
  <c r="I63" i="3" s="1"/>
  <c r="G11" i="6"/>
  <c r="H12" i="3"/>
  <c r="G3" i="3"/>
  <c r="I3" i="3" s="1"/>
  <c r="H35" i="3"/>
  <c r="H15" i="3"/>
  <c r="G12" i="3"/>
  <c r="I12" i="3" s="1"/>
  <c r="G15" i="3"/>
  <c r="I15" i="3" s="1"/>
  <c r="H22" i="3"/>
  <c r="G22" i="3"/>
  <c r="I22" i="3" s="1"/>
  <c r="H30" i="3"/>
  <c r="G30" i="3"/>
  <c r="I30" i="3" s="1"/>
  <c r="H45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H9" i="3" l="1"/>
  <c r="G42" i="3"/>
  <c r="I42" i="3" s="1"/>
  <c r="H34" i="3"/>
  <c r="H2" i="3"/>
  <c r="H37" i="3"/>
  <c r="H51" i="3"/>
  <c r="G86" i="3"/>
  <c r="I86" i="3" s="1"/>
  <c r="H82" i="3"/>
  <c r="G14" i="3"/>
  <c r="I14" i="3" s="1"/>
  <c r="H86" i="3"/>
  <c r="H75" i="3"/>
  <c r="H20" i="3"/>
  <c r="G11" i="3"/>
  <c r="I11" i="3" s="1"/>
  <c r="G88" i="3"/>
  <c r="I88" i="3" s="1"/>
  <c r="G46" i="3"/>
  <c r="I46" i="3" s="1"/>
  <c r="G8" i="3"/>
  <c r="I8" i="3" s="1"/>
  <c r="G19" i="3"/>
  <c r="I19" i="3" s="1"/>
  <c r="H47" i="3"/>
  <c r="G25" i="3"/>
  <c r="I25" i="3" s="1"/>
  <c r="H68" i="3"/>
  <c r="H59" i="3"/>
  <c r="H64" i="3"/>
  <c r="G7" i="3"/>
  <c r="I7" i="3" s="1"/>
  <c r="H67" i="3"/>
  <c r="G44" i="3"/>
  <c r="I44" i="3" s="1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I56" i="3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G13" i="6"/>
  <c r="G14" i="1"/>
  <c r="G13" i="5"/>
  <c r="J45" i="3" l="1"/>
  <c r="K45" i="3" s="1"/>
  <c r="J67" i="3"/>
  <c r="K67" i="3" s="1"/>
  <c r="J23" i="3"/>
  <c r="K23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<sst xmlns="http://schemas.openxmlformats.org/spreadsheetml/2006/main" count="1066" uniqueCount="122">
  <si>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</si>
  <si>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</si>
  <si>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</si>
  <si>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</si>
  <si>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</si>
  <si>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</si>
  <si>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</si>
  <si>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</si>
  <si>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</si>
  <si>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</si>
  <si>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</si>
  <si>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</si>
  <si>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</si>
  <si>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</si>
  <si>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</si>
  <si>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</si>
  <si>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</si>
  <si>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</si>
  <si>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</si>
  <si>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</si>
  <si>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</si>
  <si>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</si>
  <si>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</si>
  <si>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</si>
  <si>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</si>
  <si>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</si>
  <si>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</si>
  <si>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</si>
  <si>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</si>
  <si>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</si>
  <si>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</si>
  <si>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</si>
  <si>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</si>
  <si>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</si>
  <si>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</si>
  <si>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</si>
  <si>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</si>
  <si>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</si>
  <si>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</si>
  <si>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</si>
  <si>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</si>
  <si>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</si>
  <si>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</si>
  <si>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</si>
  <si>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</si>
  <si>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</si>
  <si>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</si>
  <si>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</si>
  <si>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</si>
  <si>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</si>
  <si>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</si>
  <si>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</si>
  <si>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</si>
  <si>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</si>
  <si>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</si>
  <si>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</si>
  <si>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</si>
  <si>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</si>
  <si>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</si>
  <si>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</si>
  <si>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</si>
  <si>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</si>
  <si>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</si>
  <si>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</si>
  <si>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</si>
  <si>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</si>
  <si>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</si>
  <si>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</si>
  <si>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</si>
  <si>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</si>
  <si>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</si>
  <si>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</si>
  <si>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</si>
  <si>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</si>
  <si>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</si>
  <si>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</si>
  <si>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</si>
  <si>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</si>
  <si>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</si>
  <si>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</si>
  <si>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</si>
  <si>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</si>
  <si>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</si>
  <si>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</si>
  <si>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</si>
  <si>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</si>
  <si>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</si>
  <si>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</si>
  <si>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</si>
  <si>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</si>
  <si>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</si>
  <si>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</si>
  <si>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</si>
  <si>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</si>
  <si>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</si>
  <si>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</si>
  <si>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</si>
  <si>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</si>
  <si>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</si>
  <si>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</si>
  <si>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</si>
  <si>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</si>
  <si>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</si>
  <si>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</si>
  <si>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</si>
  <si>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</si>
  <si>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</si>
  <si>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</si>
  <si>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</si>
  <si>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</si>
  <si>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</si>
  <si>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</si>
  <si>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</si>
  <si>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</si>
  <si>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</si>
  <si>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</si>
  <si>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</si>
  <si>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</si>
  <si>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</si>
  <si>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</si>
  <si>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</si>
  <si>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EFGH G7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</si>
</sst>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64955</c:v>
                </c:pt>
                <c:pt idx="1">
                  <c:v>37522</c:v>
                </c:pt>
                <c:pt idx="2">
                  <c:v>20474</c:v>
                </c:pt>
                <c:pt idx="3">
                  <c:v>7442</c:v>
                </c:pt>
                <c:pt idx="4">
                  <c:v>4331</c:v>
                </c:pt>
                <c:pt idx="5">
                  <c:v>3589</c:v>
                </c:pt>
                <c:pt idx="6">
                  <c:v>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5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37522</c:v>
                </c:pt>
                <c:pt idx="1">
                  <c:v>20474</c:v>
                </c:pt>
                <c:pt idx="2">
                  <c:v>7442</c:v>
                </c:pt>
                <c:pt idx="3">
                  <c:v>4331</c:v>
                </c:pt>
                <c:pt idx="4">
                  <c:v>3589</c:v>
                </c:pt>
                <c:pt idx="5">
                  <c:v>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64948</c:v>
                </c:pt>
                <c:pt idx="1">
                  <c:v>37128</c:v>
                </c:pt>
                <c:pt idx="2">
                  <c:v>20158</c:v>
                </c:pt>
                <c:pt idx="3">
                  <c:v>7305</c:v>
                </c:pt>
                <c:pt idx="4">
                  <c:v>4204</c:v>
                </c:pt>
                <c:pt idx="5">
                  <c:v>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3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64948</c:v>
                </c:pt>
                <c:pt idx="1">
                  <c:v>37128</c:v>
                </c:pt>
                <c:pt idx="2">
                  <c:v>20158</c:v>
                </c:pt>
                <c:pt idx="3">
                  <c:v>7305</c:v>
                </c:pt>
                <c:pt idx="4">
                  <c:v>4204</c:v>
                </c:pt>
                <c:pt idx="5">
                  <c:v>3475</c:v>
                </c:pt>
                <c:pt idx="6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64904</c:v>
                </c:pt>
                <c:pt idx="1">
                  <c:v>35182</c:v>
                </c:pt>
                <c:pt idx="2">
                  <c:v>19245</c:v>
                </c:pt>
                <c:pt idx="3">
                  <c:v>7253</c:v>
                </c:pt>
                <c:pt idx="4">
                  <c:v>4301</c:v>
                </c:pt>
                <c:pt idx="5">
                  <c:v>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9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64904</c:v>
                </c:pt>
                <c:pt idx="1">
                  <c:v>35182</c:v>
                </c:pt>
                <c:pt idx="2">
                  <c:v>19245</c:v>
                </c:pt>
                <c:pt idx="3">
                  <c:v>7253</c:v>
                </c:pt>
                <c:pt idx="4">
                  <c:v>4301</c:v>
                </c:pt>
                <c:pt idx="5">
                  <c:v>3621</c:v>
                </c:pt>
                <c:pt idx="6">
                  <c:v>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-7.9040969569226707E-3</c:v>
                </c:pt>
                <c:pt idx="1">
                  <c:v>2.1955824880340754E-2</c:v>
                </c:pt>
                <c:pt idx="2">
                  <c:v>5.0059280727176914E-2</c:v>
                </c:pt>
                <c:pt idx="3">
                  <c:v>0.26566548105212312</c:v>
                </c:pt>
                <c:pt idx="4">
                  <c:v>0.9230228779695252</c:v>
                </c:pt>
                <c:pt idx="5">
                  <c:v>1.6796206033460677</c:v>
                </c:pt>
                <c:pt idx="6">
                  <c:v>2.4612479690861986</c:v>
                </c:pt>
                <c:pt idx="7">
                  <c:v>5.052474421464014</c:v>
                </c:pt>
                <c:pt idx="8">
                  <c:v>11.320423308303692</c:v>
                </c:pt>
                <c:pt idx="9">
                  <c:v>21.307688929873095</c:v>
                </c:pt>
                <c:pt idx="10">
                  <c:v>22.390989329469107</c:v>
                </c:pt>
                <c:pt idx="11">
                  <c:v>14.064901418346286</c:v>
                </c:pt>
                <c:pt idx="12">
                  <c:v>5.3357045624204096</c:v>
                </c:pt>
                <c:pt idx="13">
                  <c:v>2.8200061476309664</c:v>
                </c:pt>
                <c:pt idx="14">
                  <c:v>1.5904799543318842</c:v>
                </c:pt>
                <c:pt idx="15">
                  <c:v>0.73288543450577437</c:v>
                </c:pt>
                <c:pt idx="16">
                  <c:v>0.4031089448030562</c:v>
                </c:pt>
                <c:pt idx="17">
                  <c:v>0.30782066482237735</c:v>
                </c:pt>
                <c:pt idx="18">
                  <c:v>0.32099415975058182</c:v>
                </c:pt>
                <c:pt idx="19">
                  <c:v>0.24941817064067096</c:v>
                </c:pt>
                <c:pt idx="20">
                  <c:v>0.13041759978922407</c:v>
                </c:pt>
                <c:pt idx="21">
                  <c:v>3.6007552803758835E-2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4.8302814736749652E-3</c:v>
                </c:pt>
                <c:pt idx="1">
                  <c:v>6.3671892152988185E-2</c:v>
                </c:pt>
                <c:pt idx="2">
                  <c:v>0.16818161858341016</c:v>
                </c:pt>
                <c:pt idx="3">
                  <c:v>0.52210951565450314</c:v>
                </c:pt>
                <c:pt idx="4">
                  <c:v>1.6585430114609405</c:v>
                </c:pt>
                <c:pt idx="5">
                  <c:v>2.9205638255829269</c:v>
                </c:pt>
                <c:pt idx="6">
                  <c:v>3.9243841391121062</c:v>
                </c:pt>
                <c:pt idx="7">
                  <c:v>7.8290080358319054</c:v>
                </c:pt>
                <c:pt idx="8">
                  <c:v>18.223334650682826</c:v>
                </c:pt>
                <c:pt idx="9">
                  <c:v>22.572783559478328</c:v>
                </c:pt>
                <c:pt idx="10">
                  <c:v>17.23400518157467</c:v>
                </c:pt>
                <c:pt idx="11">
                  <c:v>10.163790453607341</c:v>
                </c:pt>
                <c:pt idx="12">
                  <c:v>4.6366310982303602</c:v>
                </c:pt>
                <c:pt idx="13">
                  <c:v>2.66368067448294</c:v>
                </c:pt>
                <c:pt idx="14">
                  <c:v>1.4622579370306941</c:v>
                </c:pt>
                <c:pt idx="15">
                  <c:v>0.79304439467790799</c:v>
                </c:pt>
                <c:pt idx="16">
                  <c:v>0.46238967197997627</c:v>
                </c:pt>
                <c:pt idx="17">
                  <c:v>0.42989505115707194</c:v>
                </c:pt>
                <c:pt idx="18">
                  <c:v>0.47073288543450575</c:v>
                </c:pt>
                <c:pt idx="19">
                  <c:v>0.30035568436306148</c:v>
                </c:pt>
                <c:pt idx="20">
                  <c:v>0.12558731831554912</c:v>
                </c:pt>
                <c:pt idx="21">
                  <c:v>7.2893338602731297E-2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3.0738154832477054E-3</c:v>
                </c:pt>
                <c:pt idx="1">
                  <c:v>2.8981688842049793E-2</c:v>
                </c:pt>
                <c:pt idx="2">
                  <c:v>0.11329205638255828</c:v>
                </c:pt>
                <c:pt idx="3">
                  <c:v>0.28454749044921618</c:v>
                </c:pt>
                <c:pt idx="4">
                  <c:v>0.695560532209195</c:v>
                </c:pt>
                <c:pt idx="5">
                  <c:v>0.99986826505071791</c:v>
                </c:pt>
                <c:pt idx="6">
                  <c:v>2.1235673824265575</c:v>
                </c:pt>
                <c:pt idx="7">
                  <c:v>5.1938699336934082</c:v>
                </c:pt>
                <c:pt idx="8">
                  <c:v>14.169411144776708</c:v>
                </c:pt>
                <c:pt idx="9">
                  <c:v>18.542133227945371</c:v>
                </c:pt>
                <c:pt idx="10">
                  <c:v>5.5606307396173218</c:v>
                </c:pt>
                <c:pt idx="11">
                  <c:v>10.01097791244017</c:v>
                </c:pt>
                <c:pt idx="12">
                  <c:v>4.2765555701927722</c:v>
                </c:pt>
                <c:pt idx="13">
                  <c:v>2.2386159047995431</c:v>
                </c:pt>
                <c:pt idx="14">
                  <c:v>1.1983489219689982</c:v>
                </c:pt>
                <c:pt idx="15">
                  <c:v>0.69687788170201548</c:v>
                </c:pt>
                <c:pt idx="16">
                  <c:v>0.3995960128222017</c:v>
                </c:pt>
                <c:pt idx="17">
                  <c:v>0.32538532472664994</c:v>
                </c:pt>
                <c:pt idx="18">
                  <c:v>0.40574364378869709</c:v>
                </c:pt>
                <c:pt idx="19">
                  <c:v>0.25205286962631185</c:v>
                </c:pt>
                <c:pt idx="20">
                  <c:v>0.15369077416238527</c:v>
                </c:pt>
                <c:pt idx="21">
                  <c:v>5.4450445703245066E-2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-2.6346989856408905E-3</c:v>
                </c:pt>
                <c:pt idx="1">
                  <c:v>-1.1417028937777192E-2</c:v>
                </c:pt>
                <c:pt idx="2">
                  <c:v>2.4151407368374827E-2</c:v>
                </c:pt>
                <c:pt idx="3">
                  <c:v>0.10099679444956747</c:v>
                </c:pt>
                <c:pt idx="4">
                  <c:v>0.57524261186492776</c:v>
                </c:pt>
                <c:pt idx="5">
                  <c:v>1.1135994379308829</c:v>
                </c:pt>
                <c:pt idx="6">
                  <c:v>2.0879989461204054</c:v>
                </c:pt>
                <c:pt idx="7">
                  <c:v>4.9861678303253854</c:v>
                </c:pt>
                <c:pt idx="8">
                  <c:v>12.95305844640583</c:v>
                </c:pt>
                <c:pt idx="9">
                  <c:v>20.114170289377771</c:v>
                </c:pt>
                <c:pt idx="10">
                  <c:v>16.708382733939313</c:v>
                </c:pt>
                <c:pt idx="11">
                  <c:v>9.9398410398278649</c:v>
                </c:pt>
                <c:pt idx="12">
                  <c:v>3.932288236069029</c:v>
                </c:pt>
                <c:pt idx="13">
                  <c:v>1.8592192508672549</c:v>
                </c:pt>
                <c:pt idx="14">
                  <c:v>1.1834189610503665</c:v>
                </c:pt>
                <c:pt idx="15">
                  <c:v>0.6731655908312475</c:v>
                </c:pt>
                <c:pt idx="16">
                  <c:v>0.39827866332938128</c:v>
                </c:pt>
                <c:pt idx="17">
                  <c:v>0.32977648970271811</c:v>
                </c:pt>
                <c:pt idx="18">
                  <c:v>0.36358846001844286</c:v>
                </c:pt>
                <c:pt idx="19">
                  <c:v>0.25073552013349137</c:v>
                </c:pt>
                <c:pt idx="20">
                  <c:v>0.14095639573178764</c:v>
                </c:pt>
                <c:pt idx="21">
                  <c:v>0.32362885873622271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64955</v>
      </c>
      <c r="D2">
        <v>3338</v>
      </c>
      <c r="E2">
        <v>5025</v>
      </c>
      <c r="F2">
        <v>4274</v>
      </c>
      <c r="G2">
        <v>54761</v>
      </c>
      <c r="H2">
        <v>42603</v>
      </c>
      <c r="I2">
        <v>4004</v>
      </c>
      <c r="J2">
        <v>4940</v>
      </c>
      <c r="K2">
        <v>3930</v>
      </c>
      <c r="L2">
        <v>3706</v>
      </c>
      <c r="M2">
        <v>7590</v>
      </c>
      <c r="N2">
        <v>6051</v>
      </c>
      <c r="O2">
        <v>37522</v>
      </c>
      <c r="P2">
        <v>3406</v>
      </c>
      <c r="Q2">
        <v>6978</v>
      </c>
      <c r="R2">
        <v>4057</v>
      </c>
      <c r="S2">
        <v>44856</v>
      </c>
      <c r="T2">
        <v>26502</v>
      </c>
      <c r="U2">
        <v>3614</v>
      </c>
      <c r="V2">
        <v>5633</v>
      </c>
      <c r="W2">
        <v>4280</v>
      </c>
      <c r="X2">
        <v>3480</v>
      </c>
      <c r="Y2">
        <v>12311</v>
      </c>
      <c r="Z2">
        <v>4889</v>
      </c>
      <c r="AA2">
        <v>20474</v>
      </c>
      <c r="AB2">
        <v>3470</v>
      </c>
      <c r="AC2">
        <v>9778</v>
      </c>
      <c r="AD2">
        <v>4087</v>
      </c>
      <c r="AE2">
        <v>21185</v>
      </c>
      <c r="AF2">
        <v>13915</v>
      </c>
      <c r="AG2">
        <v>3422</v>
      </c>
      <c r="AH2">
        <v>8192</v>
      </c>
      <c r="AI2">
        <v>4097</v>
      </c>
      <c r="AJ2">
        <v>3350</v>
      </c>
      <c r="AK2">
        <v>25992</v>
      </c>
      <c r="AL2">
        <v>4263</v>
      </c>
      <c r="AM2">
        <v>7442</v>
      </c>
      <c r="AN2">
        <v>3961</v>
      </c>
      <c r="AO2">
        <v>15507</v>
      </c>
      <c r="AP2">
        <v>3924</v>
      </c>
      <c r="AQ2">
        <v>12293</v>
      </c>
      <c r="AR2">
        <v>9422</v>
      </c>
      <c r="AS2">
        <v>3363</v>
      </c>
      <c r="AT2">
        <v>15184</v>
      </c>
      <c r="AU2">
        <v>4266</v>
      </c>
      <c r="AV2">
        <v>3330</v>
      </c>
      <c r="AW2">
        <v>41406</v>
      </c>
      <c r="AX2">
        <v>4107</v>
      </c>
      <c r="AY2">
        <v>4331</v>
      </c>
      <c r="AZ2">
        <v>5458</v>
      </c>
      <c r="BA2">
        <v>35386</v>
      </c>
      <c r="BB2">
        <v>3653</v>
      </c>
      <c r="BC2">
        <v>10007</v>
      </c>
      <c r="BD2">
        <v>6686</v>
      </c>
      <c r="BE2">
        <v>3522</v>
      </c>
      <c r="BF2">
        <v>35624</v>
      </c>
      <c r="BG2">
        <v>4943</v>
      </c>
      <c r="BH2">
        <v>3411</v>
      </c>
      <c r="BI2">
        <v>49162</v>
      </c>
      <c r="BJ2">
        <v>4184</v>
      </c>
      <c r="BK2">
        <v>3589</v>
      </c>
      <c r="BL2">
        <v>7181</v>
      </c>
      <c r="BM2">
        <v>54347</v>
      </c>
      <c r="BN2">
        <v>3438</v>
      </c>
      <c r="BO2">
        <v>7133</v>
      </c>
      <c r="BP2">
        <v>5162</v>
      </c>
      <c r="BQ2">
        <v>3642</v>
      </c>
      <c r="BR2">
        <v>45582</v>
      </c>
      <c r="BS2">
        <v>6085</v>
      </c>
      <c r="BT2">
        <v>3586</v>
      </c>
      <c r="BU2">
        <v>32854</v>
      </c>
      <c r="BV2">
        <v>3927</v>
      </c>
      <c r="BW2">
        <v>3356</v>
      </c>
      <c r="BX2">
        <v>8961</v>
      </c>
      <c r="BY2">
        <v>51880</v>
      </c>
      <c r="BZ2">
        <v>3367</v>
      </c>
      <c r="CA2">
        <v>4545</v>
      </c>
      <c r="CB2">
        <v>4409</v>
      </c>
      <c r="CC2">
        <v>4040</v>
      </c>
      <c r="CD2">
        <v>8479</v>
      </c>
      <c r="CE2">
        <v>8454</v>
      </c>
      <c r="CF2">
        <v>4666</v>
      </c>
      <c r="CG2">
        <v>14711</v>
      </c>
      <c r="CH2">
        <v>3677</v>
      </c>
      <c r="CI2">
        <v>3367</v>
      </c>
      <c r="CJ2">
        <v>14862</v>
      </c>
      <c r="CK2">
        <v>29136</v>
      </c>
      <c r="CL2">
        <v>3501</v>
      </c>
      <c r="CM2">
        <v>3739</v>
      </c>
      <c r="CN2">
        <v>4335</v>
      </c>
      <c r="CO2">
        <v>4428</v>
      </c>
      <c r="CP2">
        <v>26154</v>
      </c>
      <c r="CQ2">
        <v>13095</v>
      </c>
      <c r="CR2">
        <v>5892</v>
      </c>
      <c r="CS2">
        <v>8111</v>
      </c>
      <c r="CT2">
        <v>4093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64955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64955</v>
      </c>
      <c r="K9" t="s">
        <v>82</v>
      </c>
      <c r="L9" s="8" t="str">
        <f>A10</f>
        <v>A2</v>
      </c>
      <c r="M9" s="8">
        <f>B10</f>
        <v>3338</v>
      </c>
      <c r="N9" s="8">
        <f>(M9-I$15)/2277.3</f>
        <v>-7.9040969569226707E-3</v>
      </c>
      <c r="O9" s="8">
        <f>N9*40</f>
        <v>-0.31616387827690684</v>
      </c>
    </row>
    <row r="10" spans="1:98" x14ac:dyDescent="0.4">
      <c r="A10" t="s">
        <v>83</v>
      </c>
      <c r="B10">
        <v>3338</v>
      </c>
      <c r="E10">
        <f>E9/2</f>
        <v>15</v>
      </c>
      <c r="G10">
        <f>G9/2</f>
        <v>15</v>
      </c>
      <c r="H10" t="str">
        <f>A21</f>
        <v>B1</v>
      </c>
      <c r="I10">
        <f>B21</f>
        <v>37522</v>
      </c>
      <c r="K10" t="s">
        <v>85</v>
      </c>
      <c r="L10" s="8" t="str">
        <f>A22</f>
        <v>B2</v>
      </c>
      <c r="M10" s="8">
        <f>B22</f>
        <v>3406</v>
      </c>
      <c r="N10" s="8">
        <f t="shared" ref="N10:N73" si="1">(M10-I$15)/2277.3</f>
        <v>2.1955824880340754E-2</v>
      </c>
      <c r="O10" s="8">
        <f t="shared" ref="O10:O73" si="2">N10*40</f>
        <v>0.87823299521363019</v>
      </c>
    </row>
    <row r="11" spans="1:98" x14ac:dyDescent="0.4">
      <c r="A11" t="s">
        <v>84</v>
      </c>
      <c r="B11">
        <v>5025</v>
      </c>
      <c r="E11">
        <f>E10/2</f>
        <v>7.5</v>
      </c>
      <c r="G11">
        <f>G10/2</f>
        <v>7.5</v>
      </c>
      <c r="H11" t="str">
        <f>A33</f>
        <v>C1</v>
      </c>
      <c r="I11">
        <f>B33</f>
        <v>20474</v>
      </c>
      <c r="K11" t="s">
        <v>88</v>
      </c>
      <c r="L11" s="8" t="str">
        <f>A34</f>
        <v>C2</v>
      </c>
      <c r="M11" s="8">
        <f>B34</f>
        <v>3470</v>
      </c>
      <c r="N11" s="8">
        <f t="shared" si="1"/>
        <v>5.0059280727176914E-2</v>
      </c>
      <c r="O11" s="8">
        <f t="shared" si="2"/>
        <v>2.0023712290870765</v>
      </c>
    </row>
    <row r="12" spans="1:98" x14ac:dyDescent="0.4">
      <c r="A12" t="s">
        <v>9</v>
      </c>
      <c r="B12">
        <v>4274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7442</v>
      </c>
      <c r="K12" t="s">
        <v>91</v>
      </c>
      <c r="L12" s="8" t="str">
        <f>A46</f>
        <v>D2</v>
      </c>
      <c r="M12" s="8">
        <f>B46</f>
        <v>3961</v>
      </c>
      <c r="N12" s="8">
        <f t="shared" si="1"/>
        <v>0.26566548105212312</v>
      </c>
      <c r="O12" s="8">
        <f t="shared" si="2"/>
        <v>10.626619242084924</v>
      </c>
    </row>
    <row r="13" spans="1:98" x14ac:dyDescent="0.4">
      <c r="A13" t="s">
        <v>17</v>
      </c>
      <c r="B13">
        <v>54761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4331</v>
      </c>
      <c r="K13" t="s">
        <v>94</v>
      </c>
      <c r="L13" s="8" t="str">
        <f>A58</f>
        <v>E2</v>
      </c>
      <c r="M13" s="8">
        <f>B58</f>
        <v>5458</v>
      </c>
      <c r="N13" s="8">
        <f t="shared" si="1"/>
        <v>0.9230228779695252</v>
      </c>
      <c r="O13" s="8">
        <f t="shared" si="2"/>
        <v>36.920915118781011</v>
      </c>
    </row>
    <row r="14" spans="1:98" x14ac:dyDescent="0.4">
      <c r="A14" t="s">
        <v>25</v>
      </c>
      <c r="B14">
        <v>42603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3589</v>
      </c>
      <c r="K14" t="s">
        <v>97</v>
      </c>
      <c r="L14" s="8" t="str">
        <f>A70</f>
        <v>F2</v>
      </c>
      <c r="M14" s="8">
        <f>B70</f>
        <v>7181</v>
      </c>
      <c r="N14" s="8">
        <f t="shared" si="1"/>
        <v>1.6796206033460677</v>
      </c>
      <c r="O14" s="8">
        <f t="shared" si="2"/>
        <v>67.18482413384271</v>
      </c>
    </row>
    <row r="15" spans="1:98" x14ac:dyDescent="0.4">
      <c r="A15" t="s">
        <v>34</v>
      </c>
      <c r="B15">
        <v>4004</v>
      </c>
      <c r="G15">
        <f t="shared" ref="G15" si="3">E15*1.14</f>
        <v>0</v>
      </c>
      <c r="H15" t="str">
        <f>A81</f>
        <v>G1</v>
      </c>
      <c r="I15">
        <f>B81</f>
        <v>3356</v>
      </c>
      <c r="K15" t="s">
        <v>100</v>
      </c>
      <c r="L15" s="8" t="str">
        <f>A82</f>
        <v>G2</v>
      </c>
      <c r="M15" s="8">
        <f>B82</f>
        <v>8961</v>
      </c>
      <c r="N15" s="8">
        <f t="shared" si="1"/>
        <v>2.4612479690861986</v>
      </c>
      <c r="O15" s="8">
        <f t="shared" si="2"/>
        <v>98.44991876344794</v>
      </c>
    </row>
    <row r="16" spans="1:98" x14ac:dyDescent="0.4">
      <c r="A16" t="s">
        <v>41</v>
      </c>
      <c r="B16">
        <v>4940</v>
      </c>
      <c r="H16" t="s">
        <v>119</v>
      </c>
      <c r="I16">
        <f>SLOPE(I10:I15, G10:G15)</f>
        <v>2283.3547865418386</v>
      </c>
      <c r="K16" t="s">
        <v>103</v>
      </c>
      <c r="L16" s="8" t="str">
        <f>A94</f>
        <v>H2</v>
      </c>
      <c r="M16" s="8">
        <f>B94</f>
        <v>14862</v>
      </c>
      <c r="N16" s="8">
        <f t="shared" si="1"/>
        <v>5.052474421464014</v>
      </c>
      <c r="O16" s="8">
        <f t="shared" si="2"/>
        <v>202.09897685856055</v>
      </c>
    </row>
    <row r="17" spans="1:15" x14ac:dyDescent="0.4">
      <c r="A17" t="s">
        <v>49</v>
      </c>
      <c r="B17">
        <v>3930</v>
      </c>
      <c r="K17" t="s">
        <v>104</v>
      </c>
      <c r="L17" s="8" t="str">
        <f>A95</f>
        <v>H3</v>
      </c>
      <c r="M17" s="8">
        <f>B95</f>
        <v>29136</v>
      </c>
      <c r="N17" s="8">
        <f t="shared" si="1"/>
        <v>11.320423308303692</v>
      </c>
      <c r="O17" s="8">
        <f t="shared" si="2"/>
        <v>452.81693233214764</v>
      </c>
    </row>
    <row r="18" spans="1:15" x14ac:dyDescent="0.4">
      <c r="A18" t="s">
        <v>57</v>
      </c>
      <c r="B18">
        <v>3706</v>
      </c>
      <c r="K18" t="s">
        <v>101</v>
      </c>
      <c r="L18" s="8" t="str">
        <f>A83</f>
        <v>G3</v>
      </c>
      <c r="M18" s="8">
        <f>B83</f>
        <v>51880</v>
      </c>
      <c r="N18" s="8">
        <f t="shared" si="1"/>
        <v>21.307688929873095</v>
      </c>
      <c r="O18" s="8">
        <f t="shared" si="2"/>
        <v>852.30755719492379</v>
      </c>
    </row>
    <row r="19" spans="1:15" x14ac:dyDescent="0.4">
      <c r="A19" t="s">
        <v>65</v>
      </c>
      <c r="B19">
        <v>7590</v>
      </c>
      <c r="K19" t="s">
        <v>98</v>
      </c>
      <c r="L19" s="8" t="str">
        <f>A71</f>
        <v>F3</v>
      </c>
      <c r="M19" s="8">
        <f>B71</f>
        <v>54347</v>
      </c>
      <c r="N19" s="8">
        <f t="shared" si="1"/>
        <v>22.390989329469107</v>
      </c>
      <c r="O19" s="8">
        <f t="shared" si="2"/>
        <v>895.63957317876429</v>
      </c>
    </row>
    <row r="20" spans="1:15" x14ac:dyDescent="0.4">
      <c r="A20" t="s">
        <v>73</v>
      </c>
      <c r="B20">
        <v>6051</v>
      </c>
      <c r="K20" t="s">
        <v>95</v>
      </c>
      <c r="L20" s="8" t="str">
        <f>A59</f>
        <v>E3</v>
      </c>
      <c r="M20" s="8">
        <f>B59</f>
        <v>35386</v>
      </c>
      <c r="N20" s="8">
        <f t="shared" si="1"/>
        <v>14.064901418346286</v>
      </c>
      <c r="O20" s="8">
        <f t="shared" si="2"/>
        <v>562.59605673385147</v>
      </c>
    </row>
    <row r="21" spans="1:15" x14ac:dyDescent="0.4">
      <c r="A21" t="s">
        <v>85</v>
      </c>
      <c r="B21">
        <v>37522</v>
      </c>
      <c r="K21" t="s">
        <v>92</v>
      </c>
      <c r="L21" s="8" t="str">
        <f>A47</f>
        <v>D3</v>
      </c>
      <c r="M21" s="8">
        <f>B47</f>
        <v>15507</v>
      </c>
      <c r="N21" s="8">
        <f t="shared" si="1"/>
        <v>5.3357045624204096</v>
      </c>
      <c r="O21" s="8">
        <f t="shared" si="2"/>
        <v>213.42818249681639</v>
      </c>
    </row>
    <row r="22" spans="1:15" x14ac:dyDescent="0.4">
      <c r="A22" t="s">
        <v>86</v>
      </c>
      <c r="B22">
        <v>3406</v>
      </c>
      <c r="K22" t="s">
        <v>89</v>
      </c>
      <c r="L22" s="8" t="str">
        <f>A35</f>
        <v>C3</v>
      </c>
      <c r="M22" s="8">
        <f>B35</f>
        <v>9778</v>
      </c>
      <c r="N22" s="8">
        <f t="shared" si="1"/>
        <v>2.8200061476309664</v>
      </c>
      <c r="O22" s="8">
        <f t="shared" si="2"/>
        <v>112.80024590523865</v>
      </c>
    </row>
    <row r="23" spans="1:15" x14ac:dyDescent="0.4">
      <c r="A23" t="s">
        <v>87</v>
      </c>
      <c r="B23">
        <v>6978</v>
      </c>
      <c r="K23" t="s">
        <v>86</v>
      </c>
      <c r="L23" s="8" t="str">
        <f>A23</f>
        <v>B3</v>
      </c>
      <c r="M23" s="8">
        <f>B23</f>
        <v>6978</v>
      </c>
      <c r="N23" s="8">
        <f t="shared" si="1"/>
        <v>1.5904799543318842</v>
      </c>
      <c r="O23" s="8">
        <f t="shared" si="2"/>
        <v>63.619198173275365</v>
      </c>
    </row>
    <row r="24" spans="1:15" x14ac:dyDescent="0.4">
      <c r="A24" t="s">
        <v>10</v>
      </c>
      <c r="B24">
        <v>4057</v>
      </c>
      <c r="K24" t="s">
        <v>83</v>
      </c>
      <c r="L24" s="8" t="str">
        <f>A11</f>
        <v>A3</v>
      </c>
      <c r="M24" s="8">
        <f>B11</f>
        <v>5025</v>
      </c>
      <c r="N24" s="8">
        <f t="shared" si="1"/>
        <v>0.73288543450577437</v>
      </c>
      <c r="O24" s="8">
        <f t="shared" si="2"/>
        <v>29.315417380230976</v>
      </c>
    </row>
    <row r="25" spans="1:15" x14ac:dyDescent="0.4">
      <c r="A25" t="s">
        <v>18</v>
      </c>
      <c r="B25">
        <v>44856</v>
      </c>
      <c r="K25" t="s">
        <v>84</v>
      </c>
      <c r="L25" s="8" t="str">
        <f>A12</f>
        <v>A4</v>
      </c>
      <c r="M25" s="8">
        <f>B12</f>
        <v>4274</v>
      </c>
      <c r="N25" s="8">
        <f t="shared" si="1"/>
        <v>0.4031089448030562</v>
      </c>
      <c r="O25" s="8">
        <f t="shared" si="2"/>
        <v>16.124357792122247</v>
      </c>
    </row>
    <row r="26" spans="1:15" x14ac:dyDescent="0.4">
      <c r="A26" t="s">
        <v>26</v>
      </c>
      <c r="B26">
        <v>26502</v>
      </c>
      <c r="K26" t="s">
        <v>87</v>
      </c>
      <c r="L26" s="8" t="str">
        <f>A24</f>
        <v>B4</v>
      </c>
      <c r="M26" s="8">
        <f>B24</f>
        <v>4057</v>
      </c>
      <c r="N26" s="8">
        <f t="shared" si="1"/>
        <v>0.30782066482237735</v>
      </c>
      <c r="O26" s="8">
        <f t="shared" si="2"/>
        <v>12.312826592895094</v>
      </c>
    </row>
    <row r="27" spans="1:15" x14ac:dyDescent="0.4">
      <c r="A27" t="s">
        <v>35</v>
      </c>
      <c r="B27">
        <v>3614</v>
      </c>
      <c r="K27" t="s">
        <v>90</v>
      </c>
      <c r="L27" s="8" t="str">
        <f>A36</f>
        <v>C4</v>
      </c>
      <c r="M27" s="8">
        <f>B36</f>
        <v>4087</v>
      </c>
      <c r="N27" s="8">
        <f t="shared" si="1"/>
        <v>0.32099415975058182</v>
      </c>
      <c r="O27" s="8">
        <f t="shared" si="2"/>
        <v>12.839766390023273</v>
      </c>
    </row>
    <row r="28" spans="1:15" x14ac:dyDescent="0.4">
      <c r="A28" t="s">
        <v>42</v>
      </c>
      <c r="B28">
        <v>5633</v>
      </c>
      <c r="K28" t="s">
        <v>93</v>
      </c>
      <c r="L28" s="8" t="str">
        <f>A48</f>
        <v>D4</v>
      </c>
      <c r="M28" s="8">
        <f>B48</f>
        <v>3924</v>
      </c>
      <c r="N28" s="8">
        <f t="shared" si="1"/>
        <v>0.24941817064067096</v>
      </c>
      <c r="O28" s="8">
        <f t="shared" si="2"/>
        <v>9.9767268256268373</v>
      </c>
    </row>
    <row r="29" spans="1:15" x14ac:dyDescent="0.4">
      <c r="A29" t="s">
        <v>50</v>
      </c>
      <c r="B29">
        <v>4280</v>
      </c>
      <c r="K29" t="s">
        <v>96</v>
      </c>
      <c r="L29" s="8" t="str">
        <f>A60</f>
        <v>E4</v>
      </c>
      <c r="M29" s="8">
        <f>B60</f>
        <v>3653</v>
      </c>
      <c r="N29" s="8">
        <f t="shared" si="1"/>
        <v>0.13041759978922407</v>
      </c>
      <c r="O29" s="8">
        <f t="shared" si="2"/>
        <v>5.2167039915689628</v>
      </c>
    </row>
    <row r="30" spans="1:15" x14ac:dyDescent="0.4">
      <c r="A30" t="s">
        <v>58</v>
      </c>
      <c r="B30">
        <v>3480</v>
      </c>
      <c r="K30" t="s">
        <v>99</v>
      </c>
      <c r="L30" s="8" t="str">
        <f>A72</f>
        <v>F4</v>
      </c>
      <c r="M30" s="8">
        <f>B72</f>
        <v>3438</v>
      </c>
      <c r="N30" s="8">
        <f t="shared" si="1"/>
        <v>3.6007552803758835E-2</v>
      </c>
      <c r="O30" s="8">
        <f t="shared" si="2"/>
        <v>1.4403021121503534</v>
      </c>
    </row>
    <row r="31" spans="1:15" x14ac:dyDescent="0.4">
      <c r="A31" t="s">
        <v>66</v>
      </c>
      <c r="B31">
        <v>12311</v>
      </c>
      <c r="K31" t="s">
        <v>102</v>
      </c>
      <c r="L31" s="8" t="str">
        <f>A84</f>
        <v>G4</v>
      </c>
      <c r="M31" s="8">
        <f>B84</f>
        <v>3367</v>
      </c>
      <c r="N31" s="8">
        <f t="shared" si="1"/>
        <v>4.8302814736749652E-3</v>
      </c>
      <c r="O31" s="8">
        <f t="shared" si="2"/>
        <v>0.19321125894699862</v>
      </c>
    </row>
    <row r="32" spans="1:15" x14ac:dyDescent="0.4">
      <c r="A32" t="s">
        <v>74</v>
      </c>
      <c r="B32">
        <v>4889</v>
      </c>
      <c r="K32" t="s">
        <v>105</v>
      </c>
      <c r="L32" t="str">
        <f>A96</f>
        <v>H4</v>
      </c>
      <c r="M32">
        <f>B96</f>
        <v>3501</v>
      </c>
      <c r="N32" s="8">
        <f t="shared" si="1"/>
        <v>6.3671892152988185E-2</v>
      </c>
      <c r="O32" s="8">
        <f t="shared" si="2"/>
        <v>2.5468756861195274</v>
      </c>
    </row>
    <row r="33" spans="1:15" x14ac:dyDescent="0.4">
      <c r="A33" t="s">
        <v>88</v>
      </c>
      <c r="B33">
        <v>20474</v>
      </c>
      <c r="K33" t="s">
        <v>16</v>
      </c>
      <c r="L33" t="str">
        <f>A97</f>
        <v>H5</v>
      </c>
      <c r="M33">
        <f>B97</f>
        <v>3739</v>
      </c>
      <c r="N33" s="8">
        <f t="shared" si="1"/>
        <v>0.16818161858341016</v>
      </c>
      <c r="O33" s="8">
        <f t="shared" si="2"/>
        <v>6.7272647433364066</v>
      </c>
    </row>
    <row r="34" spans="1:15" x14ac:dyDescent="0.4">
      <c r="A34" t="s">
        <v>89</v>
      </c>
      <c r="B34">
        <v>3470</v>
      </c>
      <c r="K34" t="s">
        <v>15</v>
      </c>
      <c r="L34" t="str">
        <f>A85</f>
        <v>G5</v>
      </c>
      <c r="M34">
        <f>B85</f>
        <v>4545</v>
      </c>
      <c r="N34" s="8">
        <f t="shared" si="1"/>
        <v>0.52210951565450314</v>
      </c>
      <c r="O34" s="8">
        <f t="shared" si="2"/>
        <v>20.884380626180125</v>
      </c>
    </row>
    <row r="35" spans="1:15" x14ac:dyDescent="0.4">
      <c r="A35" t="s">
        <v>90</v>
      </c>
      <c r="B35">
        <v>9778</v>
      </c>
      <c r="K35" t="s">
        <v>14</v>
      </c>
      <c r="L35" t="str">
        <f>A73</f>
        <v>F5</v>
      </c>
      <c r="M35">
        <f>B73</f>
        <v>7133</v>
      </c>
      <c r="N35" s="8">
        <f t="shared" si="1"/>
        <v>1.6585430114609405</v>
      </c>
      <c r="O35" s="8">
        <f t="shared" si="2"/>
        <v>66.341720458437621</v>
      </c>
    </row>
    <row r="36" spans="1:15" x14ac:dyDescent="0.4">
      <c r="A36" t="s">
        <v>11</v>
      </c>
      <c r="B36">
        <v>4087</v>
      </c>
      <c r="K36" t="s">
        <v>13</v>
      </c>
      <c r="L36" t="str">
        <f>A61</f>
        <v>E5</v>
      </c>
      <c r="M36">
        <f>B61</f>
        <v>10007</v>
      </c>
      <c r="N36" s="8">
        <f t="shared" si="1"/>
        <v>2.9205638255829269</v>
      </c>
      <c r="O36" s="8">
        <f t="shared" si="2"/>
        <v>116.82255302331708</v>
      </c>
    </row>
    <row r="37" spans="1:15" x14ac:dyDescent="0.4">
      <c r="A37" t="s">
        <v>19</v>
      </c>
      <c r="B37">
        <v>21185</v>
      </c>
      <c r="K37" t="s">
        <v>12</v>
      </c>
      <c r="L37" t="str">
        <f>A49</f>
        <v>D5</v>
      </c>
      <c r="M37">
        <f>B49</f>
        <v>12293</v>
      </c>
      <c r="N37" s="8">
        <f t="shared" si="1"/>
        <v>3.9243841391121062</v>
      </c>
      <c r="O37" s="8">
        <f t="shared" si="2"/>
        <v>156.97536556448424</v>
      </c>
    </row>
    <row r="38" spans="1:15" x14ac:dyDescent="0.4">
      <c r="A38" t="s">
        <v>27</v>
      </c>
      <c r="B38">
        <v>13915</v>
      </c>
      <c r="K38" t="s">
        <v>11</v>
      </c>
      <c r="L38" t="str">
        <f>A37</f>
        <v>C5</v>
      </c>
      <c r="M38">
        <f>B37</f>
        <v>21185</v>
      </c>
      <c r="N38" s="8">
        <f t="shared" si="1"/>
        <v>7.8290080358319054</v>
      </c>
      <c r="O38" s="8">
        <f t="shared" si="2"/>
        <v>313.16032143327624</v>
      </c>
    </row>
    <row r="39" spans="1:15" x14ac:dyDescent="0.4">
      <c r="A39" t="s">
        <v>36</v>
      </c>
      <c r="B39">
        <v>3422</v>
      </c>
      <c r="K39" t="s">
        <v>10</v>
      </c>
      <c r="L39" t="str">
        <f>A25</f>
        <v>B5</v>
      </c>
      <c r="M39">
        <f>B25</f>
        <v>44856</v>
      </c>
      <c r="N39" s="8">
        <f t="shared" si="1"/>
        <v>18.223334650682826</v>
      </c>
      <c r="O39" s="8">
        <f t="shared" si="2"/>
        <v>728.93338602731308</v>
      </c>
    </row>
    <row r="40" spans="1:15" x14ac:dyDescent="0.4">
      <c r="A40" t="s">
        <v>43</v>
      </c>
      <c r="B40">
        <v>8192</v>
      </c>
      <c r="K40" t="s">
        <v>9</v>
      </c>
      <c r="L40" t="str">
        <f>A13</f>
        <v>A5</v>
      </c>
      <c r="M40">
        <f>B13</f>
        <v>54761</v>
      </c>
      <c r="N40" s="8">
        <f t="shared" si="1"/>
        <v>22.572783559478328</v>
      </c>
      <c r="O40" s="8">
        <f t="shared" si="2"/>
        <v>902.91134237913309</v>
      </c>
    </row>
    <row r="41" spans="1:15" x14ac:dyDescent="0.4">
      <c r="A41" t="s">
        <v>51</v>
      </c>
      <c r="B41">
        <v>4097</v>
      </c>
      <c r="K41" t="s">
        <v>17</v>
      </c>
      <c r="L41" t="str">
        <f>A14</f>
        <v>A6</v>
      </c>
      <c r="M41">
        <f>B14</f>
        <v>42603</v>
      </c>
      <c r="N41" s="8">
        <f t="shared" si="1"/>
        <v>17.23400518157467</v>
      </c>
      <c r="O41" s="8">
        <f t="shared" si="2"/>
        <v>689.36020726298682</v>
      </c>
    </row>
    <row r="42" spans="1:15" x14ac:dyDescent="0.4">
      <c r="A42" t="s">
        <v>59</v>
      </c>
      <c r="B42">
        <v>3350</v>
      </c>
      <c r="K42" t="s">
        <v>18</v>
      </c>
      <c r="L42" t="str">
        <f>A26</f>
        <v>B6</v>
      </c>
      <c r="M42">
        <f>B26</f>
        <v>26502</v>
      </c>
      <c r="N42" s="8">
        <f t="shared" si="1"/>
        <v>10.163790453607341</v>
      </c>
      <c r="O42" s="8">
        <f t="shared" si="2"/>
        <v>406.55161814429363</v>
      </c>
    </row>
    <row r="43" spans="1:15" x14ac:dyDescent="0.4">
      <c r="A43" t="s">
        <v>67</v>
      </c>
      <c r="B43">
        <v>25992</v>
      </c>
      <c r="K43" t="s">
        <v>19</v>
      </c>
      <c r="L43" t="str">
        <f>A38</f>
        <v>C6</v>
      </c>
      <c r="M43">
        <f>B38</f>
        <v>13915</v>
      </c>
      <c r="N43" s="8">
        <f t="shared" si="1"/>
        <v>4.6366310982303602</v>
      </c>
      <c r="O43" s="8">
        <f t="shared" si="2"/>
        <v>185.46524392921441</v>
      </c>
    </row>
    <row r="44" spans="1:15" x14ac:dyDescent="0.4">
      <c r="A44" t="s">
        <v>75</v>
      </c>
      <c r="B44">
        <v>4263</v>
      </c>
      <c r="K44" t="s">
        <v>20</v>
      </c>
      <c r="L44" t="str">
        <f>A50</f>
        <v>D6</v>
      </c>
      <c r="M44">
        <f>B50</f>
        <v>9422</v>
      </c>
      <c r="N44" s="8">
        <f t="shared" si="1"/>
        <v>2.66368067448294</v>
      </c>
      <c r="O44" s="8">
        <f t="shared" si="2"/>
        <v>106.5472269793176</v>
      </c>
    </row>
    <row r="45" spans="1:15" x14ac:dyDescent="0.4">
      <c r="A45" t="s">
        <v>91</v>
      </c>
      <c r="B45">
        <v>7442</v>
      </c>
      <c r="K45" t="s">
        <v>21</v>
      </c>
      <c r="L45" t="str">
        <f>A62</f>
        <v>E6</v>
      </c>
      <c r="M45">
        <f>B62</f>
        <v>6686</v>
      </c>
      <c r="N45" s="8">
        <f t="shared" si="1"/>
        <v>1.4622579370306941</v>
      </c>
      <c r="O45" s="8">
        <f t="shared" si="2"/>
        <v>58.490317481227763</v>
      </c>
    </row>
    <row r="46" spans="1:15" x14ac:dyDescent="0.4">
      <c r="A46" t="s">
        <v>92</v>
      </c>
      <c r="B46">
        <v>3961</v>
      </c>
      <c r="K46" t="s">
        <v>22</v>
      </c>
      <c r="L46" t="str">
        <f>A74</f>
        <v>F6</v>
      </c>
      <c r="M46">
        <f>B74</f>
        <v>5162</v>
      </c>
      <c r="N46" s="8">
        <f t="shared" si="1"/>
        <v>0.79304439467790799</v>
      </c>
      <c r="O46" s="8">
        <f t="shared" si="2"/>
        <v>31.721775787116322</v>
      </c>
    </row>
    <row r="47" spans="1:15" x14ac:dyDescent="0.4">
      <c r="A47" t="s">
        <v>93</v>
      </c>
      <c r="B47">
        <v>15507</v>
      </c>
      <c r="K47" t="s">
        <v>23</v>
      </c>
      <c r="L47" t="str">
        <f>A86</f>
        <v>G6</v>
      </c>
      <c r="M47">
        <f>B86</f>
        <v>4409</v>
      </c>
      <c r="N47" s="8">
        <f t="shared" si="1"/>
        <v>0.46238967197997627</v>
      </c>
      <c r="O47" s="8">
        <f t="shared" si="2"/>
        <v>18.495586879199053</v>
      </c>
    </row>
    <row r="48" spans="1:15" x14ac:dyDescent="0.4">
      <c r="A48" t="s">
        <v>12</v>
      </c>
      <c r="B48">
        <v>3924</v>
      </c>
      <c r="K48" t="s">
        <v>24</v>
      </c>
      <c r="L48" t="str">
        <f>A98</f>
        <v>H6</v>
      </c>
      <c r="M48">
        <f>B98</f>
        <v>4335</v>
      </c>
      <c r="N48" s="8">
        <f t="shared" si="1"/>
        <v>0.42989505115707194</v>
      </c>
      <c r="O48" s="8">
        <f t="shared" si="2"/>
        <v>17.195802046282878</v>
      </c>
    </row>
    <row r="49" spans="1:15" x14ac:dyDescent="0.4">
      <c r="A49" t="s">
        <v>20</v>
      </c>
      <c r="B49">
        <v>12293</v>
      </c>
      <c r="K49" t="s">
        <v>33</v>
      </c>
      <c r="L49" t="str">
        <f>A99</f>
        <v>H7</v>
      </c>
      <c r="M49">
        <f>B99</f>
        <v>4428</v>
      </c>
      <c r="N49" s="8">
        <f t="shared" si="1"/>
        <v>0.47073288543450575</v>
      </c>
      <c r="O49" s="8">
        <f t="shared" si="2"/>
        <v>18.829315417380229</v>
      </c>
    </row>
    <row r="50" spans="1:15" x14ac:dyDescent="0.4">
      <c r="A50" t="s">
        <v>28</v>
      </c>
      <c r="B50">
        <v>9422</v>
      </c>
      <c r="K50" t="s">
        <v>31</v>
      </c>
      <c r="L50" t="str">
        <f>A87</f>
        <v>G7</v>
      </c>
      <c r="M50">
        <f>B87</f>
        <v>4040</v>
      </c>
      <c r="N50" s="8">
        <f t="shared" si="1"/>
        <v>0.30035568436306148</v>
      </c>
      <c r="O50" s="8">
        <f t="shared" si="2"/>
        <v>12.014227374522459</v>
      </c>
    </row>
    <row r="51" spans="1:15" x14ac:dyDescent="0.4">
      <c r="A51" t="s">
        <v>37</v>
      </c>
      <c r="B51">
        <v>3363</v>
      </c>
      <c r="K51" t="s">
        <v>32</v>
      </c>
      <c r="L51" t="str">
        <f>A75</f>
        <v>F7</v>
      </c>
      <c r="M51">
        <f>B75</f>
        <v>3642</v>
      </c>
      <c r="N51" s="8">
        <f t="shared" si="1"/>
        <v>0.12558731831554912</v>
      </c>
      <c r="O51" s="8">
        <f t="shared" si="2"/>
        <v>5.0234927326219649</v>
      </c>
    </row>
    <row r="52" spans="1:15" x14ac:dyDescent="0.4">
      <c r="A52" t="s">
        <v>44</v>
      </c>
      <c r="B52">
        <v>15184</v>
      </c>
      <c r="K52" t="s">
        <v>29</v>
      </c>
      <c r="L52" t="str">
        <f>A63</f>
        <v>E7</v>
      </c>
      <c r="M52">
        <f>B63</f>
        <v>3522</v>
      </c>
      <c r="N52" s="8">
        <f t="shared" si="1"/>
        <v>7.2893338602731297E-2</v>
      </c>
      <c r="O52" s="8">
        <f t="shared" si="2"/>
        <v>2.9157335441092518</v>
      </c>
    </row>
    <row r="53" spans="1:15" x14ac:dyDescent="0.4">
      <c r="A53" t="s">
        <v>52</v>
      </c>
      <c r="B53">
        <v>4266</v>
      </c>
      <c r="K53" t="s">
        <v>28</v>
      </c>
      <c r="L53" t="str">
        <f>A51</f>
        <v>D7</v>
      </c>
      <c r="M53">
        <f>B51</f>
        <v>3363</v>
      </c>
      <c r="N53" s="8">
        <f t="shared" si="1"/>
        <v>3.0738154832477054E-3</v>
      </c>
      <c r="O53" s="8">
        <f t="shared" si="2"/>
        <v>0.12295261932990822</v>
      </c>
    </row>
    <row r="54" spans="1:15" x14ac:dyDescent="0.4">
      <c r="A54" t="s">
        <v>60</v>
      </c>
      <c r="B54">
        <v>3330</v>
      </c>
      <c r="K54" t="s">
        <v>27</v>
      </c>
      <c r="L54" s="8" t="str">
        <f>A39</f>
        <v>C7</v>
      </c>
      <c r="M54" s="8">
        <f>B39</f>
        <v>3422</v>
      </c>
      <c r="N54" s="8">
        <f t="shared" si="1"/>
        <v>2.8981688842049793E-2</v>
      </c>
      <c r="O54" s="8">
        <f t="shared" si="2"/>
        <v>1.1592675536819916</v>
      </c>
    </row>
    <row r="55" spans="1:15" x14ac:dyDescent="0.4">
      <c r="A55" t="s">
        <v>68</v>
      </c>
      <c r="B55">
        <v>41406</v>
      </c>
      <c r="K55" t="s">
        <v>26</v>
      </c>
      <c r="L55" s="8" t="str">
        <f>A27</f>
        <v>B7</v>
      </c>
      <c r="M55" s="8">
        <f>B27</f>
        <v>3614</v>
      </c>
      <c r="N55" s="8">
        <f t="shared" si="1"/>
        <v>0.11329205638255828</v>
      </c>
      <c r="O55" s="8">
        <f t="shared" si="2"/>
        <v>4.5316822553023313</v>
      </c>
    </row>
    <row r="56" spans="1:15" x14ac:dyDescent="0.4">
      <c r="A56" t="s">
        <v>76</v>
      </c>
      <c r="B56">
        <v>4107</v>
      </c>
      <c r="K56" t="s">
        <v>25</v>
      </c>
      <c r="L56" s="8" t="str">
        <f>A15</f>
        <v>A7</v>
      </c>
      <c r="M56" s="8">
        <f>B15</f>
        <v>4004</v>
      </c>
      <c r="N56" s="8">
        <f t="shared" si="1"/>
        <v>0.28454749044921618</v>
      </c>
      <c r="O56" s="8">
        <f t="shared" si="2"/>
        <v>11.381899617968648</v>
      </c>
    </row>
    <row r="57" spans="1:15" x14ac:dyDescent="0.4">
      <c r="A57" t="s">
        <v>94</v>
      </c>
      <c r="B57">
        <v>4331</v>
      </c>
      <c r="K57" t="s">
        <v>34</v>
      </c>
      <c r="L57" s="8" t="str">
        <f>A16</f>
        <v>A8</v>
      </c>
      <c r="M57" s="8">
        <f>B16</f>
        <v>4940</v>
      </c>
      <c r="N57" s="8">
        <f t="shared" si="1"/>
        <v>0.695560532209195</v>
      </c>
      <c r="O57" s="8">
        <f t="shared" si="2"/>
        <v>27.822421288367799</v>
      </c>
    </row>
    <row r="58" spans="1:15" x14ac:dyDescent="0.4">
      <c r="A58" t="s">
        <v>95</v>
      </c>
      <c r="B58">
        <v>5458</v>
      </c>
      <c r="K58" t="s">
        <v>35</v>
      </c>
      <c r="L58" s="8" t="str">
        <f>A28</f>
        <v>B8</v>
      </c>
      <c r="M58" s="8">
        <f>B28</f>
        <v>5633</v>
      </c>
      <c r="N58" s="8">
        <f t="shared" si="1"/>
        <v>0.99986826505071791</v>
      </c>
      <c r="O58" s="8">
        <f t="shared" si="2"/>
        <v>39.994730602028717</v>
      </c>
    </row>
    <row r="59" spans="1:15" x14ac:dyDescent="0.4">
      <c r="A59" t="s">
        <v>96</v>
      </c>
      <c r="B59">
        <v>35386</v>
      </c>
      <c r="K59" t="s">
        <v>36</v>
      </c>
      <c r="L59" s="8" t="str">
        <f>A40</f>
        <v>C8</v>
      </c>
      <c r="M59" s="8">
        <f>B40</f>
        <v>8192</v>
      </c>
      <c r="N59" s="8">
        <f t="shared" si="1"/>
        <v>2.1235673824265575</v>
      </c>
      <c r="O59" s="8">
        <f t="shared" si="2"/>
        <v>84.942695297062301</v>
      </c>
    </row>
    <row r="60" spans="1:15" x14ac:dyDescent="0.4">
      <c r="A60" t="s">
        <v>13</v>
      </c>
      <c r="B60">
        <v>3653</v>
      </c>
      <c r="K60" t="s">
        <v>37</v>
      </c>
      <c r="L60" s="8" t="str">
        <f>A52</f>
        <v>D8</v>
      </c>
      <c r="M60" s="8">
        <f>B52</f>
        <v>15184</v>
      </c>
      <c r="N60" s="8">
        <f t="shared" si="1"/>
        <v>5.1938699336934082</v>
      </c>
      <c r="O60" s="8">
        <f t="shared" si="2"/>
        <v>207.75479734773631</v>
      </c>
    </row>
    <row r="61" spans="1:15" x14ac:dyDescent="0.4">
      <c r="A61" t="s">
        <v>21</v>
      </c>
      <c r="B61">
        <v>10007</v>
      </c>
      <c r="K61" t="s">
        <v>38</v>
      </c>
      <c r="L61" s="8" t="str">
        <f>A64</f>
        <v>E8</v>
      </c>
      <c r="M61" s="8">
        <f>B64</f>
        <v>35624</v>
      </c>
      <c r="N61" s="8">
        <f t="shared" si="1"/>
        <v>14.169411144776708</v>
      </c>
      <c r="O61" s="8">
        <f t="shared" si="2"/>
        <v>566.77644579106834</v>
      </c>
    </row>
    <row r="62" spans="1:15" x14ac:dyDescent="0.4">
      <c r="A62" t="s">
        <v>29</v>
      </c>
      <c r="B62">
        <v>6686</v>
      </c>
      <c r="K62" t="s">
        <v>30</v>
      </c>
      <c r="L62" s="8" t="str">
        <f>A76</f>
        <v>F8</v>
      </c>
      <c r="M62" s="8">
        <f>B76</f>
        <v>45582</v>
      </c>
      <c r="N62" s="8">
        <f t="shared" si="1"/>
        <v>18.542133227945371</v>
      </c>
      <c r="O62" s="8">
        <f t="shared" si="2"/>
        <v>741.68532911781483</v>
      </c>
    </row>
    <row r="63" spans="1:15" x14ac:dyDescent="0.4">
      <c r="A63" t="s">
        <v>38</v>
      </c>
      <c r="B63">
        <v>3522</v>
      </c>
      <c r="K63" t="s">
        <v>39</v>
      </c>
      <c r="L63" s="8" t="str">
        <f>A88</f>
        <v>G8</v>
      </c>
      <c r="M63" s="8">
        <f>B88</f>
        <v>8479</v>
      </c>
      <c r="N63" s="8">
        <f t="shared" si="1"/>
        <v>2.2495938172397136</v>
      </c>
      <c r="O63" s="8">
        <f t="shared" si="2"/>
        <v>89.983752689588542</v>
      </c>
    </row>
    <row r="64" spans="1:15" x14ac:dyDescent="0.4">
      <c r="A64" t="s">
        <v>45</v>
      </c>
      <c r="B64">
        <v>35624</v>
      </c>
      <c r="K64" t="s">
        <v>40</v>
      </c>
      <c r="L64" s="8" t="str">
        <f>A100</f>
        <v>H8</v>
      </c>
      <c r="M64" s="8">
        <f>B100</f>
        <v>26154</v>
      </c>
      <c r="N64" s="8">
        <f t="shared" si="1"/>
        <v>10.01097791244017</v>
      </c>
      <c r="O64" s="8">
        <f t="shared" si="2"/>
        <v>400.43911649760679</v>
      </c>
    </row>
    <row r="65" spans="1:15" x14ac:dyDescent="0.4">
      <c r="A65" t="s">
        <v>53</v>
      </c>
      <c r="B65">
        <v>4943</v>
      </c>
      <c r="K65" t="s">
        <v>48</v>
      </c>
      <c r="L65" s="8" t="str">
        <f>A101</f>
        <v>H9</v>
      </c>
      <c r="M65" s="8">
        <f>B101</f>
        <v>13095</v>
      </c>
      <c r="N65" s="8">
        <f t="shared" si="1"/>
        <v>4.2765555701927722</v>
      </c>
      <c r="O65" s="8">
        <f t="shared" si="2"/>
        <v>171.0622228077109</v>
      </c>
    </row>
    <row r="66" spans="1:15" x14ac:dyDescent="0.4">
      <c r="A66" t="s">
        <v>61</v>
      </c>
      <c r="B66">
        <v>3411</v>
      </c>
      <c r="K66" t="s">
        <v>47</v>
      </c>
      <c r="L66" s="8" t="str">
        <f>A89</f>
        <v>G9</v>
      </c>
      <c r="M66" s="8">
        <f>B89</f>
        <v>8454</v>
      </c>
      <c r="N66" s="8">
        <f t="shared" si="1"/>
        <v>2.2386159047995431</v>
      </c>
      <c r="O66" s="8">
        <f t="shared" si="2"/>
        <v>89.544636191981724</v>
      </c>
    </row>
    <row r="67" spans="1:15" x14ac:dyDescent="0.4">
      <c r="A67" t="s">
        <v>69</v>
      </c>
      <c r="B67">
        <v>49162</v>
      </c>
      <c r="K67" t="s">
        <v>46</v>
      </c>
      <c r="L67" s="8" t="str">
        <f>A77</f>
        <v>F9</v>
      </c>
      <c r="M67" s="8">
        <f>B77</f>
        <v>6085</v>
      </c>
      <c r="N67" s="8">
        <f t="shared" si="1"/>
        <v>1.1983489219689982</v>
      </c>
      <c r="O67" s="8">
        <f t="shared" si="2"/>
        <v>47.933956878759929</v>
      </c>
    </row>
    <row r="68" spans="1:15" x14ac:dyDescent="0.4">
      <c r="A68" t="s">
        <v>77</v>
      </c>
      <c r="B68">
        <v>4184</v>
      </c>
      <c r="K68" t="s">
        <v>45</v>
      </c>
      <c r="L68" s="8" t="str">
        <f>A65</f>
        <v>E9</v>
      </c>
      <c r="M68" s="8">
        <f>B65</f>
        <v>4943</v>
      </c>
      <c r="N68" s="8">
        <f t="shared" si="1"/>
        <v>0.69687788170201548</v>
      </c>
      <c r="O68" s="8">
        <f t="shared" si="2"/>
        <v>27.87511526808062</v>
      </c>
    </row>
    <row r="69" spans="1:15" x14ac:dyDescent="0.4">
      <c r="A69" t="s">
        <v>97</v>
      </c>
      <c r="B69">
        <v>3589</v>
      </c>
      <c r="K69" t="s">
        <v>44</v>
      </c>
      <c r="L69" s="8" t="str">
        <f>A53</f>
        <v>D9</v>
      </c>
      <c r="M69" s="8">
        <f>B53</f>
        <v>4266</v>
      </c>
      <c r="N69" s="8">
        <f t="shared" si="1"/>
        <v>0.3995960128222017</v>
      </c>
      <c r="O69" s="8">
        <f t="shared" si="2"/>
        <v>15.983840512888069</v>
      </c>
    </row>
    <row r="70" spans="1:15" x14ac:dyDescent="0.4">
      <c r="A70" t="s">
        <v>98</v>
      </c>
      <c r="B70">
        <v>7181</v>
      </c>
      <c r="K70" t="s">
        <v>43</v>
      </c>
      <c r="L70" s="8" t="str">
        <f>A41</f>
        <v>C9</v>
      </c>
      <c r="M70" s="8">
        <f>B41</f>
        <v>4097</v>
      </c>
      <c r="N70" s="8">
        <f t="shared" si="1"/>
        <v>0.32538532472664994</v>
      </c>
      <c r="O70" s="8">
        <f t="shared" si="2"/>
        <v>13.015412989065997</v>
      </c>
    </row>
    <row r="71" spans="1:15" x14ac:dyDescent="0.4">
      <c r="A71" t="s">
        <v>99</v>
      </c>
      <c r="B71">
        <v>54347</v>
      </c>
      <c r="K71" t="s">
        <v>42</v>
      </c>
      <c r="L71" s="8" t="str">
        <f>A29</f>
        <v>B9</v>
      </c>
      <c r="M71" s="8">
        <f>B29</f>
        <v>4280</v>
      </c>
      <c r="N71" s="8">
        <f t="shared" si="1"/>
        <v>0.40574364378869709</v>
      </c>
      <c r="O71" s="8">
        <f t="shared" si="2"/>
        <v>16.229745751547885</v>
      </c>
    </row>
    <row r="72" spans="1:15" x14ac:dyDescent="0.4">
      <c r="A72" t="s">
        <v>14</v>
      </c>
      <c r="B72">
        <v>3438</v>
      </c>
      <c r="K72" t="s">
        <v>41</v>
      </c>
      <c r="L72" s="8" t="str">
        <f>A17</f>
        <v>A9</v>
      </c>
      <c r="M72" s="8">
        <f>B17</f>
        <v>3930</v>
      </c>
      <c r="N72" s="8">
        <f t="shared" si="1"/>
        <v>0.25205286962631185</v>
      </c>
      <c r="O72" s="8">
        <f t="shared" si="2"/>
        <v>10.082114785052473</v>
      </c>
    </row>
    <row r="73" spans="1:15" x14ac:dyDescent="0.4">
      <c r="A73" t="s">
        <v>22</v>
      </c>
      <c r="B73">
        <v>7133</v>
      </c>
      <c r="K73" t="s">
        <v>49</v>
      </c>
      <c r="L73" s="8" t="str">
        <f>A18</f>
        <v>A10</v>
      </c>
      <c r="M73" s="8">
        <f>B18</f>
        <v>3706</v>
      </c>
      <c r="N73" s="8">
        <f t="shared" si="1"/>
        <v>0.15369077416238527</v>
      </c>
      <c r="O73" s="8">
        <f t="shared" si="2"/>
        <v>6.1476309664954112</v>
      </c>
    </row>
    <row r="74" spans="1:15" x14ac:dyDescent="0.4">
      <c r="A74" t="s">
        <v>32</v>
      </c>
      <c r="B74">
        <v>5162</v>
      </c>
      <c r="K74" t="s">
        <v>50</v>
      </c>
      <c r="L74" s="8" t="str">
        <f>A30</f>
        <v>B10</v>
      </c>
      <c r="M74" s="8">
        <f>B30</f>
        <v>3480</v>
      </c>
      <c r="N74" s="8">
        <f t="shared" ref="N74:N96" si="4">(M74-I$15)/2277.3</f>
        <v>5.4450445703245066E-2</v>
      </c>
      <c r="O74" s="8">
        <f t="shared" ref="O74:O96" si="5">N74*40</f>
        <v>2.1780178281298026</v>
      </c>
    </row>
    <row r="75" spans="1:15" x14ac:dyDescent="0.4">
      <c r="A75" t="s">
        <v>30</v>
      </c>
      <c r="B75">
        <v>3642</v>
      </c>
      <c r="K75" t="s">
        <v>51</v>
      </c>
      <c r="L75" s="8" t="str">
        <f>A42</f>
        <v>C10</v>
      </c>
      <c r="M75" s="8">
        <f>B42</f>
        <v>3350</v>
      </c>
      <c r="N75" s="8">
        <f t="shared" si="4"/>
        <v>-2.6346989856408905E-3</v>
      </c>
      <c r="O75" s="8">
        <f t="shared" si="5"/>
        <v>-0.10538795942563561</v>
      </c>
    </row>
    <row r="76" spans="1:15" x14ac:dyDescent="0.4">
      <c r="A76" t="s">
        <v>46</v>
      </c>
      <c r="B76">
        <v>45582</v>
      </c>
      <c r="K76" t="s">
        <v>52</v>
      </c>
      <c r="L76" t="str">
        <f>A54</f>
        <v>D10</v>
      </c>
      <c r="M76">
        <f>B54</f>
        <v>3330</v>
      </c>
      <c r="N76" s="8">
        <f t="shared" si="4"/>
        <v>-1.1417028937777192E-2</v>
      </c>
      <c r="O76" s="8">
        <f t="shared" si="5"/>
        <v>-0.45668115751108768</v>
      </c>
    </row>
    <row r="77" spans="1:15" x14ac:dyDescent="0.4">
      <c r="A77" t="s">
        <v>54</v>
      </c>
      <c r="B77">
        <v>6085</v>
      </c>
      <c r="K77" t="s">
        <v>53</v>
      </c>
      <c r="L77" t="str">
        <f>A66</f>
        <v>E10</v>
      </c>
      <c r="M77">
        <f>B66</f>
        <v>3411</v>
      </c>
      <c r="N77" s="8">
        <f t="shared" si="4"/>
        <v>2.4151407368374827E-2</v>
      </c>
      <c r="O77" s="8">
        <f t="shared" si="5"/>
        <v>0.9660562947349931</v>
      </c>
    </row>
    <row r="78" spans="1:15" x14ac:dyDescent="0.4">
      <c r="A78" t="s">
        <v>62</v>
      </c>
      <c r="B78">
        <v>3586</v>
      </c>
      <c r="K78" t="s">
        <v>54</v>
      </c>
      <c r="L78" t="str">
        <f>A78</f>
        <v>F10</v>
      </c>
      <c r="M78">
        <f>B78</f>
        <v>3586</v>
      </c>
      <c r="N78" s="8">
        <f t="shared" si="4"/>
        <v>0.10099679444956747</v>
      </c>
      <c r="O78" s="8">
        <f t="shared" si="5"/>
        <v>4.0398717779826985</v>
      </c>
    </row>
    <row r="79" spans="1:15" x14ac:dyDescent="0.4">
      <c r="A79" t="s">
        <v>70</v>
      </c>
      <c r="B79">
        <v>32854</v>
      </c>
      <c r="K79" t="s">
        <v>55</v>
      </c>
      <c r="L79" t="str">
        <f>A90</f>
        <v>G10</v>
      </c>
      <c r="M79">
        <f>B90</f>
        <v>4666</v>
      </c>
      <c r="N79" s="8">
        <f t="shared" si="4"/>
        <v>0.57524261186492776</v>
      </c>
      <c r="O79" s="8">
        <f t="shared" si="5"/>
        <v>23.009704474597111</v>
      </c>
    </row>
    <row r="80" spans="1:15" x14ac:dyDescent="0.4">
      <c r="A80" t="s">
        <v>78</v>
      </c>
      <c r="B80">
        <v>3927</v>
      </c>
      <c r="K80" t="s">
        <v>56</v>
      </c>
      <c r="L80" t="str">
        <f>A102</f>
        <v>H10</v>
      </c>
      <c r="M80">
        <f>B102</f>
        <v>5892</v>
      </c>
      <c r="N80" s="8">
        <f t="shared" si="4"/>
        <v>1.1135994379308829</v>
      </c>
      <c r="O80" s="8">
        <f t="shared" si="5"/>
        <v>44.543977517235319</v>
      </c>
    </row>
    <row r="81" spans="1:15" x14ac:dyDescent="0.4">
      <c r="A81" t="s">
        <v>100</v>
      </c>
      <c r="B81">
        <v>3356</v>
      </c>
      <c r="K81" t="s">
        <v>64</v>
      </c>
      <c r="L81" t="str">
        <f>A103</f>
        <v>H11</v>
      </c>
      <c r="M81">
        <f>B103</f>
        <v>8111</v>
      </c>
      <c r="N81" s="8">
        <f t="shared" si="4"/>
        <v>2.0879989461204054</v>
      </c>
      <c r="O81" s="8">
        <f t="shared" si="5"/>
        <v>83.519957844816219</v>
      </c>
    </row>
    <row r="82" spans="1:15" x14ac:dyDescent="0.4">
      <c r="A82" t="s">
        <v>101</v>
      </c>
      <c r="B82">
        <v>8961</v>
      </c>
      <c r="K82" t="s">
        <v>63</v>
      </c>
      <c r="L82" t="str">
        <f>A91</f>
        <v>G11</v>
      </c>
      <c r="M82">
        <f>B91</f>
        <v>14711</v>
      </c>
      <c r="N82" s="8">
        <f t="shared" si="4"/>
        <v>4.9861678303253854</v>
      </c>
      <c r="O82" s="8">
        <f t="shared" si="5"/>
        <v>199.44671321301541</v>
      </c>
    </row>
    <row r="83" spans="1:15" x14ac:dyDescent="0.4">
      <c r="A83" t="s">
        <v>102</v>
      </c>
      <c r="B83">
        <v>51880</v>
      </c>
      <c r="K83" t="s">
        <v>62</v>
      </c>
      <c r="L83" t="str">
        <f>A79</f>
        <v>F11</v>
      </c>
      <c r="M83">
        <f>B79</f>
        <v>32854</v>
      </c>
      <c r="N83" s="8">
        <f t="shared" si="4"/>
        <v>12.95305844640583</v>
      </c>
      <c r="O83" s="8">
        <f t="shared" si="5"/>
        <v>518.12233785623323</v>
      </c>
    </row>
    <row r="84" spans="1:15" x14ac:dyDescent="0.4">
      <c r="A84" t="s">
        <v>15</v>
      </c>
      <c r="B84">
        <v>3367</v>
      </c>
      <c r="K84" t="s">
        <v>61</v>
      </c>
      <c r="L84" t="str">
        <f>A67</f>
        <v>E11</v>
      </c>
      <c r="M84">
        <f>B67</f>
        <v>49162</v>
      </c>
      <c r="N84" s="8">
        <f t="shared" si="4"/>
        <v>20.114170289377771</v>
      </c>
      <c r="O84" s="8">
        <f t="shared" si="5"/>
        <v>804.56681157511082</v>
      </c>
    </row>
    <row r="85" spans="1:15" x14ac:dyDescent="0.4">
      <c r="A85" t="s">
        <v>23</v>
      </c>
      <c r="B85">
        <v>4545</v>
      </c>
      <c r="K85" t="s">
        <v>60</v>
      </c>
      <c r="L85" t="str">
        <f>A55</f>
        <v>D11</v>
      </c>
      <c r="M85">
        <f>B55</f>
        <v>41406</v>
      </c>
      <c r="N85" s="8">
        <f t="shared" si="4"/>
        <v>16.708382733939313</v>
      </c>
      <c r="O85" s="8">
        <f t="shared" si="5"/>
        <v>668.33530935757256</v>
      </c>
    </row>
    <row r="86" spans="1:15" x14ac:dyDescent="0.4">
      <c r="A86" t="s">
        <v>31</v>
      </c>
      <c r="B86">
        <v>4409</v>
      </c>
      <c r="K86" t="s">
        <v>59</v>
      </c>
      <c r="L86" t="str">
        <f>A43</f>
        <v>C11</v>
      </c>
      <c r="M86">
        <f>B43</f>
        <v>25992</v>
      </c>
      <c r="N86" s="8">
        <f t="shared" si="4"/>
        <v>9.9398410398278649</v>
      </c>
      <c r="O86" s="8">
        <f t="shared" si="5"/>
        <v>397.59364159311463</v>
      </c>
    </row>
    <row r="87" spans="1:15" x14ac:dyDescent="0.4">
      <c r="A87" t="s">
        <v>39</v>
      </c>
      <c r="B87">
        <v>4040</v>
      </c>
      <c r="K87" t="s">
        <v>58</v>
      </c>
      <c r="L87" t="str">
        <f>A31</f>
        <v>B11</v>
      </c>
      <c r="M87">
        <f>B31</f>
        <v>12311</v>
      </c>
      <c r="N87" s="8">
        <f t="shared" si="4"/>
        <v>3.932288236069029</v>
      </c>
      <c r="O87" s="8">
        <f t="shared" si="5"/>
        <v>157.29152944276115</v>
      </c>
    </row>
    <row r="88" spans="1:15" x14ac:dyDescent="0.4">
      <c r="A88" t="s">
        <v>47</v>
      </c>
      <c r="B88">
        <v>8479</v>
      </c>
      <c r="K88" t="s">
        <v>57</v>
      </c>
      <c r="L88" t="str">
        <f>A19</f>
        <v>A11</v>
      </c>
      <c r="M88">
        <f>B19</f>
        <v>7590</v>
      </c>
      <c r="N88" s="8">
        <f t="shared" si="4"/>
        <v>1.8592192508672549</v>
      </c>
      <c r="O88" s="8">
        <f t="shared" si="5"/>
        <v>74.368770034690201</v>
      </c>
    </row>
    <row r="89" spans="1:15" x14ac:dyDescent="0.4">
      <c r="A89" t="s">
        <v>55</v>
      </c>
      <c r="B89">
        <v>8454</v>
      </c>
      <c r="K89" t="s">
        <v>65</v>
      </c>
      <c r="L89" t="str">
        <f>A20</f>
        <v>A12</v>
      </c>
      <c r="M89">
        <f>B20</f>
        <v>6051</v>
      </c>
      <c r="N89" s="8">
        <f t="shared" si="4"/>
        <v>1.1834189610503665</v>
      </c>
      <c r="O89" s="8">
        <f t="shared" si="5"/>
        <v>47.336758442014656</v>
      </c>
    </row>
    <row r="90" spans="1:15" x14ac:dyDescent="0.4">
      <c r="A90" t="s">
        <v>63</v>
      </c>
      <c r="B90">
        <v>4666</v>
      </c>
      <c r="K90" t="s">
        <v>66</v>
      </c>
      <c r="L90" t="str">
        <f>A32</f>
        <v>B12</v>
      </c>
      <c r="M90">
        <f>B32</f>
        <v>4889</v>
      </c>
      <c r="N90" s="8">
        <f t="shared" si="4"/>
        <v>0.6731655908312475</v>
      </c>
      <c r="O90" s="8">
        <f t="shared" si="5"/>
        <v>26.9266236332499</v>
      </c>
    </row>
    <row r="91" spans="1:15" x14ac:dyDescent="0.4">
      <c r="A91" t="s">
        <v>71</v>
      </c>
      <c r="B91">
        <v>14711</v>
      </c>
      <c r="K91" t="s">
        <v>67</v>
      </c>
      <c r="L91" t="str">
        <f>A44</f>
        <v>C12</v>
      </c>
      <c r="M91">
        <f>B44</f>
        <v>4263</v>
      </c>
      <c r="N91" s="8">
        <f t="shared" si="4"/>
        <v>0.39827866332938128</v>
      </c>
      <c r="O91" s="8">
        <f t="shared" si="5"/>
        <v>15.931146533175252</v>
      </c>
    </row>
    <row r="92" spans="1:15" x14ac:dyDescent="0.4">
      <c r="A92" t="s">
        <v>79</v>
      </c>
      <c r="B92">
        <v>3677</v>
      </c>
      <c r="K92" t="s">
        <v>68</v>
      </c>
      <c r="L92" t="str">
        <f>A56</f>
        <v>D12</v>
      </c>
      <c r="M92">
        <f>B56</f>
        <v>4107</v>
      </c>
      <c r="N92" s="8">
        <f t="shared" si="4"/>
        <v>0.32977648970271811</v>
      </c>
      <c r="O92" s="8">
        <f t="shared" si="5"/>
        <v>13.191059588108725</v>
      </c>
    </row>
    <row r="93" spans="1:15" x14ac:dyDescent="0.4">
      <c r="A93" t="s">
        <v>103</v>
      </c>
      <c r="B93">
        <v>3367</v>
      </c>
      <c r="K93" t="s">
        <v>69</v>
      </c>
      <c r="L93" t="str">
        <f>A68</f>
        <v>E12</v>
      </c>
      <c r="M93">
        <f>B68</f>
        <v>4184</v>
      </c>
      <c r="N93" s="8">
        <f t="shared" si="4"/>
        <v>0.36358846001844286</v>
      </c>
      <c r="O93" s="8">
        <f t="shared" si="5"/>
        <v>14.543538400737715</v>
      </c>
    </row>
    <row r="94" spans="1:15" x14ac:dyDescent="0.4">
      <c r="A94" t="s">
        <v>104</v>
      </c>
      <c r="B94">
        <v>14862</v>
      </c>
      <c r="K94" t="s">
        <v>70</v>
      </c>
      <c r="L94" t="str">
        <f>A80</f>
        <v>F12</v>
      </c>
      <c r="M94">
        <f>B80</f>
        <v>3927</v>
      </c>
      <c r="N94" s="8">
        <f t="shared" si="4"/>
        <v>0.25073552013349137</v>
      </c>
      <c r="O94" s="8">
        <f t="shared" si="5"/>
        <v>10.029420805339655</v>
      </c>
    </row>
    <row r="95" spans="1:15" x14ac:dyDescent="0.4">
      <c r="A95" t="s">
        <v>105</v>
      </c>
      <c r="B95">
        <v>29136</v>
      </c>
      <c r="K95" t="s">
        <v>71</v>
      </c>
      <c r="L95" t="str">
        <f>A92</f>
        <v>G12</v>
      </c>
      <c r="M95">
        <f>B92</f>
        <v>3677</v>
      </c>
      <c r="N95" s="8">
        <f t="shared" si="4"/>
        <v>0.14095639573178764</v>
      </c>
      <c r="O95" s="8">
        <f t="shared" si="5"/>
        <v>5.6382558292715057</v>
      </c>
    </row>
    <row r="96" spans="1:15" x14ac:dyDescent="0.4">
      <c r="A96" t="s">
        <v>16</v>
      </c>
      <c r="B96">
        <v>3501</v>
      </c>
      <c r="K96" t="s">
        <v>72</v>
      </c>
      <c r="L96" t="str">
        <f>A104</f>
        <v>H12</v>
      </c>
      <c r="M96">
        <f>B104</f>
        <v>4093</v>
      </c>
      <c r="N96" s="8">
        <f t="shared" si="4"/>
        <v>0.32362885873622271</v>
      </c>
      <c r="O96" s="8">
        <f t="shared" si="5"/>
        <v>12.945154349448909</v>
      </c>
    </row>
    <row r="97" spans="1:2" x14ac:dyDescent="0.4">
      <c r="A97" t="s">
        <v>24</v>
      </c>
      <c r="B97">
        <v>3739</v>
      </c>
    </row>
    <row r="98" spans="1:2" x14ac:dyDescent="0.4">
      <c r="A98" t="s">
        <v>33</v>
      </c>
      <c r="B98">
        <v>4335</v>
      </c>
    </row>
    <row r="99" spans="1:2" x14ac:dyDescent="0.4">
      <c r="A99" t="s">
        <v>40</v>
      </c>
      <c r="B99">
        <v>4428</v>
      </c>
    </row>
    <row r="100" spans="1:2" x14ac:dyDescent="0.4">
      <c r="A100" t="s">
        <v>48</v>
      </c>
      <c r="B100">
        <v>26154</v>
      </c>
    </row>
    <row r="101" spans="1:2" x14ac:dyDescent="0.4">
      <c r="A101" t="s">
        <v>56</v>
      </c>
      <c r="B101">
        <v>13095</v>
      </c>
    </row>
    <row r="102" spans="1:2" x14ac:dyDescent="0.4">
      <c r="A102" t="s">
        <v>64</v>
      </c>
      <c r="B102">
        <v>5892</v>
      </c>
    </row>
    <row r="103" spans="1:2" x14ac:dyDescent="0.4">
      <c r="A103" t="s">
        <v>72</v>
      </c>
      <c r="B103">
        <v>8111</v>
      </c>
    </row>
    <row r="104" spans="1:2" x14ac:dyDescent="0.4">
      <c r="A104" t="s">
        <v>80</v>
      </c>
      <c r="B104">
        <v>4093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P14" sqref="P14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64948</v>
      </c>
      <c r="D2">
        <v>3202</v>
      </c>
      <c r="E2">
        <v>4869</v>
      </c>
      <c r="F2">
        <v>4137</v>
      </c>
      <c r="G2">
        <v>53966</v>
      </c>
      <c r="H2">
        <v>41972</v>
      </c>
      <c r="I2">
        <v>3823</v>
      </c>
      <c r="J2">
        <v>4779</v>
      </c>
      <c r="K2">
        <v>3796</v>
      </c>
      <c r="L2">
        <v>3586</v>
      </c>
      <c r="M2">
        <v>7513</v>
      </c>
      <c r="N2">
        <v>5984</v>
      </c>
      <c r="O2">
        <v>37128</v>
      </c>
      <c r="P2">
        <v>3281</v>
      </c>
      <c r="Q2">
        <v>6766</v>
      </c>
      <c r="R2">
        <v>3919</v>
      </c>
      <c r="S2">
        <v>44150</v>
      </c>
      <c r="T2">
        <v>25968</v>
      </c>
      <c r="U2">
        <v>3477</v>
      </c>
      <c r="V2">
        <v>5503</v>
      </c>
      <c r="W2">
        <v>4131</v>
      </c>
      <c r="X2">
        <v>3346</v>
      </c>
      <c r="Y2">
        <v>12197</v>
      </c>
      <c r="Z2">
        <v>4774</v>
      </c>
      <c r="AA2">
        <v>20158</v>
      </c>
      <c r="AB2">
        <v>3347</v>
      </c>
      <c r="AC2">
        <v>9571</v>
      </c>
      <c r="AD2">
        <v>3956</v>
      </c>
      <c r="AE2">
        <v>20696</v>
      </c>
      <c r="AF2">
        <v>13797</v>
      </c>
      <c r="AG2">
        <v>3278</v>
      </c>
      <c r="AH2">
        <v>8021</v>
      </c>
      <c r="AI2">
        <v>3970</v>
      </c>
      <c r="AJ2">
        <v>3204</v>
      </c>
      <c r="AK2">
        <v>25823</v>
      </c>
      <c r="AL2">
        <v>4137</v>
      </c>
      <c r="AM2">
        <v>7305</v>
      </c>
      <c r="AN2">
        <v>3833</v>
      </c>
      <c r="AO2">
        <v>15117</v>
      </c>
      <c r="AP2">
        <v>3821</v>
      </c>
      <c r="AQ2">
        <v>12204</v>
      </c>
      <c r="AR2">
        <v>9162</v>
      </c>
      <c r="AS2">
        <v>3217</v>
      </c>
      <c r="AT2">
        <v>15046</v>
      </c>
      <c r="AU2">
        <v>4138</v>
      </c>
      <c r="AV2">
        <v>3204</v>
      </c>
      <c r="AW2">
        <v>40938</v>
      </c>
      <c r="AX2">
        <v>3993</v>
      </c>
      <c r="AY2">
        <v>4204</v>
      </c>
      <c r="AZ2">
        <v>5330</v>
      </c>
      <c r="BA2">
        <v>34575</v>
      </c>
      <c r="BB2">
        <v>3522</v>
      </c>
      <c r="BC2">
        <v>9777</v>
      </c>
      <c r="BD2">
        <v>6521</v>
      </c>
      <c r="BE2">
        <v>3335</v>
      </c>
      <c r="BF2">
        <v>35442</v>
      </c>
      <c r="BG2">
        <v>4810</v>
      </c>
      <c r="BH2">
        <v>3287</v>
      </c>
      <c r="BI2">
        <v>48966</v>
      </c>
      <c r="BJ2">
        <v>4055</v>
      </c>
      <c r="BK2">
        <v>3475</v>
      </c>
      <c r="BL2">
        <v>6885</v>
      </c>
      <c r="BM2">
        <v>53091</v>
      </c>
      <c r="BN2">
        <v>3295</v>
      </c>
      <c r="BO2">
        <v>6933</v>
      </c>
      <c r="BP2">
        <v>5052</v>
      </c>
      <c r="BQ2">
        <v>3518</v>
      </c>
      <c r="BR2">
        <v>44951</v>
      </c>
      <c r="BS2">
        <v>5968</v>
      </c>
      <c r="BT2">
        <v>3458</v>
      </c>
      <c r="BU2">
        <v>32640</v>
      </c>
      <c r="BV2">
        <v>3793</v>
      </c>
      <c r="BW2">
        <v>3237</v>
      </c>
      <c r="BX2">
        <v>8765</v>
      </c>
      <c r="BY2">
        <v>50742</v>
      </c>
      <c r="BZ2">
        <v>3237</v>
      </c>
      <c r="CA2">
        <v>4072</v>
      </c>
      <c r="CB2">
        <v>4247</v>
      </c>
      <c r="CC2">
        <v>3903</v>
      </c>
      <c r="CD2">
        <v>9121</v>
      </c>
      <c r="CE2">
        <v>8234</v>
      </c>
      <c r="CF2">
        <v>4510</v>
      </c>
      <c r="CG2">
        <v>14049</v>
      </c>
      <c r="CH2">
        <v>3557</v>
      </c>
      <c r="CI2">
        <v>3249</v>
      </c>
      <c r="CJ2">
        <v>13938</v>
      </c>
      <c r="CK2">
        <v>28606</v>
      </c>
      <c r="CL2">
        <v>3386</v>
      </c>
      <c r="CM2">
        <v>3598</v>
      </c>
      <c r="CN2">
        <v>4159</v>
      </c>
      <c r="CO2">
        <v>4257</v>
      </c>
      <c r="CP2">
        <v>25443</v>
      </c>
      <c r="CQ2">
        <v>12871</v>
      </c>
      <c r="CR2">
        <v>5762</v>
      </c>
      <c r="CS2">
        <v>8064</v>
      </c>
      <c r="CT2">
        <v>3427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64948</v>
      </c>
      <c r="G9">
        <f>'Plate 1'!G9</f>
        <v>30</v>
      </c>
      <c r="H9" t="str">
        <f t="shared" ref="H9:I9" si="0">A9</f>
        <v>A1</v>
      </c>
      <c r="I9">
        <f t="shared" si="0"/>
        <v>64948</v>
      </c>
      <c r="K9" t="s">
        <v>82</v>
      </c>
      <c r="L9" t="str">
        <f>A10</f>
        <v>A2</v>
      </c>
      <c r="M9">
        <f>B10</f>
        <v>3202</v>
      </c>
      <c r="N9" s="8">
        <f>(M9-I$15)/2105.2</f>
        <v>-1.662549876496295E-2</v>
      </c>
      <c r="O9">
        <f>N9*40</f>
        <v>-0.66501995059851793</v>
      </c>
    </row>
    <row r="10" spans="1:98" x14ac:dyDescent="0.4">
      <c r="A10" t="s">
        <v>83</v>
      </c>
      <c r="B10">
        <v>3202</v>
      </c>
      <c r="G10">
        <f>'Plate 1'!G10</f>
        <v>15</v>
      </c>
      <c r="H10" t="str">
        <f>A21</f>
        <v>B1</v>
      </c>
      <c r="I10">
        <f>B21</f>
        <v>37128</v>
      </c>
      <c r="K10" t="s">
        <v>85</v>
      </c>
      <c r="L10" t="str">
        <f>A22</f>
        <v>B2</v>
      </c>
      <c r="M10">
        <f>B22</f>
        <v>3281</v>
      </c>
      <c r="N10" s="8">
        <f t="shared" ref="N10:N73" si="1">(M10-I$15)/2105.2</f>
        <v>2.0900627018810566E-2</v>
      </c>
      <c r="O10">
        <f t="shared" ref="O10:O73" si="2">N10*40</f>
        <v>0.83602508075242266</v>
      </c>
    </row>
    <row r="11" spans="1:98" x14ac:dyDescent="0.4">
      <c r="A11" t="s">
        <v>84</v>
      </c>
      <c r="B11">
        <v>4869</v>
      </c>
      <c r="G11">
        <f>'Plate 1'!G11</f>
        <v>7.5</v>
      </c>
      <c r="H11" t="str">
        <f>A33</f>
        <v>C1</v>
      </c>
      <c r="I11">
        <f>B33</f>
        <v>20158</v>
      </c>
      <c r="K11" t="s">
        <v>88</v>
      </c>
      <c r="L11" t="str">
        <f>A34</f>
        <v>C2</v>
      </c>
      <c r="M11">
        <f>B34</f>
        <v>3347</v>
      </c>
      <c r="N11" s="8">
        <f t="shared" si="1"/>
        <v>5.2251567547026416E-2</v>
      </c>
      <c r="O11">
        <f t="shared" si="2"/>
        <v>2.0900627018810565</v>
      </c>
    </row>
    <row r="12" spans="1:98" x14ac:dyDescent="0.4">
      <c r="A12" t="s">
        <v>9</v>
      </c>
      <c r="B12">
        <v>4137</v>
      </c>
      <c r="G12">
        <f>'Plate 1'!G12</f>
        <v>1.875</v>
      </c>
      <c r="H12" t="str">
        <f>A45</f>
        <v>D1</v>
      </c>
      <c r="I12">
        <f>B45</f>
        <v>7305</v>
      </c>
      <c r="K12" t="s">
        <v>91</v>
      </c>
      <c r="L12" t="str">
        <f>A46</f>
        <v>D2</v>
      </c>
      <c r="M12">
        <f>B46</f>
        <v>3833</v>
      </c>
      <c r="N12" s="8">
        <f t="shared" si="1"/>
        <v>0.28310849325479764</v>
      </c>
      <c r="O12">
        <f t="shared" si="2"/>
        <v>11.324339730191905</v>
      </c>
    </row>
    <row r="13" spans="1:98" x14ac:dyDescent="0.4">
      <c r="A13" t="s">
        <v>17</v>
      </c>
      <c r="B13">
        <v>53966</v>
      </c>
      <c r="G13">
        <f>'Plate 1'!G13</f>
        <v>0.46875</v>
      </c>
      <c r="H13" t="str">
        <f>A57</f>
        <v>E1</v>
      </c>
      <c r="I13">
        <f>B57</f>
        <v>4204</v>
      </c>
      <c r="K13" t="s">
        <v>94</v>
      </c>
      <c r="L13" t="str">
        <f>A58</f>
        <v>E2</v>
      </c>
      <c r="M13">
        <f>B58</f>
        <v>5330</v>
      </c>
      <c r="N13" s="8">
        <f t="shared" si="1"/>
        <v>0.99420482614478445</v>
      </c>
      <c r="O13">
        <f t="shared" si="2"/>
        <v>39.768193045791378</v>
      </c>
    </row>
    <row r="14" spans="1:98" x14ac:dyDescent="0.4">
      <c r="A14" t="s">
        <v>25</v>
      </c>
      <c r="B14">
        <v>41972</v>
      </c>
      <c r="G14">
        <f>'Plate 1'!G14</f>
        <v>0.1171875</v>
      </c>
      <c r="H14" t="str">
        <f>A69</f>
        <v>F1</v>
      </c>
      <c r="I14">
        <f>B69</f>
        <v>3475</v>
      </c>
      <c r="K14" t="s">
        <v>97</v>
      </c>
      <c r="L14" t="str">
        <f>A70</f>
        <v>F2</v>
      </c>
      <c r="M14">
        <f>B70</f>
        <v>6885</v>
      </c>
      <c r="N14" s="8">
        <f t="shared" si="1"/>
        <v>1.732851985559567</v>
      </c>
      <c r="O14">
        <f t="shared" si="2"/>
        <v>69.314079422382676</v>
      </c>
    </row>
    <row r="15" spans="1:98" x14ac:dyDescent="0.4">
      <c r="A15" t="s">
        <v>34</v>
      </c>
      <c r="B15">
        <v>3823</v>
      </c>
      <c r="G15">
        <f>'Plate 1'!G15</f>
        <v>0</v>
      </c>
      <c r="H15" t="str">
        <f>A81</f>
        <v>G1</v>
      </c>
      <c r="I15">
        <f>B81</f>
        <v>3237</v>
      </c>
      <c r="K15" t="s">
        <v>100</v>
      </c>
      <c r="L15" t="str">
        <f>A82</f>
        <v>G2</v>
      </c>
      <c r="M15">
        <f>B82</f>
        <v>8765</v>
      </c>
      <c r="N15" s="8">
        <f t="shared" si="1"/>
        <v>2.6258787763632911</v>
      </c>
      <c r="O15">
        <f t="shared" si="2"/>
        <v>105.03515105453164</v>
      </c>
    </row>
    <row r="16" spans="1:98" x14ac:dyDescent="0.4">
      <c r="A16" t="s">
        <v>41</v>
      </c>
      <c r="B16">
        <v>4779</v>
      </c>
      <c r="H16" t="s">
        <v>119</v>
      </c>
      <c r="I16">
        <f>SLOPE(I10:I15, G10:G15)</f>
        <v>2263.546313914263</v>
      </c>
      <c r="K16" t="s">
        <v>103</v>
      </c>
      <c r="L16" t="str">
        <f>A94</f>
        <v>H2</v>
      </c>
      <c r="M16">
        <f>B94</f>
        <v>13938</v>
      </c>
      <c r="N16" s="8">
        <f t="shared" si="1"/>
        <v>5.083127493824815</v>
      </c>
      <c r="O16">
        <f t="shared" si="2"/>
        <v>203.3250997529926</v>
      </c>
    </row>
    <row r="17" spans="1:15" x14ac:dyDescent="0.4">
      <c r="A17" t="s">
        <v>49</v>
      </c>
      <c r="B17">
        <v>3796</v>
      </c>
      <c r="K17" t="s">
        <v>104</v>
      </c>
      <c r="L17" t="str">
        <f>A95</f>
        <v>H3</v>
      </c>
      <c r="M17">
        <f>B95</f>
        <v>28606</v>
      </c>
      <c r="N17" s="8">
        <f t="shared" si="1"/>
        <v>12.050636519095574</v>
      </c>
      <c r="O17">
        <f t="shared" si="2"/>
        <v>482.02546076382299</v>
      </c>
    </row>
    <row r="18" spans="1:15" x14ac:dyDescent="0.4">
      <c r="A18" t="s">
        <v>57</v>
      </c>
      <c r="B18">
        <v>3586</v>
      </c>
      <c r="K18" t="s">
        <v>101</v>
      </c>
      <c r="L18" t="str">
        <f>A83</f>
        <v>G3</v>
      </c>
      <c r="M18">
        <f>B83</f>
        <v>50742</v>
      </c>
      <c r="N18" s="8">
        <f t="shared" si="1"/>
        <v>22.565551966558999</v>
      </c>
      <c r="O18">
        <f t="shared" si="2"/>
        <v>902.62207866235997</v>
      </c>
    </row>
    <row r="19" spans="1:15" x14ac:dyDescent="0.4">
      <c r="A19" t="s">
        <v>65</v>
      </c>
      <c r="B19">
        <v>7513</v>
      </c>
      <c r="K19" t="s">
        <v>98</v>
      </c>
      <c r="L19" t="str">
        <f>A71</f>
        <v>F3</v>
      </c>
      <c r="M19">
        <f>B71</f>
        <v>53091</v>
      </c>
      <c r="N19" s="8">
        <f t="shared" si="1"/>
        <v>23.681360440813226</v>
      </c>
      <c r="O19">
        <f t="shared" si="2"/>
        <v>947.254417632529</v>
      </c>
    </row>
    <row r="20" spans="1:15" x14ac:dyDescent="0.4">
      <c r="A20" t="s">
        <v>73</v>
      </c>
      <c r="B20">
        <v>5984</v>
      </c>
      <c r="K20" t="s">
        <v>95</v>
      </c>
      <c r="L20" t="str">
        <f>A59</f>
        <v>E3</v>
      </c>
      <c r="M20">
        <f>B59</f>
        <v>34575</v>
      </c>
      <c r="N20" s="8">
        <f t="shared" si="1"/>
        <v>14.885996579897398</v>
      </c>
      <c r="O20">
        <f t="shared" si="2"/>
        <v>595.4398631958959</v>
      </c>
    </row>
    <row r="21" spans="1:15" x14ac:dyDescent="0.4">
      <c r="A21" t="s">
        <v>85</v>
      </c>
      <c r="B21">
        <v>37128</v>
      </c>
      <c r="K21" t="s">
        <v>92</v>
      </c>
      <c r="L21" t="str">
        <f>A47</f>
        <v>D3</v>
      </c>
      <c r="M21">
        <f>B47</f>
        <v>15117</v>
      </c>
      <c r="N21" s="8">
        <f t="shared" si="1"/>
        <v>5.6431692950788532</v>
      </c>
      <c r="O21">
        <f t="shared" si="2"/>
        <v>225.72677180315412</v>
      </c>
    </row>
    <row r="22" spans="1:15" x14ac:dyDescent="0.4">
      <c r="A22" t="s">
        <v>86</v>
      </c>
      <c r="B22">
        <v>3281</v>
      </c>
      <c r="K22" t="s">
        <v>89</v>
      </c>
      <c r="L22" t="str">
        <f>A35</f>
        <v>C3</v>
      </c>
      <c r="M22">
        <f>B35</f>
        <v>9571</v>
      </c>
      <c r="N22" s="8">
        <f t="shared" si="1"/>
        <v>3.0087402622078665</v>
      </c>
      <c r="O22">
        <f t="shared" si="2"/>
        <v>120.34961048831465</v>
      </c>
    </row>
    <row r="23" spans="1:15" x14ac:dyDescent="0.4">
      <c r="A23" t="s">
        <v>87</v>
      </c>
      <c r="B23">
        <v>6766</v>
      </c>
      <c r="K23" t="s">
        <v>86</v>
      </c>
      <c r="L23" t="str">
        <f>A23</f>
        <v>B3</v>
      </c>
      <c r="M23">
        <f>B23</f>
        <v>6766</v>
      </c>
      <c r="N23" s="8">
        <f t="shared" si="1"/>
        <v>1.6763252897586929</v>
      </c>
      <c r="O23">
        <f t="shared" si="2"/>
        <v>67.053011590347722</v>
      </c>
    </row>
    <row r="24" spans="1:15" x14ac:dyDescent="0.4">
      <c r="A24" t="s">
        <v>10</v>
      </c>
      <c r="B24">
        <v>3919</v>
      </c>
      <c r="K24" t="s">
        <v>83</v>
      </c>
      <c r="L24" t="str">
        <f>A11</f>
        <v>A3</v>
      </c>
      <c r="M24">
        <f>B11</f>
        <v>4869</v>
      </c>
      <c r="N24" s="8">
        <f t="shared" si="1"/>
        <v>0.77522325669770098</v>
      </c>
      <c r="O24">
        <f t="shared" si="2"/>
        <v>31.008930267908038</v>
      </c>
    </row>
    <row r="25" spans="1:15" x14ac:dyDescent="0.4">
      <c r="A25" t="s">
        <v>18</v>
      </c>
      <c r="B25">
        <v>44150</v>
      </c>
      <c r="K25" t="s">
        <v>84</v>
      </c>
      <c r="L25" t="str">
        <f>A12</f>
        <v>A4</v>
      </c>
      <c r="M25">
        <f>B12</f>
        <v>4137</v>
      </c>
      <c r="N25" s="8">
        <f t="shared" si="1"/>
        <v>0.4275128253847616</v>
      </c>
      <c r="O25">
        <f t="shared" si="2"/>
        <v>17.100513015390465</v>
      </c>
    </row>
    <row r="26" spans="1:15" x14ac:dyDescent="0.4">
      <c r="A26" t="s">
        <v>26</v>
      </c>
      <c r="B26">
        <v>25968</v>
      </c>
      <c r="K26" t="s">
        <v>87</v>
      </c>
      <c r="L26" t="str">
        <f>A24</f>
        <v>B4</v>
      </c>
      <c r="M26">
        <f>B24</f>
        <v>3919</v>
      </c>
      <c r="N26" s="8">
        <f t="shared" si="1"/>
        <v>0.32395971879156377</v>
      </c>
      <c r="O26">
        <f t="shared" si="2"/>
        <v>12.95838875166255</v>
      </c>
    </row>
    <row r="27" spans="1:15" x14ac:dyDescent="0.4">
      <c r="A27" t="s">
        <v>35</v>
      </c>
      <c r="B27">
        <v>3477</v>
      </c>
      <c r="K27" t="s">
        <v>90</v>
      </c>
      <c r="L27" t="str">
        <f>A36</f>
        <v>C4</v>
      </c>
      <c r="M27">
        <f>B36</f>
        <v>3956</v>
      </c>
      <c r="N27" s="8">
        <f t="shared" si="1"/>
        <v>0.34153524605738173</v>
      </c>
      <c r="O27">
        <f t="shared" si="2"/>
        <v>13.661409842295269</v>
      </c>
    </row>
    <row r="28" spans="1:15" x14ac:dyDescent="0.4">
      <c r="A28" t="s">
        <v>42</v>
      </c>
      <c r="B28">
        <v>5503</v>
      </c>
      <c r="K28" t="s">
        <v>93</v>
      </c>
      <c r="L28" t="str">
        <f>A48</f>
        <v>D4</v>
      </c>
      <c r="M28">
        <f>B48</f>
        <v>3821</v>
      </c>
      <c r="N28" s="8">
        <f t="shared" si="1"/>
        <v>0.27740832224966749</v>
      </c>
      <c r="O28">
        <f t="shared" si="2"/>
        <v>11.0963328899867</v>
      </c>
    </row>
    <row r="29" spans="1:15" x14ac:dyDescent="0.4">
      <c r="A29" t="s">
        <v>50</v>
      </c>
      <c r="B29">
        <v>4131</v>
      </c>
      <c r="K29" t="s">
        <v>96</v>
      </c>
      <c r="L29" t="str">
        <f>A60</f>
        <v>E4</v>
      </c>
      <c r="M29">
        <f>B60</f>
        <v>3522</v>
      </c>
      <c r="N29" s="8">
        <f t="shared" si="1"/>
        <v>0.13537906137184116</v>
      </c>
      <c r="O29">
        <f t="shared" si="2"/>
        <v>5.4151624548736468</v>
      </c>
    </row>
    <row r="30" spans="1:15" x14ac:dyDescent="0.4">
      <c r="A30" t="s">
        <v>58</v>
      </c>
      <c r="B30">
        <v>3346</v>
      </c>
      <c r="K30" t="s">
        <v>99</v>
      </c>
      <c r="L30" t="str">
        <f>A72</f>
        <v>F4</v>
      </c>
      <c r="M30">
        <f>B72</f>
        <v>3295</v>
      </c>
      <c r="N30" s="8">
        <f t="shared" si="1"/>
        <v>2.7550826524795746E-2</v>
      </c>
      <c r="O30">
        <f t="shared" si="2"/>
        <v>1.1020330609918298</v>
      </c>
    </row>
    <row r="31" spans="1:15" x14ac:dyDescent="0.4">
      <c r="A31" t="s">
        <v>66</v>
      </c>
      <c r="B31">
        <v>12197</v>
      </c>
      <c r="K31" t="s">
        <v>102</v>
      </c>
      <c r="L31" t="str">
        <f>A84</f>
        <v>G4</v>
      </c>
      <c r="M31">
        <f>B84</f>
        <v>3237</v>
      </c>
      <c r="N31" s="8">
        <f t="shared" si="1"/>
        <v>0</v>
      </c>
      <c r="O31">
        <f t="shared" si="2"/>
        <v>0</v>
      </c>
    </row>
    <row r="32" spans="1:15" x14ac:dyDescent="0.4">
      <c r="A32" t="s">
        <v>74</v>
      </c>
      <c r="B32">
        <v>4774</v>
      </c>
      <c r="K32" t="s">
        <v>105</v>
      </c>
      <c r="L32" t="str">
        <f>A96</f>
        <v>H4</v>
      </c>
      <c r="M32">
        <f>B96</f>
        <v>3386</v>
      </c>
      <c r="N32" s="8">
        <f t="shared" si="1"/>
        <v>7.0777123313699411E-2</v>
      </c>
      <c r="O32">
        <f t="shared" si="2"/>
        <v>2.8310849325479763</v>
      </c>
    </row>
    <row r="33" spans="1:15" x14ac:dyDescent="0.4">
      <c r="A33" t="s">
        <v>88</v>
      </c>
      <c r="B33">
        <v>20158</v>
      </c>
      <c r="K33" t="s">
        <v>16</v>
      </c>
      <c r="L33" t="str">
        <f>A97</f>
        <v>H5</v>
      </c>
      <c r="M33">
        <f>B97</f>
        <v>3598</v>
      </c>
      <c r="N33" s="8">
        <f t="shared" si="1"/>
        <v>0.17148014440433215</v>
      </c>
      <c r="O33">
        <f t="shared" si="2"/>
        <v>6.8592057761732859</v>
      </c>
    </row>
    <row r="34" spans="1:15" x14ac:dyDescent="0.4">
      <c r="A34" t="s">
        <v>89</v>
      </c>
      <c r="B34">
        <v>3347</v>
      </c>
      <c r="K34" t="s">
        <v>15</v>
      </c>
      <c r="L34" t="str">
        <f>A85</f>
        <v>G5</v>
      </c>
      <c r="M34">
        <f>B85</f>
        <v>4072</v>
      </c>
      <c r="N34" s="8">
        <f t="shared" si="1"/>
        <v>0.39663689910697325</v>
      </c>
      <c r="O34">
        <f t="shared" si="2"/>
        <v>15.86547596427893</v>
      </c>
    </row>
    <row r="35" spans="1:15" x14ac:dyDescent="0.4">
      <c r="A35" t="s">
        <v>90</v>
      </c>
      <c r="B35">
        <v>9571</v>
      </c>
      <c r="K35" t="s">
        <v>14</v>
      </c>
      <c r="L35" t="str">
        <f>A73</f>
        <v>F5</v>
      </c>
      <c r="M35">
        <f>B73</f>
        <v>6933</v>
      </c>
      <c r="N35" s="8">
        <f t="shared" si="1"/>
        <v>1.7556526695800876</v>
      </c>
      <c r="O35">
        <f t="shared" si="2"/>
        <v>70.226106783203505</v>
      </c>
    </row>
    <row r="36" spans="1:15" x14ac:dyDescent="0.4">
      <c r="A36" t="s">
        <v>11</v>
      </c>
      <c r="B36">
        <v>3956</v>
      </c>
      <c r="K36" t="s">
        <v>13</v>
      </c>
      <c r="L36" t="str">
        <f>A61</f>
        <v>E5</v>
      </c>
      <c r="M36">
        <f>B61</f>
        <v>9777</v>
      </c>
      <c r="N36" s="8">
        <f t="shared" si="1"/>
        <v>3.106593197795934</v>
      </c>
      <c r="O36">
        <f t="shared" si="2"/>
        <v>124.26372791183736</v>
      </c>
    </row>
    <row r="37" spans="1:15" x14ac:dyDescent="0.4">
      <c r="A37" t="s">
        <v>19</v>
      </c>
      <c r="B37">
        <v>20696</v>
      </c>
      <c r="K37" t="s">
        <v>12</v>
      </c>
      <c r="L37" t="str">
        <f>A49</f>
        <v>D5</v>
      </c>
      <c r="M37">
        <f>B49</f>
        <v>12204</v>
      </c>
      <c r="N37" s="8">
        <f t="shared" si="1"/>
        <v>4.2594527835835079</v>
      </c>
      <c r="O37">
        <f t="shared" si="2"/>
        <v>170.37811134334032</v>
      </c>
    </row>
    <row r="38" spans="1:15" x14ac:dyDescent="0.4">
      <c r="A38" t="s">
        <v>27</v>
      </c>
      <c r="B38">
        <v>13797</v>
      </c>
      <c r="K38" t="s">
        <v>11</v>
      </c>
      <c r="L38" t="str">
        <f>A37</f>
        <v>C5</v>
      </c>
      <c r="M38">
        <f>B37</f>
        <v>20696</v>
      </c>
      <c r="N38" s="8">
        <f t="shared" si="1"/>
        <v>8.2932737982139475</v>
      </c>
      <c r="O38">
        <f t="shared" si="2"/>
        <v>331.73095192855789</v>
      </c>
    </row>
    <row r="39" spans="1:15" x14ac:dyDescent="0.4">
      <c r="A39" t="s">
        <v>36</v>
      </c>
      <c r="B39">
        <v>3278</v>
      </c>
      <c r="K39" t="s">
        <v>10</v>
      </c>
      <c r="L39" t="str">
        <f>A25</f>
        <v>B5</v>
      </c>
      <c r="M39">
        <f>B25</f>
        <v>44150</v>
      </c>
      <c r="N39" s="8">
        <f t="shared" si="1"/>
        <v>19.434258027740835</v>
      </c>
      <c r="O39">
        <f t="shared" si="2"/>
        <v>777.37032110963344</v>
      </c>
    </row>
    <row r="40" spans="1:15" x14ac:dyDescent="0.4">
      <c r="A40" t="s">
        <v>43</v>
      </c>
      <c r="B40">
        <v>8021</v>
      </c>
      <c r="K40" t="s">
        <v>9</v>
      </c>
      <c r="L40" t="str">
        <f>A13</f>
        <v>A5</v>
      </c>
      <c r="M40">
        <f>B13</f>
        <v>53966</v>
      </c>
      <c r="N40" s="8">
        <f t="shared" si="1"/>
        <v>24.096997909937301</v>
      </c>
      <c r="O40">
        <f t="shared" si="2"/>
        <v>963.87991639749202</v>
      </c>
    </row>
    <row r="41" spans="1:15" x14ac:dyDescent="0.4">
      <c r="A41" t="s">
        <v>51</v>
      </c>
      <c r="B41">
        <v>3970</v>
      </c>
      <c r="K41" t="s">
        <v>17</v>
      </c>
      <c r="L41" t="str">
        <f>A14</f>
        <v>A6</v>
      </c>
      <c r="M41">
        <f>B14</f>
        <v>41972</v>
      </c>
      <c r="N41" s="8">
        <f t="shared" si="1"/>
        <v>18.399676990309711</v>
      </c>
      <c r="O41">
        <f t="shared" si="2"/>
        <v>735.98707961238847</v>
      </c>
    </row>
    <row r="42" spans="1:15" x14ac:dyDescent="0.4">
      <c r="A42" t="s">
        <v>59</v>
      </c>
      <c r="B42">
        <v>3204</v>
      </c>
      <c r="K42" t="s">
        <v>18</v>
      </c>
      <c r="L42" t="str">
        <f>A26</f>
        <v>B6</v>
      </c>
      <c r="M42">
        <f>B26</f>
        <v>25968</v>
      </c>
      <c r="N42" s="8">
        <f t="shared" si="1"/>
        <v>10.797548926467796</v>
      </c>
      <c r="O42">
        <f t="shared" si="2"/>
        <v>431.90195705871184</v>
      </c>
    </row>
    <row r="43" spans="1:15" x14ac:dyDescent="0.4">
      <c r="A43" t="s">
        <v>67</v>
      </c>
      <c r="B43">
        <v>25823</v>
      </c>
      <c r="K43" t="s">
        <v>19</v>
      </c>
      <c r="L43" t="str">
        <f>A38</f>
        <v>C6</v>
      </c>
      <c r="M43">
        <f>B38</f>
        <v>13797</v>
      </c>
      <c r="N43" s="8">
        <f t="shared" si="1"/>
        <v>5.0161504845145357</v>
      </c>
      <c r="O43">
        <f t="shared" si="2"/>
        <v>200.64601938058144</v>
      </c>
    </row>
    <row r="44" spans="1:15" x14ac:dyDescent="0.4">
      <c r="A44" t="s">
        <v>75</v>
      </c>
      <c r="B44">
        <v>4137</v>
      </c>
      <c r="K44" t="s">
        <v>20</v>
      </c>
      <c r="L44" t="str">
        <f>A50</f>
        <v>D6</v>
      </c>
      <c r="M44">
        <f>B50</f>
        <v>9162</v>
      </c>
      <c r="N44" s="8">
        <f t="shared" si="1"/>
        <v>2.8144594337830138</v>
      </c>
      <c r="O44">
        <f t="shared" si="2"/>
        <v>112.57837735132055</v>
      </c>
    </row>
    <row r="45" spans="1:15" x14ac:dyDescent="0.4">
      <c r="A45" t="s">
        <v>91</v>
      </c>
      <c r="B45">
        <v>7305</v>
      </c>
      <c r="K45" t="s">
        <v>21</v>
      </c>
      <c r="L45" t="str">
        <f>A62</f>
        <v>E6</v>
      </c>
      <c r="M45">
        <f>B62</f>
        <v>6521</v>
      </c>
      <c r="N45" s="8">
        <f t="shared" si="1"/>
        <v>1.5599467984039523</v>
      </c>
      <c r="O45">
        <f t="shared" si="2"/>
        <v>62.397871936158097</v>
      </c>
    </row>
    <row r="46" spans="1:15" x14ac:dyDescent="0.4">
      <c r="A46" t="s">
        <v>92</v>
      </c>
      <c r="B46">
        <v>3833</v>
      </c>
      <c r="K46" t="s">
        <v>22</v>
      </c>
      <c r="L46" t="str">
        <f>A74</f>
        <v>F6</v>
      </c>
      <c r="M46">
        <f>B74</f>
        <v>5052</v>
      </c>
      <c r="N46" s="8">
        <f t="shared" si="1"/>
        <v>0.86215086452593581</v>
      </c>
      <c r="O46">
        <f t="shared" si="2"/>
        <v>34.48603458103743</v>
      </c>
    </row>
    <row r="47" spans="1:15" x14ac:dyDescent="0.4">
      <c r="A47" t="s">
        <v>93</v>
      </c>
      <c r="B47">
        <v>15117</v>
      </c>
      <c r="K47" t="s">
        <v>23</v>
      </c>
      <c r="L47" t="str">
        <f>A86</f>
        <v>G6</v>
      </c>
      <c r="M47">
        <f>B86</f>
        <v>4247</v>
      </c>
      <c r="N47" s="8">
        <f t="shared" si="1"/>
        <v>0.47976439293178802</v>
      </c>
      <c r="O47">
        <f t="shared" si="2"/>
        <v>19.190575717271521</v>
      </c>
    </row>
    <row r="48" spans="1:15" x14ac:dyDescent="0.4">
      <c r="A48" t="s">
        <v>12</v>
      </c>
      <c r="B48">
        <v>3821</v>
      </c>
      <c r="K48" t="s">
        <v>24</v>
      </c>
      <c r="L48" t="str">
        <f>A98</f>
        <v>H6</v>
      </c>
      <c r="M48">
        <f>B98</f>
        <v>4159</v>
      </c>
      <c r="N48" s="8">
        <f t="shared" si="1"/>
        <v>0.43796313889416688</v>
      </c>
      <c r="O48">
        <f t="shared" si="2"/>
        <v>17.518525555766676</v>
      </c>
    </row>
    <row r="49" spans="1:15" x14ac:dyDescent="0.4">
      <c r="A49" t="s">
        <v>20</v>
      </c>
      <c r="B49">
        <v>12204</v>
      </c>
      <c r="K49" t="s">
        <v>33</v>
      </c>
      <c r="L49" t="str">
        <f>A99</f>
        <v>H7</v>
      </c>
      <c r="M49">
        <f>B99</f>
        <v>4257</v>
      </c>
      <c r="N49" s="8">
        <f t="shared" si="1"/>
        <v>0.4845145354360631</v>
      </c>
      <c r="O49">
        <f t="shared" si="2"/>
        <v>19.380581417442524</v>
      </c>
    </row>
    <row r="50" spans="1:15" x14ac:dyDescent="0.4">
      <c r="A50" t="s">
        <v>28</v>
      </c>
      <c r="B50">
        <v>9162</v>
      </c>
      <c r="K50" t="s">
        <v>31</v>
      </c>
      <c r="L50" t="str">
        <f>A87</f>
        <v>G7</v>
      </c>
      <c r="M50">
        <f>B87</f>
        <v>3903</v>
      </c>
      <c r="N50" s="8">
        <f t="shared" si="1"/>
        <v>0.31635949078472358</v>
      </c>
      <c r="O50">
        <f t="shared" si="2"/>
        <v>12.654379631388943</v>
      </c>
    </row>
    <row r="51" spans="1:15" x14ac:dyDescent="0.4">
      <c r="A51" t="s">
        <v>37</v>
      </c>
      <c r="B51">
        <v>3217</v>
      </c>
      <c r="K51" t="s">
        <v>32</v>
      </c>
      <c r="L51" t="str">
        <f>A75</f>
        <v>F7</v>
      </c>
      <c r="M51">
        <f>B75</f>
        <v>3518</v>
      </c>
      <c r="N51" s="8">
        <f t="shared" si="1"/>
        <v>0.1334790043701311</v>
      </c>
      <c r="O51">
        <f t="shared" si="2"/>
        <v>5.3391601748052437</v>
      </c>
    </row>
    <row r="52" spans="1:15" x14ac:dyDescent="0.4">
      <c r="A52" t="s">
        <v>44</v>
      </c>
      <c r="B52">
        <v>15046</v>
      </c>
      <c r="K52" t="s">
        <v>29</v>
      </c>
      <c r="L52" t="str">
        <f>A63</f>
        <v>E7</v>
      </c>
      <c r="M52">
        <f>B63</f>
        <v>3335</v>
      </c>
      <c r="N52" s="8">
        <f t="shared" si="1"/>
        <v>4.6551396541896259E-2</v>
      </c>
      <c r="O52">
        <f t="shared" si="2"/>
        <v>1.8620558616758505</v>
      </c>
    </row>
    <row r="53" spans="1:15" x14ac:dyDescent="0.4">
      <c r="A53" t="s">
        <v>52</v>
      </c>
      <c r="B53">
        <v>4138</v>
      </c>
      <c r="K53" t="s">
        <v>28</v>
      </c>
      <c r="L53" t="str">
        <f>A51</f>
        <v>D7</v>
      </c>
      <c r="M53">
        <f>B51</f>
        <v>3217</v>
      </c>
      <c r="N53" s="8">
        <f t="shared" si="1"/>
        <v>-9.5002850085502567E-3</v>
      </c>
      <c r="O53">
        <f t="shared" si="2"/>
        <v>-0.38001140034201025</v>
      </c>
    </row>
    <row r="54" spans="1:15" x14ac:dyDescent="0.4">
      <c r="A54" t="s">
        <v>60</v>
      </c>
      <c r="B54">
        <v>3204</v>
      </c>
      <c r="K54" t="s">
        <v>27</v>
      </c>
      <c r="L54" t="str">
        <f>A39</f>
        <v>C7</v>
      </c>
      <c r="M54">
        <f>B39</f>
        <v>3278</v>
      </c>
      <c r="N54" s="8">
        <f t="shared" si="1"/>
        <v>1.9475584267528028E-2</v>
      </c>
      <c r="O54">
        <f t="shared" si="2"/>
        <v>0.77902337070112115</v>
      </c>
    </row>
    <row r="55" spans="1:15" x14ac:dyDescent="0.4">
      <c r="A55" t="s">
        <v>68</v>
      </c>
      <c r="B55">
        <v>40938</v>
      </c>
      <c r="K55" t="s">
        <v>26</v>
      </c>
      <c r="L55" t="str">
        <f>A27</f>
        <v>B7</v>
      </c>
      <c r="M55">
        <f>B27</f>
        <v>3477</v>
      </c>
      <c r="N55" s="8">
        <f t="shared" si="1"/>
        <v>0.11400342010260309</v>
      </c>
      <c r="O55">
        <f t="shared" si="2"/>
        <v>4.5601368041041237</v>
      </c>
    </row>
    <row r="56" spans="1:15" x14ac:dyDescent="0.4">
      <c r="A56" t="s">
        <v>76</v>
      </c>
      <c r="B56">
        <v>3993</v>
      </c>
      <c r="K56" t="s">
        <v>25</v>
      </c>
      <c r="L56" t="str">
        <f>A15</f>
        <v>A7</v>
      </c>
      <c r="M56">
        <f>B15</f>
        <v>3823</v>
      </c>
      <c r="N56" s="8">
        <f t="shared" si="1"/>
        <v>0.27835835075052257</v>
      </c>
      <c r="O56">
        <f t="shared" si="2"/>
        <v>11.134334030020902</v>
      </c>
    </row>
    <row r="57" spans="1:15" x14ac:dyDescent="0.4">
      <c r="A57" t="s">
        <v>94</v>
      </c>
      <c r="B57">
        <v>4204</v>
      </c>
      <c r="K57" t="s">
        <v>34</v>
      </c>
      <c r="L57" t="str">
        <f>A16</f>
        <v>A8</v>
      </c>
      <c r="M57">
        <f>B16</f>
        <v>4779</v>
      </c>
      <c r="N57" s="8">
        <f t="shared" si="1"/>
        <v>0.73247197415922483</v>
      </c>
      <c r="O57">
        <f t="shared" si="2"/>
        <v>29.298878966368992</v>
      </c>
    </row>
    <row r="58" spans="1:15" x14ac:dyDescent="0.4">
      <c r="A58" t="s">
        <v>95</v>
      </c>
      <c r="B58">
        <v>5330</v>
      </c>
      <c r="K58" t="s">
        <v>35</v>
      </c>
      <c r="L58" t="str">
        <f>A28</f>
        <v>B8</v>
      </c>
      <c r="M58">
        <f>B28</f>
        <v>5503</v>
      </c>
      <c r="N58" s="8">
        <f t="shared" si="1"/>
        <v>1.0763822914687442</v>
      </c>
      <c r="O58">
        <f t="shared" si="2"/>
        <v>43.055291658749766</v>
      </c>
    </row>
    <row r="59" spans="1:15" x14ac:dyDescent="0.4">
      <c r="A59" t="s">
        <v>96</v>
      </c>
      <c r="B59">
        <v>34575</v>
      </c>
      <c r="K59" t="s">
        <v>36</v>
      </c>
      <c r="L59" t="str">
        <f>A40</f>
        <v>C8</v>
      </c>
      <c r="M59">
        <f>B40</f>
        <v>8021</v>
      </c>
      <c r="N59" s="8">
        <f t="shared" si="1"/>
        <v>2.2724681740452217</v>
      </c>
      <c r="O59">
        <f t="shared" si="2"/>
        <v>90.898726961808876</v>
      </c>
    </row>
    <row r="60" spans="1:15" x14ac:dyDescent="0.4">
      <c r="A60" t="s">
        <v>13</v>
      </c>
      <c r="B60">
        <v>3522</v>
      </c>
      <c r="K60" t="s">
        <v>37</v>
      </c>
      <c r="L60" t="str">
        <f>A52</f>
        <v>D8</v>
      </c>
      <c r="M60">
        <f>B52</f>
        <v>15046</v>
      </c>
      <c r="N60" s="8">
        <f t="shared" si="1"/>
        <v>5.6094432832984991</v>
      </c>
      <c r="O60">
        <f t="shared" si="2"/>
        <v>224.37773133193997</v>
      </c>
    </row>
    <row r="61" spans="1:15" x14ac:dyDescent="0.4">
      <c r="A61" t="s">
        <v>21</v>
      </c>
      <c r="B61">
        <v>9777</v>
      </c>
      <c r="K61" t="s">
        <v>38</v>
      </c>
      <c r="L61" t="str">
        <f>A64</f>
        <v>E8</v>
      </c>
      <c r="M61">
        <f>B64</f>
        <v>35442</v>
      </c>
      <c r="N61" s="8">
        <f t="shared" si="1"/>
        <v>15.297833935018051</v>
      </c>
      <c r="O61">
        <f t="shared" si="2"/>
        <v>611.91335740072202</v>
      </c>
    </row>
    <row r="62" spans="1:15" x14ac:dyDescent="0.4">
      <c r="A62" t="s">
        <v>29</v>
      </c>
      <c r="B62">
        <v>6521</v>
      </c>
      <c r="K62" t="s">
        <v>30</v>
      </c>
      <c r="L62" t="str">
        <f>A76</f>
        <v>F8</v>
      </c>
      <c r="M62">
        <f>B76</f>
        <v>44951</v>
      </c>
      <c r="N62" s="8">
        <f t="shared" si="1"/>
        <v>19.814744442333271</v>
      </c>
      <c r="O62">
        <f t="shared" si="2"/>
        <v>792.58977769333092</v>
      </c>
    </row>
    <row r="63" spans="1:15" x14ac:dyDescent="0.4">
      <c r="A63" t="s">
        <v>38</v>
      </c>
      <c r="B63">
        <v>3335</v>
      </c>
      <c r="K63" t="s">
        <v>39</v>
      </c>
      <c r="L63" t="str">
        <f>A88</f>
        <v>G8</v>
      </c>
      <c r="M63">
        <f>B88</f>
        <v>9121</v>
      </c>
      <c r="N63" s="8">
        <f t="shared" si="1"/>
        <v>2.7949838495154857</v>
      </c>
      <c r="O63">
        <f t="shared" si="2"/>
        <v>111.79935398061943</v>
      </c>
    </row>
    <row r="64" spans="1:15" x14ac:dyDescent="0.4">
      <c r="A64" t="s">
        <v>45</v>
      </c>
      <c r="B64">
        <v>35442</v>
      </c>
      <c r="K64" t="s">
        <v>40</v>
      </c>
      <c r="L64" t="str">
        <f>A100</f>
        <v>H8</v>
      </c>
      <c r="M64">
        <f>B100</f>
        <v>25443</v>
      </c>
      <c r="N64" s="8">
        <f t="shared" si="1"/>
        <v>10.548166444993351</v>
      </c>
      <c r="O64">
        <f t="shared" si="2"/>
        <v>421.92665779973402</v>
      </c>
    </row>
    <row r="65" spans="1:15" x14ac:dyDescent="0.4">
      <c r="A65" t="s">
        <v>53</v>
      </c>
      <c r="B65">
        <v>4810</v>
      </c>
      <c r="K65" t="s">
        <v>48</v>
      </c>
      <c r="L65" t="str">
        <f>A101</f>
        <v>H9</v>
      </c>
      <c r="M65">
        <f>B101</f>
        <v>12871</v>
      </c>
      <c r="N65" s="8">
        <f t="shared" si="1"/>
        <v>4.5762872886186585</v>
      </c>
      <c r="O65">
        <f t="shared" si="2"/>
        <v>183.05149154474634</v>
      </c>
    </row>
    <row r="66" spans="1:15" x14ac:dyDescent="0.4">
      <c r="A66" t="s">
        <v>61</v>
      </c>
      <c r="B66">
        <v>3287</v>
      </c>
      <c r="K66" t="s">
        <v>47</v>
      </c>
      <c r="L66" t="str">
        <f>A89</f>
        <v>G9</v>
      </c>
      <c r="M66">
        <f>B89</f>
        <v>8234</v>
      </c>
      <c r="N66" s="8">
        <f t="shared" si="1"/>
        <v>2.373646209386282</v>
      </c>
      <c r="O66">
        <f t="shared" si="2"/>
        <v>94.945848375451277</v>
      </c>
    </row>
    <row r="67" spans="1:15" x14ac:dyDescent="0.4">
      <c r="A67" t="s">
        <v>69</v>
      </c>
      <c r="B67">
        <v>48966</v>
      </c>
      <c r="K67" t="s">
        <v>46</v>
      </c>
      <c r="L67" t="str">
        <f>A77</f>
        <v>F9</v>
      </c>
      <c r="M67">
        <f>B77</f>
        <v>5968</v>
      </c>
      <c r="N67" s="8">
        <f t="shared" si="1"/>
        <v>1.2972639179175376</v>
      </c>
      <c r="O67">
        <f t="shared" si="2"/>
        <v>51.890556716701504</v>
      </c>
    </row>
    <row r="68" spans="1:15" x14ac:dyDescent="0.4">
      <c r="A68" t="s">
        <v>77</v>
      </c>
      <c r="B68">
        <v>4055</v>
      </c>
      <c r="K68" t="s">
        <v>45</v>
      </c>
      <c r="L68" t="str">
        <f>A65</f>
        <v>E9</v>
      </c>
      <c r="M68">
        <f>B65</f>
        <v>4810</v>
      </c>
      <c r="N68" s="8">
        <f t="shared" si="1"/>
        <v>0.74719741592247779</v>
      </c>
      <c r="O68">
        <f t="shared" si="2"/>
        <v>29.887896636899111</v>
      </c>
    </row>
    <row r="69" spans="1:15" x14ac:dyDescent="0.4">
      <c r="A69" t="s">
        <v>97</v>
      </c>
      <c r="B69">
        <v>3475</v>
      </c>
      <c r="K69" t="s">
        <v>44</v>
      </c>
      <c r="L69" t="str">
        <f>A53</f>
        <v>D9</v>
      </c>
      <c r="M69">
        <f>B53</f>
        <v>4138</v>
      </c>
      <c r="N69" s="8">
        <f t="shared" si="1"/>
        <v>0.4279878396351891</v>
      </c>
      <c r="O69">
        <f t="shared" si="2"/>
        <v>17.119513585407564</v>
      </c>
    </row>
    <row r="70" spans="1:15" x14ac:dyDescent="0.4">
      <c r="A70" t="s">
        <v>98</v>
      </c>
      <c r="B70">
        <v>6885</v>
      </c>
      <c r="K70" t="s">
        <v>43</v>
      </c>
      <c r="L70" t="str">
        <f>A41</f>
        <v>C9</v>
      </c>
      <c r="M70">
        <f>B41</f>
        <v>3970</v>
      </c>
      <c r="N70" s="8">
        <f t="shared" si="1"/>
        <v>0.34818544556336695</v>
      </c>
      <c r="O70">
        <f t="shared" si="2"/>
        <v>13.927417822534679</v>
      </c>
    </row>
    <row r="71" spans="1:15" x14ac:dyDescent="0.4">
      <c r="A71" t="s">
        <v>99</v>
      </c>
      <c r="B71">
        <v>53091</v>
      </c>
      <c r="K71" t="s">
        <v>42</v>
      </c>
      <c r="L71" t="str">
        <f>A29</f>
        <v>B9</v>
      </c>
      <c r="M71">
        <f>B29</f>
        <v>4131</v>
      </c>
      <c r="N71" s="8">
        <f t="shared" si="1"/>
        <v>0.42466273988219649</v>
      </c>
      <c r="O71">
        <f t="shared" si="2"/>
        <v>16.98650959528786</v>
      </c>
    </row>
    <row r="72" spans="1:15" x14ac:dyDescent="0.4">
      <c r="A72" t="s">
        <v>14</v>
      </c>
      <c r="B72">
        <v>3295</v>
      </c>
      <c r="K72" t="s">
        <v>41</v>
      </c>
      <c r="L72" t="str">
        <f>A17</f>
        <v>A9</v>
      </c>
      <c r="M72">
        <f>B17</f>
        <v>3796</v>
      </c>
      <c r="N72" s="8">
        <f t="shared" si="1"/>
        <v>0.26553296598897969</v>
      </c>
      <c r="O72">
        <f t="shared" si="2"/>
        <v>10.621318639559188</v>
      </c>
    </row>
    <row r="73" spans="1:15" x14ac:dyDescent="0.4">
      <c r="A73" t="s">
        <v>22</v>
      </c>
      <c r="B73">
        <v>6933</v>
      </c>
      <c r="K73" t="s">
        <v>49</v>
      </c>
      <c r="L73" t="str">
        <f>A18</f>
        <v>A10</v>
      </c>
      <c r="M73">
        <f>B18</f>
        <v>3586</v>
      </c>
      <c r="N73" s="8">
        <f t="shared" si="1"/>
        <v>0.165779973399202</v>
      </c>
      <c r="O73">
        <f t="shared" si="2"/>
        <v>6.6311989359680803</v>
      </c>
    </row>
    <row r="74" spans="1:15" x14ac:dyDescent="0.4">
      <c r="A74" t="s">
        <v>32</v>
      </c>
      <c r="B74">
        <v>5052</v>
      </c>
      <c r="K74" t="s">
        <v>50</v>
      </c>
      <c r="L74" t="str">
        <f>A30</f>
        <v>B10</v>
      </c>
      <c r="M74">
        <f>B30</f>
        <v>3346</v>
      </c>
      <c r="N74" s="8">
        <f t="shared" ref="N74:N96" si="3">(M74-I$15)/2105.2</f>
        <v>5.1776553296598901E-2</v>
      </c>
      <c r="O74">
        <f t="shared" ref="O74:O96" si="4">N74*40</f>
        <v>2.0710621318639562</v>
      </c>
    </row>
    <row r="75" spans="1:15" x14ac:dyDescent="0.4">
      <c r="A75" t="s">
        <v>30</v>
      </c>
      <c r="B75">
        <v>3518</v>
      </c>
      <c r="K75" t="s">
        <v>51</v>
      </c>
      <c r="L75" t="str">
        <f>A42</f>
        <v>C10</v>
      </c>
      <c r="M75">
        <f>B42</f>
        <v>3204</v>
      </c>
      <c r="N75" s="8">
        <f t="shared" si="3"/>
        <v>-1.5675470264107923E-2</v>
      </c>
      <c r="O75">
        <f t="shared" si="4"/>
        <v>-0.62701881056431696</v>
      </c>
    </row>
    <row r="76" spans="1:15" x14ac:dyDescent="0.4">
      <c r="A76" t="s">
        <v>46</v>
      </c>
      <c r="B76">
        <v>44951</v>
      </c>
      <c r="K76" t="s">
        <v>52</v>
      </c>
      <c r="L76" t="str">
        <f>A54</f>
        <v>D10</v>
      </c>
      <c r="M76">
        <f>B54</f>
        <v>3204</v>
      </c>
      <c r="N76" s="8">
        <f t="shared" si="3"/>
        <v>-1.5675470264107923E-2</v>
      </c>
      <c r="O76">
        <f t="shared" si="4"/>
        <v>-0.62701881056431696</v>
      </c>
    </row>
    <row r="77" spans="1:15" x14ac:dyDescent="0.4">
      <c r="A77" t="s">
        <v>54</v>
      </c>
      <c r="B77">
        <v>5968</v>
      </c>
      <c r="K77" t="s">
        <v>53</v>
      </c>
      <c r="L77" t="str">
        <f>A66</f>
        <v>E10</v>
      </c>
      <c r="M77">
        <f>B66</f>
        <v>3287</v>
      </c>
      <c r="N77" s="8">
        <f t="shared" si="3"/>
        <v>2.3750712521375644E-2</v>
      </c>
      <c r="O77">
        <f t="shared" si="4"/>
        <v>0.95002850085502577</v>
      </c>
    </row>
    <row r="78" spans="1:15" x14ac:dyDescent="0.4">
      <c r="A78" t="s">
        <v>62</v>
      </c>
      <c r="B78">
        <v>3458</v>
      </c>
      <c r="K78" t="s">
        <v>54</v>
      </c>
      <c r="L78" t="str">
        <f>A78</f>
        <v>F10</v>
      </c>
      <c r="M78">
        <f>B78</f>
        <v>3458</v>
      </c>
      <c r="N78" s="8">
        <f t="shared" si="3"/>
        <v>0.10497814934448034</v>
      </c>
      <c r="O78">
        <f t="shared" si="4"/>
        <v>4.1991259737792133</v>
      </c>
    </row>
    <row r="79" spans="1:15" x14ac:dyDescent="0.4">
      <c r="A79" t="s">
        <v>70</v>
      </c>
      <c r="B79">
        <v>32640</v>
      </c>
      <c r="K79" t="s">
        <v>55</v>
      </c>
      <c r="L79" t="str">
        <f>A90</f>
        <v>G10</v>
      </c>
      <c r="M79">
        <f>B90</f>
        <v>4510</v>
      </c>
      <c r="N79" s="8">
        <f t="shared" si="3"/>
        <v>0.60469314079422387</v>
      </c>
      <c r="O79">
        <f t="shared" si="4"/>
        <v>24.187725631768956</v>
      </c>
    </row>
    <row r="80" spans="1:15" x14ac:dyDescent="0.4">
      <c r="A80" t="s">
        <v>78</v>
      </c>
      <c r="B80">
        <v>3793</v>
      </c>
      <c r="K80" t="s">
        <v>56</v>
      </c>
      <c r="L80" t="str">
        <f>A102</f>
        <v>H10</v>
      </c>
      <c r="M80">
        <f>B102</f>
        <v>5762</v>
      </c>
      <c r="N80" s="8">
        <f t="shared" si="3"/>
        <v>1.1994109823294701</v>
      </c>
      <c r="O80">
        <f t="shared" si="4"/>
        <v>47.9764392931788</v>
      </c>
    </row>
    <row r="81" spans="1:15" x14ac:dyDescent="0.4">
      <c r="A81" t="s">
        <v>100</v>
      </c>
      <c r="B81">
        <v>3237</v>
      </c>
      <c r="K81" t="s">
        <v>64</v>
      </c>
      <c r="L81" t="str">
        <f>A103</f>
        <v>H11</v>
      </c>
      <c r="M81">
        <f>B103</f>
        <v>8064</v>
      </c>
      <c r="N81" s="8">
        <f t="shared" si="3"/>
        <v>2.2928937868136048</v>
      </c>
      <c r="O81">
        <f t="shared" si="4"/>
        <v>91.715751472544184</v>
      </c>
    </row>
    <row r="82" spans="1:15" x14ac:dyDescent="0.4">
      <c r="A82" t="s">
        <v>101</v>
      </c>
      <c r="B82">
        <v>8765</v>
      </c>
      <c r="K82" t="s">
        <v>63</v>
      </c>
      <c r="L82" t="str">
        <f>A91</f>
        <v>G11</v>
      </c>
      <c r="M82">
        <f>B91</f>
        <v>14049</v>
      </c>
      <c r="N82" s="8">
        <f t="shared" si="3"/>
        <v>5.1358540756222695</v>
      </c>
      <c r="O82">
        <f t="shared" si="4"/>
        <v>205.43416302489078</v>
      </c>
    </row>
    <row r="83" spans="1:15" x14ac:dyDescent="0.4">
      <c r="A83" t="s">
        <v>102</v>
      </c>
      <c r="B83">
        <v>50742</v>
      </c>
      <c r="K83" t="s">
        <v>62</v>
      </c>
      <c r="L83" t="str">
        <f>A79</f>
        <v>F11</v>
      </c>
      <c r="M83">
        <f>B79</f>
        <v>32640</v>
      </c>
      <c r="N83" s="8">
        <f t="shared" si="3"/>
        <v>13.96684400532016</v>
      </c>
      <c r="O83">
        <f t="shared" si="4"/>
        <v>558.67376021280643</v>
      </c>
    </row>
    <row r="84" spans="1:15" x14ac:dyDescent="0.4">
      <c r="A84" t="s">
        <v>15</v>
      </c>
      <c r="B84">
        <v>3237</v>
      </c>
      <c r="K84" t="s">
        <v>61</v>
      </c>
      <c r="L84" t="str">
        <f>A67</f>
        <v>E11</v>
      </c>
      <c r="M84">
        <f>B67</f>
        <v>48966</v>
      </c>
      <c r="N84" s="8">
        <f t="shared" si="3"/>
        <v>21.721926657799735</v>
      </c>
      <c r="O84">
        <f t="shared" si="4"/>
        <v>868.87706631198944</v>
      </c>
    </row>
    <row r="85" spans="1:15" x14ac:dyDescent="0.4">
      <c r="A85" t="s">
        <v>23</v>
      </c>
      <c r="B85">
        <v>4072</v>
      </c>
      <c r="K85" t="s">
        <v>60</v>
      </c>
      <c r="L85" t="str">
        <f>A55</f>
        <v>D11</v>
      </c>
      <c r="M85">
        <f>B55</f>
        <v>40938</v>
      </c>
      <c r="N85" s="8">
        <f t="shared" si="3"/>
        <v>17.908512255367661</v>
      </c>
      <c r="O85">
        <f t="shared" si="4"/>
        <v>716.34049021470651</v>
      </c>
    </row>
    <row r="86" spans="1:15" x14ac:dyDescent="0.4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25823</v>
      </c>
      <c r="N86" s="8">
        <f t="shared" si="3"/>
        <v>10.728671860155806</v>
      </c>
      <c r="O86">
        <f t="shared" si="4"/>
        <v>429.14687440623226</v>
      </c>
    </row>
    <row r="87" spans="1:15" x14ac:dyDescent="0.4">
      <c r="A87" t="s">
        <v>39</v>
      </c>
      <c r="B87">
        <v>3903</v>
      </c>
      <c r="K87" t="s">
        <v>58</v>
      </c>
      <c r="L87" t="str">
        <f>A31</f>
        <v>B11</v>
      </c>
      <c r="M87">
        <f>B31</f>
        <v>12197</v>
      </c>
      <c r="N87" s="8">
        <f t="shared" si="3"/>
        <v>4.2561276838305151</v>
      </c>
      <c r="O87">
        <f t="shared" si="4"/>
        <v>170.24510735322059</v>
      </c>
    </row>
    <row r="88" spans="1:15" x14ac:dyDescent="0.4">
      <c r="A88" t="s">
        <v>47</v>
      </c>
      <c r="B88">
        <v>9121</v>
      </c>
      <c r="K88" t="s">
        <v>57</v>
      </c>
      <c r="L88" t="str">
        <f>A19</f>
        <v>A11</v>
      </c>
      <c r="M88">
        <f>B19</f>
        <v>7513</v>
      </c>
      <c r="N88" s="8">
        <f t="shared" si="3"/>
        <v>2.0311609348280451</v>
      </c>
      <c r="O88">
        <f t="shared" si="4"/>
        <v>81.246437393121795</v>
      </c>
    </row>
    <row r="89" spans="1:15" x14ac:dyDescent="0.4">
      <c r="A89" t="s">
        <v>55</v>
      </c>
      <c r="B89">
        <v>8234</v>
      </c>
      <c r="K89" t="s">
        <v>65</v>
      </c>
      <c r="L89" t="str">
        <f>A20</f>
        <v>A12</v>
      </c>
      <c r="M89">
        <f>B20</f>
        <v>5984</v>
      </c>
      <c r="N89" s="8">
        <f t="shared" si="3"/>
        <v>1.3048641459243779</v>
      </c>
      <c r="O89">
        <f t="shared" si="4"/>
        <v>52.194565836975116</v>
      </c>
    </row>
    <row r="90" spans="1:15" x14ac:dyDescent="0.4">
      <c r="A90" t="s">
        <v>63</v>
      </c>
      <c r="B90">
        <v>4510</v>
      </c>
      <c r="K90" t="s">
        <v>66</v>
      </c>
      <c r="L90" t="str">
        <f>A32</f>
        <v>B12</v>
      </c>
      <c r="M90">
        <f>B32</f>
        <v>4774</v>
      </c>
      <c r="N90" s="8">
        <f t="shared" si="3"/>
        <v>0.73009690290708729</v>
      </c>
      <c r="O90">
        <f t="shared" si="4"/>
        <v>29.203876116283492</v>
      </c>
    </row>
    <row r="91" spans="1:15" x14ac:dyDescent="0.4">
      <c r="A91" t="s">
        <v>71</v>
      </c>
      <c r="B91">
        <v>14049</v>
      </c>
      <c r="K91" t="s">
        <v>67</v>
      </c>
      <c r="L91" t="str">
        <f>A44</f>
        <v>C12</v>
      </c>
      <c r="M91">
        <f>B44</f>
        <v>4137</v>
      </c>
      <c r="N91" s="8">
        <f t="shared" si="3"/>
        <v>0.4275128253847616</v>
      </c>
      <c r="O91">
        <f t="shared" si="4"/>
        <v>17.100513015390465</v>
      </c>
    </row>
    <row r="92" spans="1:15" x14ac:dyDescent="0.4">
      <c r="A92" t="s">
        <v>79</v>
      </c>
      <c r="B92">
        <v>3557</v>
      </c>
      <c r="K92" t="s">
        <v>68</v>
      </c>
      <c r="L92" t="str">
        <f>A56</f>
        <v>D12</v>
      </c>
      <c r="M92">
        <f>B56</f>
        <v>3993</v>
      </c>
      <c r="N92" s="8">
        <f t="shared" si="3"/>
        <v>0.35911077332319974</v>
      </c>
      <c r="O92">
        <f t="shared" si="4"/>
        <v>14.36443093292799</v>
      </c>
    </row>
    <row r="93" spans="1:15" x14ac:dyDescent="0.4">
      <c r="A93" t="s">
        <v>103</v>
      </c>
      <c r="B93">
        <v>3249</v>
      </c>
      <c r="K93" t="s">
        <v>69</v>
      </c>
      <c r="L93" t="str">
        <f>A68</f>
        <v>E12</v>
      </c>
      <c r="M93">
        <f>B68</f>
        <v>4055</v>
      </c>
      <c r="N93" s="8">
        <f t="shared" si="3"/>
        <v>0.38856165684970551</v>
      </c>
      <c r="O93">
        <f t="shared" si="4"/>
        <v>15.54246627398822</v>
      </c>
    </row>
    <row r="94" spans="1:15" x14ac:dyDescent="0.4">
      <c r="A94" t="s">
        <v>104</v>
      </c>
      <c r="B94">
        <v>13938</v>
      </c>
      <c r="K94" t="s">
        <v>70</v>
      </c>
      <c r="L94" t="str">
        <f>A80</f>
        <v>F12</v>
      </c>
      <c r="M94">
        <f>B80</f>
        <v>3793</v>
      </c>
      <c r="N94" s="8">
        <f t="shared" si="3"/>
        <v>0.26410792323769716</v>
      </c>
      <c r="O94">
        <f t="shared" si="4"/>
        <v>10.564316929507886</v>
      </c>
    </row>
    <row r="95" spans="1:15" x14ac:dyDescent="0.4">
      <c r="A95" t="s">
        <v>105</v>
      </c>
      <c r="B95">
        <v>28606</v>
      </c>
      <c r="K95" t="s">
        <v>71</v>
      </c>
      <c r="L95" t="str">
        <f>A92</f>
        <v>G12</v>
      </c>
      <c r="M95">
        <f>B92</f>
        <v>3557</v>
      </c>
      <c r="N95" s="8">
        <f t="shared" si="3"/>
        <v>0.15200456013680411</v>
      </c>
      <c r="O95">
        <f t="shared" si="4"/>
        <v>6.080182405472164</v>
      </c>
    </row>
    <row r="96" spans="1:15" x14ac:dyDescent="0.4">
      <c r="A96" t="s">
        <v>16</v>
      </c>
      <c r="B96">
        <v>3386</v>
      </c>
      <c r="K96" t="s">
        <v>72</v>
      </c>
      <c r="L96" t="str">
        <f>A104</f>
        <v>H12</v>
      </c>
      <c r="M96">
        <f>B104</f>
        <v>3427</v>
      </c>
      <c r="N96" s="8">
        <f t="shared" si="3"/>
        <v>9.0252707581227443E-2</v>
      </c>
      <c r="O96">
        <f t="shared" si="4"/>
        <v>3.6101083032490977</v>
      </c>
    </row>
    <row r="97" spans="1:2" x14ac:dyDescent="0.4">
      <c r="A97" t="s">
        <v>24</v>
      </c>
      <c r="B97">
        <v>3598</v>
      </c>
    </row>
    <row r="98" spans="1:2" x14ac:dyDescent="0.4">
      <c r="A98" t="s">
        <v>33</v>
      </c>
      <c r="B98">
        <v>4159</v>
      </c>
    </row>
    <row r="99" spans="1:2" x14ac:dyDescent="0.4">
      <c r="A99" t="s">
        <v>40</v>
      </c>
      <c r="B99">
        <v>4257</v>
      </c>
    </row>
    <row r="100" spans="1:2" x14ac:dyDescent="0.4">
      <c r="A100" t="s">
        <v>48</v>
      </c>
      <c r="B100">
        <v>25443</v>
      </c>
    </row>
    <row r="101" spans="1:2" x14ac:dyDescent="0.4">
      <c r="A101" t="s">
        <v>56</v>
      </c>
      <c r="B101">
        <v>12871</v>
      </c>
    </row>
    <row r="102" spans="1:2" x14ac:dyDescent="0.4">
      <c r="A102" t="s">
        <v>64</v>
      </c>
      <c r="B102">
        <v>5762</v>
      </c>
    </row>
    <row r="103" spans="1:2" x14ac:dyDescent="0.4">
      <c r="A103" t="s">
        <v>72</v>
      </c>
      <c r="B103">
        <v>8064</v>
      </c>
    </row>
    <row r="104" spans="1:2" x14ac:dyDescent="0.4">
      <c r="A104" t="s">
        <v>80</v>
      </c>
      <c r="B104">
        <v>3427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64904</v>
      </c>
      <c r="D2">
        <v>3366</v>
      </c>
      <c r="E2">
        <v>4960</v>
      </c>
      <c r="F2">
        <v>4268</v>
      </c>
      <c r="G2">
        <v>51497</v>
      </c>
      <c r="H2">
        <v>39977</v>
      </c>
      <c r="I2">
        <v>3992</v>
      </c>
      <c r="J2">
        <v>4875</v>
      </c>
      <c r="K2">
        <v>3951</v>
      </c>
      <c r="L2">
        <v>3737</v>
      </c>
      <c r="M2">
        <v>7374</v>
      </c>
      <c r="N2">
        <v>5941</v>
      </c>
      <c r="O2">
        <v>35182</v>
      </c>
      <c r="P2">
        <v>3442</v>
      </c>
      <c r="Q2">
        <v>6767</v>
      </c>
      <c r="R2">
        <v>4041</v>
      </c>
      <c r="S2">
        <v>42328</v>
      </c>
      <c r="T2">
        <v>25034</v>
      </c>
      <c r="U2">
        <v>3622</v>
      </c>
      <c r="V2">
        <v>5535</v>
      </c>
      <c r="W2">
        <v>4245</v>
      </c>
      <c r="X2">
        <v>3488</v>
      </c>
      <c r="Y2">
        <v>11658</v>
      </c>
      <c r="Z2">
        <v>4823</v>
      </c>
      <c r="AA2">
        <v>19245</v>
      </c>
      <c r="AB2">
        <v>3499</v>
      </c>
      <c r="AC2">
        <v>9354</v>
      </c>
      <c r="AD2">
        <v>4101</v>
      </c>
      <c r="AE2">
        <v>19952</v>
      </c>
      <c r="AF2">
        <v>13448</v>
      </c>
      <c r="AG2">
        <v>3442</v>
      </c>
      <c r="AH2">
        <v>7878</v>
      </c>
      <c r="AI2">
        <v>4052</v>
      </c>
      <c r="AJ2">
        <v>3369</v>
      </c>
      <c r="AK2">
        <v>24156</v>
      </c>
      <c r="AL2">
        <v>4205</v>
      </c>
      <c r="AM2">
        <v>7253</v>
      </c>
      <c r="AN2">
        <v>3980</v>
      </c>
      <c r="AO2">
        <v>14547</v>
      </c>
      <c r="AP2">
        <v>3933</v>
      </c>
      <c r="AQ2">
        <v>11830</v>
      </c>
      <c r="AR2">
        <v>8985</v>
      </c>
      <c r="AS2">
        <v>3366</v>
      </c>
      <c r="AT2">
        <v>14499</v>
      </c>
      <c r="AU2">
        <v>4214</v>
      </c>
      <c r="AV2">
        <v>3350</v>
      </c>
      <c r="AW2">
        <v>38891</v>
      </c>
      <c r="AX2">
        <v>4064</v>
      </c>
      <c r="AY2">
        <v>4301</v>
      </c>
      <c r="AZ2">
        <v>5397</v>
      </c>
      <c r="BA2">
        <v>32875</v>
      </c>
      <c r="BB2">
        <v>3663</v>
      </c>
      <c r="BC2">
        <v>9633</v>
      </c>
      <c r="BD2">
        <v>6492</v>
      </c>
      <c r="BE2">
        <v>3461</v>
      </c>
      <c r="BF2">
        <v>33695</v>
      </c>
      <c r="BG2">
        <v>4842</v>
      </c>
      <c r="BH2">
        <v>3429</v>
      </c>
      <c r="BI2">
        <v>45416</v>
      </c>
      <c r="BJ2">
        <v>4166</v>
      </c>
      <c r="BK2">
        <v>3621</v>
      </c>
      <c r="BL2">
        <v>6825</v>
      </c>
      <c r="BM2">
        <v>49930</v>
      </c>
      <c r="BN2">
        <v>3448</v>
      </c>
      <c r="BO2">
        <v>6819</v>
      </c>
      <c r="BP2">
        <v>5137</v>
      </c>
      <c r="BQ2">
        <v>3665</v>
      </c>
      <c r="BR2">
        <v>42064</v>
      </c>
      <c r="BS2">
        <v>5899</v>
      </c>
      <c r="BT2">
        <v>3594</v>
      </c>
      <c r="BU2">
        <v>30417</v>
      </c>
      <c r="BV2">
        <v>3898</v>
      </c>
      <c r="BW2">
        <v>3397</v>
      </c>
      <c r="BX2">
        <v>8660</v>
      </c>
      <c r="BY2">
        <v>48139</v>
      </c>
      <c r="BZ2">
        <v>3386</v>
      </c>
      <c r="CA2">
        <v>4430</v>
      </c>
      <c r="CB2">
        <v>4348</v>
      </c>
      <c r="CC2">
        <v>4034</v>
      </c>
      <c r="CD2">
        <v>7801</v>
      </c>
      <c r="CE2">
        <v>8077</v>
      </c>
      <c r="CF2">
        <v>4587</v>
      </c>
      <c r="CG2">
        <v>13586</v>
      </c>
      <c r="CH2">
        <v>3685</v>
      </c>
      <c r="CI2">
        <v>3413</v>
      </c>
      <c r="CJ2">
        <v>13586</v>
      </c>
      <c r="CK2">
        <v>27251</v>
      </c>
      <c r="CL2">
        <v>3504</v>
      </c>
      <c r="CM2">
        <v>3716</v>
      </c>
      <c r="CN2">
        <v>4246</v>
      </c>
      <c r="CO2">
        <v>4328</v>
      </c>
      <c r="CP2">
        <v>24325</v>
      </c>
      <c r="CQ2">
        <v>12350</v>
      </c>
      <c r="CR2">
        <v>5719</v>
      </c>
      <c r="CS2">
        <v>7804</v>
      </c>
      <c r="CT2">
        <v>3538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64904</v>
      </c>
      <c r="G9">
        <f>'Plate 1'!G9</f>
        <v>30</v>
      </c>
      <c r="H9" t="str">
        <f t="shared" ref="H9:I9" si="0">A9</f>
        <v>A1</v>
      </c>
      <c r="I9">
        <f t="shared" si="0"/>
        <v>64904</v>
      </c>
      <c r="K9" t="s">
        <v>82</v>
      </c>
      <c r="L9" t="str">
        <f>A10</f>
        <v>A2</v>
      </c>
      <c r="M9">
        <f>B10</f>
        <v>3366</v>
      </c>
      <c r="N9" s="8">
        <f>(M9-I$15)/2066.3</f>
        <v>-1.5002661762570778E-2</v>
      </c>
      <c r="O9">
        <f>N9*40</f>
        <v>-0.60010647050283117</v>
      </c>
    </row>
    <row r="10" spans="1:98" x14ac:dyDescent="0.4">
      <c r="A10" t="s">
        <v>83</v>
      </c>
      <c r="B10">
        <v>3366</v>
      </c>
      <c r="G10">
        <f>'Plate 1'!G10</f>
        <v>15</v>
      </c>
      <c r="H10" t="str">
        <f>A21</f>
        <v>B1</v>
      </c>
      <c r="I10">
        <f>B21</f>
        <v>35182</v>
      </c>
      <c r="K10" t="s">
        <v>85</v>
      </c>
      <c r="L10" t="str">
        <f>A22</f>
        <v>B2</v>
      </c>
      <c r="M10">
        <f>B22</f>
        <v>3442</v>
      </c>
      <c r="N10" s="8">
        <f t="shared" ref="N10:N73" si="1">(M10-I$15)/2066.3</f>
        <v>2.177805739728016E-2</v>
      </c>
      <c r="O10">
        <f t="shared" ref="O10:O73" si="2">N10*40</f>
        <v>0.87112229589120638</v>
      </c>
    </row>
    <row r="11" spans="1:98" x14ac:dyDescent="0.4">
      <c r="A11" t="s">
        <v>84</v>
      </c>
      <c r="B11">
        <v>4960</v>
      </c>
      <c r="G11">
        <f>'Plate 1'!G11</f>
        <v>7.5</v>
      </c>
      <c r="H11" t="str">
        <f>A33</f>
        <v>C1</v>
      </c>
      <c r="I11">
        <f>B33</f>
        <v>19245</v>
      </c>
      <c r="K11" t="s">
        <v>88</v>
      </c>
      <c r="L11" t="str">
        <f>A34</f>
        <v>C2</v>
      </c>
      <c r="M11">
        <f>B34</f>
        <v>3499</v>
      </c>
      <c r="N11" s="8">
        <f t="shared" si="1"/>
        <v>4.9363596767168366E-2</v>
      </c>
      <c r="O11">
        <f t="shared" si="2"/>
        <v>1.9745438706867346</v>
      </c>
    </row>
    <row r="12" spans="1:98" x14ac:dyDescent="0.4">
      <c r="A12" t="s">
        <v>9</v>
      </c>
      <c r="B12">
        <v>4268</v>
      </c>
      <c r="G12">
        <f>'Plate 1'!G12</f>
        <v>1.875</v>
      </c>
      <c r="H12" t="str">
        <f>A45</f>
        <v>D1</v>
      </c>
      <c r="I12">
        <f>B45</f>
        <v>7253</v>
      </c>
      <c r="K12" t="s">
        <v>91</v>
      </c>
      <c r="L12" t="str">
        <f>A46</f>
        <v>D2</v>
      </c>
      <c r="M12">
        <f>B46</f>
        <v>3980</v>
      </c>
      <c r="N12" s="8">
        <f t="shared" si="1"/>
        <v>0.28214683250254075</v>
      </c>
      <c r="O12">
        <f t="shared" si="2"/>
        <v>11.285873300101629</v>
      </c>
    </row>
    <row r="13" spans="1:98" x14ac:dyDescent="0.4">
      <c r="A13" t="s">
        <v>17</v>
      </c>
      <c r="B13">
        <v>51497</v>
      </c>
      <c r="G13">
        <f>'Plate 1'!G13</f>
        <v>0.46875</v>
      </c>
      <c r="H13" t="str">
        <f>A57</f>
        <v>E1</v>
      </c>
      <c r="I13">
        <f>B57</f>
        <v>4301</v>
      </c>
      <c r="K13" t="s">
        <v>94</v>
      </c>
      <c r="L13" t="str">
        <f>A58</f>
        <v>E2</v>
      </c>
      <c r="M13">
        <f>B58</f>
        <v>5397</v>
      </c>
      <c r="N13" s="8">
        <f t="shared" si="1"/>
        <v>0.96791366210134044</v>
      </c>
      <c r="O13">
        <f t="shared" si="2"/>
        <v>38.716546484053616</v>
      </c>
    </row>
    <row r="14" spans="1:98" x14ac:dyDescent="0.4">
      <c r="A14" t="s">
        <v>25</v>
      </c>
      <c r="B14">
        <v>39977</v>
      </c>
      <c r="G14">
        <f>'Plate 1'!G14</f>
        <v>0.1171875</v>
      </c>
      <c r="H14" t="str">
        <f>A69</f>
        <v>F1</v>
      </c>
      <c r="I14">
        <f>B69</f>
        <v>3621</v>
      </c>
      <c r="K14" t="s">
        <v>97</v>
      </c>
      <c r="L14" t="str">
        <f>A70</f>
        <v>F2</v>
      </c>
      <c r="M14">
        <f>B70</f>
        <v>6825</v>
      </c>
      <c r="N14" s="8">
        <f t="shared" si="1"/>
        <v>1.6590040168416975</v>
      </c>
      <c r="O14">
        <f t="shared" si="2"/>
        <v>66.360160673667906</v>
      </c>
    </row>
    <row r="15" spans="1:98" x14ac:dyDescent="0.4">
      <c r="A15" t="s">
        <v>34</v>
      </c>
      <c r="B15">
        <v>3992</v>
      </c>
      <c r="G15">
        <f>'Plate 1'!G15</f>
        <v>0</v>
      </c>
      <c r="H15" t="str">
        <f>A81</f>
        <v>G1</v>
      </c>
      <c r="I15">
        <f>B81</f>
        <v>3397</v>
      </c>
      <c r="K15" t="s">
        <v>100</v>
      </c>
      <c r="L15" t="str">
        <f>A82</f>
        <v>G2</v>
      </c>
      <c r="M15">
        <f>B82</f>
        <v>8660</v>
      </c>
      <c r="N15" s="8">
        <f t="shared" si="1"/>
        <v>2.5470648018196775</v>
      </c>
      <c r="O15">
        <f t="shared" si="2"/>
        <v>101.88259207278711</v>
      </c>
    </row>
    <row r="16" spans="1:98" x14ac:dyDescent="0.4">
      <c r="A16" t="s">
        <v>41</v>
      </c>
      <c r="B16">
        <v>4875</v>
      </c>
      <c r="H16" t="s">
        <v>119</v>
      </c>
      <c r="I16">
        <f>SLOPE(I10:I15, G10:G15)</f>
        <v>2122.0190577265662</v>
      </c>
      <c r="K16" t="s">
        <v>103</v>
      </c>
      <c r="L16" t="str">
        <f>A94</f>
        <v>H2</v>
      </c>
      <c r="M16">
        <f>B94</f>
        <v>13586</v>
      </c>
      <c r="N16" s="8">
        <f t="shared" si="1"/>
        <v>4.9310361515752792</v>
      </c>
      <c r="O16">
        <f t="shared" si="2"/>
        <v>197.24144606301115</v>
      </c>
    </row>
    <row r="17" spans="1:15" x14ac:dyDescent="0.4">
      <c r="A17" t="s">
        <v>49</v>
      </c>
      <c r="B17">
        <v>3951</v>
      </c>
      <c r="K17" t="s">
        <v>104</v>
      </c>
      <c r="L17" t="str">
        <f>A95</f>
        <v>H3</v>
      </c>
      <c r="M17">
        <f>B95</f>
        <v>27251</v>
      </c>
      <c r="N17" s="8">
        <f t="shared" si="1"/>
        <v>11.544306247882687</v>
      </c>
      <c r="O17">
        <f t="shared" si="2"/>
        <v>461.7722499153075</v>
      </c>
    </row>
    <row r="18" spans="1:15" x14ac:dyDescent="0.4">
      <c r="A18" t="s">
        <v>57</v>
      </c>
      <c r="B18">
        <v>3737</v>
      </c>
      <c r="K18" t="s">
        <v>101</v>
      </c>
      <c r="L18" t="str">
        <f>A83</f>
        <v>G3</v>
      </c>
      <c r="M18">
        <f>B83</f>
        <v>48139</v>
      </c>
      <c r="N18" s="8">
        <f t="shared" si="1"/>
        <v>21.653196534869089</v>
      </c>
      <c r="O18">
        <f t="shared" si="2"/>
        <v>866.12786139476361</v>
      </c>
    </row>
    <row r="19" spans="1:15" x14ac:dyDescent="0.4">
      <c r="A19" t="s">
        <v>65</v>
      </c>
      <c r="B19">
        <v>7374</v>
      </c>
      <c r="K19" t="s">
        <v>98</v>
      </c>
      <c r="L19" t="str">
        <f>A71</f>
        <v>F3</v>
      </c>
      <c r="M19">
        <f>B71</f>
        <v>49930</v>
      </c>
      <c r="N19" s="8">
        <f t="shared" si="1"/>
        <v>22.519963219280839</v>
      </c>
      <c r="O19">
        <f t="shared" si="2"/>
        <v>900.79852877123358</v>
      </c>
    </row>
    <row r="20" spans="1:15" x14ac:dyDescent="0.4">
      <c r="A20" t="s">
        <v>73</v>
      </c>
      <c r="B20">
        <v>5941</v>
      </c>
      <c r="K20" t="s">
        <v>95</v>
      </c>
      <c r="L20" t="str">
        <f>A59</f>
        <v>E3</v>
      </c>
      <c r="M20">
        <f>B59</f>
        <v>32875</v>
      </c>
      <c r="N20" s="8">
        <f t="shared" si="1"/>
        <v>14.266079465711657</v>
      </c>
      <c r="O20">
        <f t="shared" si="2"/>
        <v>570.64317862846633</v>
      </c>
    </row>
    <row r="21" spans="1:15" x14ac:dyDescent="0.4">
      <c r="A21" t="s">
        <v>85</v>
      </c>
      <c r="B21">
        <v>35182</v>
      </c>
      <c r="K21" t="s">
        <v>92</v>
      </c>
      <c r="L21" t="str">
        <f>A47</f>
        <v>D3</v>
      </c>
      <c r="M21">
        <f>B47</f>
        <v>14547</v>
      </c>
      <c r="N21" s="8">
        <f t="shared" si="1"/>
        <v>5.3961186662149734</v>
      </c>
      <c r="O21">
        <f t="shared" si="2"/>
        <v>215.84474664859894</v>
      </c>
    </row>
    <row r="22" spans="1:15" x14ac:dyDescent="0.4">
      <c r="A22" t="s">
        <v>86</v>
      </c>
      <c r="B22">
        <v>3442</v>
      </c>
      <c r="K22" t="s">
        <v>89</v>
      </c>
      <c r="L22" t="str">
        <f>A35</f>
        <v>C3</v>
      </c>
      <c r="M22">
        <f>B35</f>
        <v>9354</v>
      </c>
      <c r="N22" s="8">
        <f t="shared" si="1"/>
        <v>2.8829308425688427</v>
      </c>
      <c r="O22">
        <f t="shared" si="2"/>
        <v>115.31723370275371</v>
      </c>
    </row>
    <row r="23" spans="1:15" x14ac:dyDescent="0.4">
      <c r="A23" t="s">
        <v>87</v>
      </c>
      <c r="B23">
        <v>6767</v>
      </c>
      <c r="K23" t="s">
        <v>86</v>
      </c>
      <c r="L23" t="str">
        <f>A23</f>
        <v>B3</v>
      </c>
      <c r="M23">
        <f>B23</f>
        <v>6767</v>
      </c>
      <c r="N23" s="8">
        <f t="shared" si="1"/>
        <v>1.6309345206407586</v>
      </c>
      <c r="O23">
        <f t="shared" si="2"/>
        <v>65.237380825630339</v>
      </c>
    </row>
    <row r="24" spans="1:15" x14ac:dyDescent="0.4">
      <c r="A24" t="s">
        <v>10</v>
      </c>
      <c r="B24">
        <v>4041</v>
      </c>
      <c r="K24" t="s">
        <v>83</v>
      </c>
      <c r="L24" t="str">
        <f>A11</f>
        <v>A3</v>
      </c>
      <c r="M24">
        <f>B11</f>
        <v>4960</v>
      </c>
      <c r="N24" s="8">
        <f t="shared" si="1"/>
        <v>0.75642452693219753</v>
      </c>
      <c r="O24">
        <f t="shared" si="2"/>
        <v>30.2569810772879</v>
      </c>
    </row>
    <row r="25" spans="1:15" x14ac:dyDescent="0.4">
      <c r="A25" t="s">
        <v>18</v>
      </c>
      <c r="B25">
        <v>42328</v>
      </c>
      <c r="K25" t="s">
        <v>84</v>
      </c>
      <c r="L25" t="str">
        <f>A12</f>
        <v>A4</v>
      </c>
      <c r="M25">
        <f>B12</f>
        <v>4268</v>
      </c>
      <c r="N25" s="8">
        <f t="shared" si="1"/>
        <v>0.42152639984513379</v>
      </c>
      <c r="O25">
        <f t="shared" si="2"/>
        <v>16.861055993805351</v>
      </c>
    </row>
    <row r="26" spans="1:15" x14ac:dyDescent="0.4">
      <c r="A26" t="s">
        <v>26</v>
      </c>
      <c r="B26">
        <v>25034</v>
      </c>
      <c r="K26" t="s">
        <v>87</v>
      </c>
      <c r="L26" t="str">
        <f>A24</f>
        <v>B4</v>
      </c>
      <c r="M26">
        <f>B24</f>
        <v>4041</v>
      </c>
      <c r="N26" s="8">
        <f t="shared" si="1"/>
        <v>0.31166819919663163</v>
      </c>
      <c r="O26">
        <f t="shared" si="2"/>
        <v>12.466727967865266</v>
      </c>
    </row>
    <row r="27" spans="1:15" x14ac:dyDescent="0.4">
      <c r="A27" t="s">
        <v>35</v>
      </c>
      <c r="B27">
        <v>3622</v>
      </c>
      <c r="K27" t="s">
        <v>90</v>
      </c>
      <c r="L27" t="str">
        <f>A36</f>
        <v>C4</v>
      </c>
      <c r="M27">
        <f>B36</f>
        <v>4101</v>
      </c>
      <c r="N27" s="8">
        <f t="shared" si="1"/>
        <v>0.34070560905967184</v>
      </c>
      <c r="O27">
        <f t="shared" si="2"/>
        <v>13.628224362386874</v>
      </c>
    </row>
    <row r="28" spans="1:15" x14ac:dyDescent="0.4">
      <c r="A28" t="s">
        <v>42</v>
      </c>
      <c r="B28">
        <v>5535</v>
      </c>
      <c r="K28" t="s">
        <v>93</v>
      </c>
      <c r="L28" t="str">
        <f>A48</f>
        <v>D4</v>
      </c>
      <c r="M28">
        <f>B48</f>
        <v>3933</v>
      </c>
      <c r="N28" s="8">
        <f t="shared" si="1"/>
        <v>0.25940086144315927</v>
      </c>
      <c r="O28">
        <f t="shared" si="2"/>
        <v>10.376034457726371</v>
      </c>
    </row>
    <row r="29" spans="1:15" x14ac:dyDescent="0.4">
      <c r="A29" t="s">
        <v>50</v>
      </c>
      <c r="B29">
        <v>4245</v>
      </c>
      <c r="K29" t="s">
        <v>96</v>
      </c>
      <c r="L29" t="str">
        <f>A60</f>
        <v>E4</v>
      </c>
      <c r="M29">
        <f>B60</f>
        <v>3663</v>
      </c>
      <c r="N29" s="8">
        <f t="shared" si="1"/>
        <v>0.12873251705947827</v>
      </c>
      <c r="O29">
        <f t="shared" si="2"/>
        <v>5.1493006823791312</v>
      </c>
    </row>
    <row r="30" spans="1:15" x14ac:dyDescent="0.4">
      <c r="A30" t="s">
        <v>58</v>
      </c>
      <c r="B30">
        <v>3488</v>
      </c>
      <c r="K30" t="s">
        <v>99</v>
      </c>
      <c r="L30" t="str">
        <f>A72</f>
        <v>F4</v>
      </c>
      <c r="M30">
        <f>B72</f>
        <v>3448</v>
      </c>
      <c r="N30" s="8">
        <f t="shared" si="1"/>
        <v>2.4681798383584183E-2</v>
      </c>
      <c r="O30">
        <f t="shared" si="2"/>
        <v>0.98727193534336732</v>
      </c>
    </row>
    <row r="31" spans="1:15" x14ac:dyDescent="0.4">
      <c r="A31" t="s">
        <v>66</v>
      </c>
      <c r="B31">
        <v>11658</v>
      </c>
      <c r="K31" t="s">
        <v>102</v>
      </c>
      <c r="L31" t="str">
        <f>A84</f>
        <v>G4</v>
      </c>
      <c r="M31">
        <f>B84</f>
        <v>3386</v>
      </c>
      <c r="N31" s="8">
        <f t="shared" si="1"/>
        <v>-5.3235251415573726E-3</v>
      </c>
      <c r="O31">
        <f t="shared" si="2"/>
        <v>-0.2129410056622949</v>
      </c>
    </row>
    <row r="32" spans="1:15" x14ac:dyDescent="0.4">
      <c r="A32" t="s">
        <v>74</v>
      </c>
      <c r="B32">
        <v>4823</v>
      </c>
      <c r="K32" t="s">
        <v>105</v>
      </c>
      <c r="L32" t="str">
        <f>A96</f>
        <v>H4</v>
      </c>
      <c r="M32">
        <f>B96</f>
        <v>3504</v>
      </c>
      <c r="N32" s="8">
        <f t="shared" si="1"/>
        <v>5.1783380922421712E-2</v>
      </c>
      <c r="O32">
        <f t="shared" si="2"/>
        <v>2.0713352368968687</v>
      </c>
    </row>
    <row r="33" spans="1:15" x14ac:dyDescent="0.4">
      <c r="A33" t="s">
        <v>88</v>
      </c>
      <c r="B33">
        <v>19245</v>
      </c>
      <c r="K33" t="s">
        <v>16</v>
      </c>
      <c r="L33" t="str">
        <f>A97</f>
        <v>H5</v>
      </c>
      <c r="M33">
        <f>B97</f>
        <v>3716</v>
      </c>
      <c r="N33" s="8">
        <f t="shared" si="1"/>
        <v>0.1543822291051638</v>
      </c>
      <c r="O33">
        <f t="shared" si="2"/>
        <v>6.1752891642065517</v>
      </c>
    </row>
    <row r="34" spans="1:15" x14ac:dyDescent="0.4">
      <c r="A34" t="s">
        <v>89</v>
      </c>
      <c r="B34">
        <v>3499</v>
      </c>
      <c r="K34" t="s">
        <v>15</v>
      </c>
      <c r="L34" t="str">
        <f>A85</f>
        <v>G5</v>
      </c>
      <c r="M34">
        <f>B85</f>
        <v>4430</v>
      </c>
      <c r="N34" s="8">
        <f t="shared" si="1"/>
        <v>0.49992740647534234</v>
      </c>
      <c r="O34">
        <f t="shared" si="2"/>
        <v>19.997096259013695</v>
      </c>
    </row>
    <row r="35" spans="1:15" x14ac:dyDescent="0.4">
      <c r="A35" t="s">
        <v>90</v>
      </c>
      <c r="B35">
        <v>9354</v>
      </c>
      <c r="K35" t="s">
        <v>14</v>
      </c>
      <c r="L35" t="str">
        <f>A73</f>
        <v>F5</v>
      </c>
      <c r="M35">
        <f>B73</f>
        <v>6819</v>
      </c>
      <c r="N35" s="8">
        <f t="shared" si="1"/>
        <v>1.6561002758553935</v>
      </c>
      <c r="O35">
        <f t="shared" si="2"/>
        <v>66.244011034215745</v>
      </c>
    </row>
    <row r="36" spans="1:15" x14ac:dyDescent="0.4">
      <c r="A36" t="s">
        <v>11</v>
      </c>
      <c r="B36">
        <v>4101</v>
      </c>
      <c r="K36" t="s">
        <v>13</v>
      </c>
      <c r="L36" t="str">
        <f>A61</f>
        <v>E5</v>
      </c>
      <c r="M36">
        <f>B61</f>
        <v>9633</v>
      </c>
      <c r="N36" s="8">
        <f t="shared" si="1"/>
        <v>3.0179547984319797</v>
      </c>
      <c r="O36">
        <f t="shared" si="2"/>
        <v>120.71819193727919</v>
      </c>
    </row>
    <row r="37" spans="1:15" x14ac:dyDescent="0.4">
      <c r="A37" t="s">
        <v>19</v>
      </c>
      <c r="B37">
        <v>19952</v>
      </c>
      <c r="K37" t="s">
        <v>12</v>
      </c>
      <c r="L37" t="str">
        <f>A49</f>
        <v>D5</v>
      </c>
      <c r="M37">
        <f>B49</f>
        <v>11830</v>
      </c>
      <c r="N37" s="8">
        <f t="shared" si="1"/>
        <v>4.0812079562503021</v>
      </c>
      <c r="O37">
        <f t="shared" si="2"/>
        <v>163.24831825001209</v>
      </c>
    </row>
    <row r="38" spans="1:15" x14ac:dyDescent="0.4">
      <c r="A38" t="s">
        <v>27</v>
      </c>
      <c r="B38">
        <v>13448</v>
      </c>
      <c r="K38" t="s">
        <v>11</v>
      </c>
      <c r="L38" t="str">
        <f>A37</f>
        <v>C5</v>
      </c>
      <c r="M38">
        <f>B37</f>
        <v>19952</v>
      </c>
      <c r="N38" s="8">
        <f t="shared" si="1"/>
        <v>8.0119053380438459</v>
      </c>
      <c r="O38">
        <f t="shared" si="2"/>
        <v>320.47621352175383</v>
      </c>
    </row>
    <row r="39" spans="1:15" x14ac:dyDescent="0.4">
      <c r="A39" t="s">
        <v>36</v>
      </c>
      <c r="B39">
        <v>3442</v>
      </c>
      <c r="K39" t="s">
        <v>10</v>
      </c>
      <c r="L39" t="str">
        <f>A25</f>
        <v>B5</v>
      </c>
      <c r="M39">
        <f>B25</f>
        <v>42328</v>
      </c>
      <c r="N39" s="8">
        <f t="shared" si="1"/>
        <v>18.840923389633645</v>
      </c>
      <c r="O39">
        <f t="shared" si="2"/>
        <v>753.63693558534578</v>
      </c>
    </row>
    <row r="40" spans="1:15" x14ac:dyDescent="0.4">
      <c r="A40" t="s">
        <v>43</v>
      </c>
      <c r="B40">
        <v>7878</v>
      </c>
      <c r="K40" t="s">
        <v>9</v>
      </c>
      <c r="L40" t="str">
        <f>A13</f>
        <v>A5</v>
      </c>
      <c r="M40">
        <f>B13</f>
        <v>51497</v>
      </c>
      <c r="N40" s="8">
        <f t="shared" si="1"/>
        <v>23.278323573537239</v>
      </c>
      <c r="O40">
        <f t="shared" si="2"/>
        <v>931.13294294148955</v>
      </c>
    </row>
    <row r="41" spans="1:15" x14ac:dyDescent="0.4">
      <c r="A41" t="s">
        <v>51</v>
      </c>
      <c r="B41">
        <v>4052</v>
      </c>
      <c r="K41" t="s">
        <v>17</v>
      </c>
      <c r="L41" t="str">
        <f>A14</f>
        <v>A6</v>
      </c>
      <c r="M41">
        <f>B14</f>
        <v>39977</v>
      </c>
      <c r="N41" s="8">
        <f t="shared" si="1"/>
        <v>17.703140879833516</v>
      </c>
      <c r="O41">
        <f t="shared" si="2"/>
        <v>708.1256351933406</v>
      </c>
    </row>
    <row r="42" spans="1:15" x14ac:dyDescent="0.4">
      <c r="A42" t="s">
        <v>59</v>
      </c>
      <c r="B42">
        <v>3369</v>
      </c>
      <c r="K42" t="s">
        <v>18</v>
      </c>
      <c r="L42" t="str">
        <f>A26</f>
        <v>B6</v>
      </c>
      <c r="M42">
        <f>B26</f>
        <v>25034</v>
      </c>
      <c r="N42" s="8">
        <f t="shared" si="1"/>
        <v>10.471373953443353</v>
      </c>
      <c r="O42">
        <f t="shared" si="2"/>
        <v>418.85495813773412</v>
      </c>
    </row>
    <row r="43" spans="1:15" x14ac:dyDescent="0.4">
      <c r="A43" t="s">
        <v>67</v>
      </c>
      <c r="B43">
        <v>24156</v>
      </c>
      <c r="K43" t="s">
        <v>19</v>
      </c>
      <c r="L43" t="str">
        <f>A38</f>
        <v>C6</v>
      </c>
      <c r="M43">
        <f>B38</f>
        <v>13448</v>
      </c>
      <c r="N43" s="8">
        <f t="shared" si="1"/>
        <v>4.8642501088902863</v>
      </c>
      <c r="O43">
        <f t="shared" si="2"/>
        <v>194.57000435561145</v>
      </c>
    </row>
    <row r="44" spans="1:15" x14ac:dyDescent="0.4">
      <c r="A44" t="s">
        <v>75</v>
      </c>
      <c r="B44">
        <v>4205</v>
      </c>
      <c r="K44" t="s">
        <v>20</v>
      </c>
      <c r="L44" t="str">
        <f>A50</f>
        <v>D6</v>
      </c>
      <c r="M44">
        <f>B50</f>
        <v>8985</v>
      </c>
      <c r="N44" s="8">
        <f t="shared" si="1"/>
        <v>2.7043507719111455</v>
      </c>
      <c r="O44">
        <f t="shared" si="2"/>
        <v>108.17403087644581</v>
      </c>
    </row>
    <row r="45" spans="1:15" x14ac:dyDescent="0.4">
      <c r="A45" t="s">
        <v>91</v>
      </c>
      <c r="B45">
        <v>7253</v>
      </c>
      <c r="K45" t="s">
        <v>21</v>
      </c>
      <c r="L45" t="str">
        <f>A62</f>
        <v>E6</v>
      </c>
      <c r="M45">
        <f>B62</f>
        <v>6492</v>
      </c>
      <c r="N45" s="8">
        <f t="shared" si="1"/>
        <v>1.4978463921018244</v>
      </c>
      <c r="O45">
        <f t="shared" si="2"/>
        <v>59.913855684072971</v>
      </c>
    </row>
    <row r="46" spans="1:15" x14ac:dyDescent="0.4">
      <c r="A46" t="s">
        <v>92</v>
      </c>
      <c r="B46">
        <v>3980</v>
      </c>
      <c r="K46" t="s">
        <v>22</v>
      </c>
      <c r="L46" t="str">
        <f>A74</f>
        <v>F6</v>
      </c>
      <c r="M46">
        <f>B74</f>
        <v>5137</v>
      </c>
      <c r="N46" s="8">
        <f t="shared" si="1"/>
        <v>0.84208488602816622</v>
      </c>
      <c r="O46">
        <f t="shared" si="2"/>
        <v>33.683395441126649</v>
      </c>
    </row>
    <row r="47" spans="1:15" x14ac:dyDescent="0.4">
      <c r="A47" t="s">
        <v>93</v>
      </c>
      <c r="B47">
        <v>14547</v>
      </c>
      <c r="K47" t="s">
        <v>23</v>
      </c>
      <c r="L47" t="str">
        <f>A86</f>
        <v>G6</v>
      </c>
      <c r="M47">
        <f>B86</f>
        <v>4348</v>
      </c>
      <c r="N47" s="8">
        <f t="shared" si="1"/>
        <v>0.46024294632918739</v>
      </c>
      <c r="O47">
        <f t="shared" si="2"/>
        <v>18.409717853167496</v>
      </c>
    </row>
    <row r="48" spans="1:15" x14ac:dyDescent="0.4">
      <c r="A48" t="s">
        <v>12</v>
      </c>
      <c r="B48">
        <v>3933</v>
      </c>
      <c r="K48" t="s">
        <v>24</v>
      </c>
      <c r="L48" t="str">
        <f>A98</f>
        <v>H6</v>
      </c>
      <c r="M48">
        <f>B98</f>
        <v>4246</v>
      </c>
      <c r="N48" s="8">
        <f t="shared" si="1"/>
        <v>0.41087934956201905</v>
      </c>
      <c r="O48">
        <f t="shared" si="2"/>
        <v>16.435173982480762</v>
      </c>
    </row>
    <row r="49" spans="1:15" x14ac:dyDescent="0.4">
      <c r="A49" t="s">
        <v>20</v>
      </c>
      <c r="B49">
        <v>11830</v>
      </c>
      <c r="K49" t="s">
        <v>33</v>
      </c>
      <c r="L49" t="str">
        <f>A99</f>
        <v>H7</v>
      </c>
      <c r="M49">
        <f>B99</f>
        <v>4328</v>
      </c>
      <c r="N49" s="8">
        <f t="shared" si="1"/>
        <v>0.450563809708174</v>
      </c>
      <c r="O49">
        <f t="shared" si="2"/>
        <v>18.022552388326961</v>
      </c>
    </row>
    <row r="50" spans="1:15" x14ac:dyDescent="0.4">
      <c r="A50" t="s">
        <v>28</v>
      </c>
      <c r="B50">
        <v>8985</v>
      </c>
      <c r="K50" t="s">
        <v>31</v>
      </c>
      <c r="L50" t="str">
        <f>A87</f>
        <v>G7</v>
      </c>
      <c r="M50">
        <f>B87</f>
        <v>4034</v>
      </c>
      <c r="N50" s="8">
        <f t="shared" si="1"/>
        <v>0.30828050137927693</v>
      </c>
      <c r="O50">
        <f t="shared" si="2"/>
        <v>12.331220055171077</v>
      </c>
    </row>
    <row r="51" spans="1:15" x14ac:dyDescent="0.4">
      <c r="A51" t="s">
        <v>37</v>
      </c>
      <c r="B51">
        <v>3366</v>
      </c>
      <c r="K51" t="s">
        <v>32</v>
      </c>
      <c r="L51" t="str">
        <f>A75</f>
        <v>F7</v>
      </c>
      <c r="M51">
        <f>B75</f>
        <v>3665</v>
      </c>
      <c r="N51" s="8">
        <f t="shared" si="1"/>
        <v>0.12970043072157963</v>
      </c>
      <c r="O51">
        <f t="shared" si="2"/>
        <v>5.1880172288631856</v>
      </c>
    </row>
    <row r="52" spans="1:15" x14ac:dyDescent="0.4">
      <c r="A52" t="s">
        <v>44</v>
      </c>
      <c r="B52">
        <v>14499</v>
      </c>
      <c r="K52" t="s">
        <v>29</v>
      </c>
      <c r="L52" t="str">
        <f>A63</f>
        <v>E7</v>
      </c>
      <c r="M52">
        <f>B63</f>
        <v>3461</v>
      </c>
      <c r="N52" s="8">
        <f t="shared" si="1"/>
        <v>3.0973237187242895E-2</v>
      </c>
      <c r="O52">
        <f t="shared" si="2"/>
        <v>1.2389294874897159</v>
      </c>
    </row>
    <row r="53" spans="1:15" x14ac:dyDescent="0.4">
      <c r="A53" t="s">
        <v>52</v>
      </c>
      <c r="B53">
        <v>4214</v>
      </c>
      <c r="K53" t="s">
        <v>28</v>
      </c>
      <c r="L53" t="str">
        <f>A51</f>
        <v>D7</v>
      </c>
      <c r="M53">
        <f>B51</f>
        <v>3366</v>
      </c>
      <c r="N53" s="8">
        <f t="shared" si="1"/>
        <v>-1.5002661762570778E-2</v>
      </c>
      <c r="O53">
        <f t="shared" si="2"/>
        <v>-0.60010647050283117</v>
      </c>
    </row>
    <row r="54" spans="1:15" x14ac:dyDescent="0.4">
      <c r="A54" t="s">
        <v>60</v>
      </c>
      <c r="B54">
        <v>3350</v>
      </c>
      <c r="K54" t="s">
        <v>27</v>
      </c>
      <c r="L54" t="str">
        <f>A39</f>
        <v>C7</v>
      </c>
      <c r="M54">
        <f>B39</f>
        <v>3442</v>
      </c>
      <c r="N54" s="8">
        <f t="shared" si="1"/>
        <v>2.177805739728016E-2</v>
      </c>
      <c r="O54">
        <f t="shared" si="2"/>
        <v>0.87112229589120638</v>
      </c>
    </row>
    <row r="55" spans="1:15" x14ac:dyDescent="0.4">
      <c r="A55" t="s">
        <v>68</v>
      </c>
      <c r="B55">
        <v>38891</v>
      </c>
      <c r="K55" t="s">
        <v>26</v>
      </c>
      <c r="L55" t="str">
        <f>A27</f>
        <v>B7</v>
      </c>
      <c r="M55">
        <f>B27</f>
        <v>3622</v>
      </c>
      <c r="N55" s="8">
        <f t="shared" si="1"/>
        <v>0.1088902869864008</v>
      </c>
      <c r="O55">
        <f t="shared" si="2"/>
        <v>4.3556114794560319</v>
      </c>
    </row>
    <row r="56" spans="1:15" x14ac:dyDescent="0.4">
      <c r="A56" t="s">
        <v>76</v>
      </c>
      <c r="B56">
        <v>4064</v>
      </c>
      <c r="K56" t="s">
        <v>25</v>
      </c>
      <c r="L56" t="str">
        <f>A15</f>
        <v>A7</v>
      </c>
      <c r="M56">
        <f>B15</f>
        <v>3992</v>
      </c>
      <c r="N56" s="8">
        <f t="shared" si="1"/>
        <v>0.2879543144751488</v>
      </c>
      <c r="O56">
        <f t="shared" si="2"/>
        <v>11.518172579005952</v>
      </c>
    </row>
    <row r="57" spans="1:15" x14ac:dyDescent="0.4">
      <c r="A57" t="s">
        <v>94</v>
      </c>
      <c r="B57">
        <v>4301</v>
      </c>
      <c r="K57" t="s">
        <v>34</v>
      </c>
      <c r="L57" t="str">
        <f>A16</f>
        <v>A8</v>
      </c>
      <c r="M57">
        <f>B16</f>
        <v>4875</v>
      </c>
      <c r="N57" s="8">
        <f t="shared" si="1"/>
        <v>0.71528819629289064</v>
      </c>
      <c r="O57">
        <f t="shared" si="2"/>
        <v>28.611527851715625</v>
      </c>
    </row>
    <row r="58" spans="1:15" x14ac:dyDescent="0.4">
      <c r="A58" t="s">
        <v>95</v>
      </c>
      <c r="B58">
        <v>5397</v>
      </c>
      <c r="K58" t="s">
        <v>35</v>
      </c>
      <c r="L58" t="str">
        <f>A28</f>
        <v>B8</v>
      </c>
      <c r="M58">
        <f>B28</f>
        <v>5535</v>
      </c>
      <c r="N58" s="8">
        <f t="shared" si="1"/>
        <v>1.0346997047863329</v>
      </c>
      <c r="O58">
        <f t="shared" si="2"/>
        <v>41.387988191453317</v>
      </c>
    </row>
    <row r="59" spans="1:15" x14ac:dyDescent="0.4">
      <c r="A59" t="s">
        <v>96</v>
      </c>
      <c r="B59">
        <v>32875</v>
      </c>
      <c r="K59" t="s">
        <v>36</v>
      </c>
      <c r="L59" t="str">
        <f>A40</f>
        <v>C8</v>
      </c>
      <c r="M59">
        <f>B40</f>
        <v>7878</v>
      </c>
      <c r="N59" s="8">
        <f t="shared" si="1"/>
        <v>2.1686105599380534</v>
      </c>
      <c r="O59">
        <f t="shared" si="2"/>
        <v>86.744422397522129</v>
      </c>
    </row>
    <row r="60" spans="1:15" x14ac:dyDescent="0.4">
      <c r="A60" t="s">
        <v>13</v>
      </c>
      <c r="B60">
        <v>3663</v>
      </c>
      <c r="K60" t="s">
        <v>37</v>
      </c>
      <c r="L60" t="str">
        <f>A52</f>
        <v>D8</v>
      </c>
      <c r="M60">
        <f>B52</f>
        <v>14499</v>
      </c>
      <c r="N60" s="8">
        <f t="shared" si="1"/>
        <v>5.3728887383245407</v>
      </c>
      <c r="O60">
        <f t="shared" si="2"/>
        <v>214.91554953298163</v>
      </c>
    </row>
    <row r="61" spans="1:15" x14ac:dyDescent="0.4">
      <c r="A61" t="s">
        <v>21</v>
      </c>
      <c r="B61">
        <v>9633</v>
      </c>
      <c r="K61" t="s">
        <v>38</v>
      </c>
      <c r="L61" t="str">
        <f>A64</f>
        <v>E8</v>
      </c>
      <c r="M61">
        <f>B64</f>
        <v>33695</v>
      </c>
      <c r="N61" s="8">
        <f t="shared" si="1"/>
        <v>14.662924067173208</v>
      </c>
      <c r="O61">
        <f t="shared" si="2"/>
        <v>586.51696268692831</v>
      </c>
    </row>
    <row r="62" spans="1:15" x14ac:dyDescent="0.4">
      <c r="A62" t="s">
        <v>29</v>
      </c>
      <c r="B62">
        <v>6492</v>
      </c>
      <c r="K62" t="s">
        <v>30</v>
      </c>
      <c r="L62" t="str">
        <f>A76</f>
        <v>F8</v>
      </c>
      <c r="M62">
        <f>B76</f>
        <v>42064</v>
      </c>
      <c r="N62" s="8">
        <f t="shared" si="1"/>
        <v>18.713158786236267</v>
      </c>
      <c r="O62">
        <f t="shared" si="2"/>
        <v>748.52635144945066</v>
      </c>
    </row>
    <row r="63" spans="1:15" x14ac:dyDescent="0.4">
      <c r="A63" t="s">
        <v>38</v>
      </c>
      <c r="B63">
        <v>3461</v>
      </c>
      <c r="K63" t="s">
        <v>39</v>
      </c>
      <c r="L63" t="str">
        <f>A88</f>
        <v>G8</v>
      </c>
      <c r="M63">
        <f>B88</f>
        <v>7801</v>
      </c>
      <c r="N63" s="8">
        <f t="shared" si="1"/>
        <v>2.1313458839471515</v>
      </c>
      <c r="O63">
        <f t="shared" si="2"/>
        <v>85.253835357886061</v>
      </c>
    </row>
    <row r="64" spans="1:15" x14ac:dyDescent="0.4">
      <c r="A64" t="s">
        <v>45</v>
      </c>
      <c r="B64">
        <v>33695</v>
      </c>
      <c r="K64" t="s">
        <v>40</v>
      </c>
      <c r="L64" t="str">
        <f>A100</f>
        <v>H8</v>
      </c>
      <c r="M64">
        <f>B100</f>
        <v>24325</v>
      </c>
      <c r="N64" s="8">
        <f t="shared" si="1"/>
        <v>10.128248560228426</v>
      </c>
      <c r="O64">
        <f t="shared" si="2"/>
        <v>405.12994240913707</v>
      </c>
    </row>
    <row r="65" spans="1:15" x14ac:dyDescent="0.4">
      <c r="A65" t="s">
        <v>53</v>
      </c>
      <c r="B65">
        <v>4842</v>
      </c>
      <c r="K65" t="s">
        <v>48</v>
      </c>
      <c r="L65" t="str">
        <f>A101</f>
        <v>H9</v>
      </c>
      <c r="M65">
        <f>B101</f>
        <v>12350</v>
      </c>
      <c r="N65" s="8">
        <f t="shared" si="1"/>
        <v>4.332865508396651</v>
      </c>
      <c r="O65">
        <f t="shared" si="2"/>
        <v>173.31462033586604</v>
      </c>
    </row>
    <row r="66" spans="1:15" x14ac:dyDescent="0.4">
      <c r="A66" t="s">
        <v>61</v>
      </c>
      <c r="B66">
        <v>3429</v>
      </c>
      <c r="K66" t="s">
        <v>47</v>
      </c>
      <c r="L66" t="str">
        <f>A89</f>
        <v>G9</v>
      </c>
      <c r="M66">
        <f>B89</f>
        <v>8077</v>
      </c>
      <c r="N66" s="8">
        <f t="shared" si="1"/>
        <v>2.2649179693171368</v>
      </c>
      <c r="O66">
        <f t="shared" si="2"/>
        <v>90.596718772685477</v>
      </c>
    </row>
    <row r="67" spans="1:15" x14ac:dyDescent="0.4">
      <c r="A67" t="s">
        <v>69</v>
      </c>
      <c r="B67">
        <v>45416</v>
      </c>
      <c r="K67" t="s">
        <v>46</v>
      </c>
      <c r="L67" t="str">
        <f>A77</f>
        <v>F9</v>
      </c>
      <c r="M67">
        <f>B77</f>
        <v>5899</v>
      </c>
      <c r="N67" s="8">
        <f t="shared" si="1"/>
        <v>1.210859991288777</v>
      </c>
      <c r="O67">
        <f t="shared" si="2"/>
        <v>48.434399651551075</v>
      </c>
    </row>
    <row r="68" spans="1:15" x14ac:dyDescent="0.4">
      <c r="A68" t="s">
        <v>77</v>
      </c>
      <c r="B68">
        <v>4166</v>
      </c>
      <c r="K68" t="s">
        <v>45</v>
      </c>
      <c r="L68" t="str">
        <f>A65</f>
        <v>E9</v>
      </c>
      <c r="M68">
        <f>B65</f>
        <v>4842</v>
      </c>
      <c r="N68" s="8">
        <f t="shared" si="1"/>
        <v>0.69931762086821847</v>
      </c>
      <c r="O68">
        <f t="shared" si="2"/>
        <v>27.972704834728738</v>
      </c>
    </row>
    <row r="69" spans="1:15" x14ac:dyDescent="0.4">
      <c r="A69" t="s">
        <v>97</v>
      </c>
      <c r="B69">
        <v>3621</v>
      </c>
      <c r="K69" t="s">
        <v>44</v>
      </c>
      <c r="L69" t="str">
        <f>A53</f>
        <v>D9</v>
      </c>
      <c r="M69">
        <f>B53</f>
        <v>4214</v>
      </c>
      <c r="N69" s="8">
        <f t="shared" si="1"/>
        <v>0.39539273096839761</v>
      </c>
      <c r="O69">
        <f t="shared" si="2"/>
        <v>15.815709238735904</v>
      </c>
    </row>
    <row r="70" spans="1:15" x14ac:dyDescent="0.4">
      <c r="A70" t="s">
        <v>98</v>
      </c>
      <c r="B70">
        <v>6825</v>
      </c>
      <c r="K70" t="s">
        <v>43</v>
      </c>
      <c r="L70" t="str">
        <f>A41</f>
        <v>C9</v>
      </c>
      <c r="M70">
        <f>B41</f>
        <v>4052</v>
      </c>
      <c r="N70" s="8">
        <f t="shared" si="1"/>
        <v>0.31699172433818901</v>
      </c>
      <c r="O70">
        <f t="shared" si="2"/>
        <v>12.67966897352756</v>
      </c>
    </row>
    <row r="71" spans="1:15" x14ac:dyDescent="0.4">
      <c r="A71" t="s">
        <v>99</v>
      </c>
      <c r="B71">
        <v>49930</v>
      </c>
      <c r="K71" t="s">
        <v>42</v>
      </c>
      <c r="L71" t="str">
        <f>A29</f>
        <v>B9</v>
      </c>
      <c r="M71">
        <f>B29</f>
        <v>4245</v>
      </c>
      <c r="N71" s="8">
        <f t="shared" si="1"/>
        <v>0.41039539273096837</v>
      </c>
      <c r="O71">
        <f t="shared" si="2"/>
        <v>16.415815709238736</v>
      </c>
    </row>
    <row r="72" spans="1:15" x14ac:dyDescent="0.4">
      <c r="A72" t="s">
        <v>14</v>
      </c>
      <c r="B72">
        <v>3448</v>
      </c>
      <c r="K72" t="s">
        <v>41</v>
      </c>
      <c r="L72" t="str">
        <f>A17</f>
        <v>A9</v>
      </c>
      <c r="M72">
        <f>B17</f>
        <v>3951</v>
      </c>
      <c r="N72" s="8">
        <f t="shared" si="1"/>
        <v>0.26811208440207129</v>
      </c>
      <c r="O72">
        <f t="shared" si="2"/>
        <v>10.724483376082851</v>
      </c>
    </row>
    <row r="73" spans="1:15" x14ac:dyDescent="0.4">
      <c r="A73" t="s">
        <v>22</v>
      </c>
      <c r="B73">
        <v>6819</v>
      </c>
      <c r="K73" t="s">
        <v>49</v>
      </c>
      <c r="L73" t="str">
        <f>A18</f>
        <v>A10</v>
      </c>
      <c r="M73">
        <f>B18</f>
        <v>3737</v>
      </c>
      <c r="N73" s="8">
        <f t="shared" si="1"/>
        <v>0.16454532255722787</v>
      </c>
      <c r="O73">
        <f t="shared" si="2"/>
        <v>6.5818129022891148</v>
      </c>
    </row>
    <row r="74" spans="1:15" x14ac:dyDescent="0.4">
      <c r="A74" t="s">
        <v>32</v>
      </c>
      <c r="B74">
        <v>5137</v>
      </c>
      <c r="K74" t="s">
        <v>50</v>
      </c>
      <c r="L74" t="str">
        <f>A30</f>
        <v>B10</v>
      </c>
      <c r="M74">
        <f>B30</f>
        <v>3488</v>
      </c>
      <c r="N74" s="8">
        <f t="shared" ref="N74:N96" si="3">(M74-I$15)/2066.3</f>
        <v>4.4040071625610994E-2</v>
      </c>
      <c r="O74">
        <f t="shared" ref="O74:O96" si="4">N74*40</f>
        <v>1.7616028650244397</v>
      </c>
    </row>
    <row r="75" spans="1:15" x14ac:dyDescent="0.4">
      <c r="A75" t="s">
        <v>30</v>
      </c>
      <c r="B75">
        <v>3665</v>
      </c>
      <c r="K75" t="s">
        <v>51</v>
      </c>
      <c r="L75" t="str">
        <f>A42</f>
        <v>C10</v>
      </c>
      <c r="M75">
        <f>B42</f>
        <v>3369</v>
      </c>
      <c r="N75" s="8">
        <f t="shared" si="3"/>
        <v>-1.3550791269418766E-2</v>
      </c>
      <c r="O75">
        <f t="shared" si="4"/>
        <v>-0.54203165077675064</v>
      </c>
    </row>
    <row r="76" spans="1:15" x14ac:dyDescent="0.4">
      <c r="A76" t="s">
        <v>46</v>
      </c>
      <c r="B76">
        <v>42064</v>
      </c>
      <c r="K76" t="s">
        <v>52</v>
      </c>
      <c r="L76" t="str">
        <f>A54</f>
        <v>D10</v>
      </c>
      <c r="M76">
        <f>B54</f>
        <v>3350</v>
      </c>
      <c r="N76" s="8">
        <f t="shared" si="3"/>
        <v>-2.27459710593815E-2</v>
      </c>
      <c r="O76">
        <f t="shared" si="4"/>
        <v>-0.90983884237526003</v>
      </c>
    </row>
    <row r="77" spans="1:15" x14ac:dyDescent="0.4">
      <c r="A77" t="s">
        <v>54</v>
      </c>
      <c r="B77">
        <v>5899</v>
      </c>
      <c r="K77" t="s">
        <v>53</v>
      </c>
      <c r="L77" t="str">
        <f>A66</f>
        <v>E10</v>
      </c>
      <c r="M77">
        <f>B66</f>
        <v>3429</v>
      </c>
      <c r="N77" s="8">
        <f t="shared" si="3"/>
        <v>1.5486618593621448E-2</v>
      </c>
      <c r="O77">
        <f t="shared" si="4"/>
        <v>0.61946474374485794</v>
      </c>
    </row>
    <row r="78" spans="1:15" x14ac:dyDescent="0.4">
      <c r="A78" t="s">
        <v>62</v>
      </c>
      <c r="B78">
        <v>3594</v>
      </c>
      <c r="K78" t="s">
        <v>54</v>
      </c>
      <c r="L78" t="str">
        <f>A78</f>
        <v>F10</v>
      </c>
      <c r="M78">
        <f>B78</f>
        <v>3594</v>
      </c>
      <c r="N78" s="8">
        <f t="shared" si="3"/>
        <v>9.533949571698204E-2</v>
      </c>
      <c r="O78">
        <f t="shared" si="4"/>
        <v>3.8135798286792815</v>
      </c>
    </row>
    <row r="79" spans="1:15" x14ac:dyDescent="0.4">
      <c r="A79" t="s">
        <v>70</v>
      </c>
      <c r="B79">
        <v>30417</v>
      </c>
      <c r="K79" t="s">
        <v>55</v>
      </c>
      <c r="L79" t="str">
        <f>A90</f>
        <v>G10</v>
      </c>
      <c r="M79">
        <f>B90</f>
        <v>4587</v>
      </c>
      <c r="N79" s="8">
        <f t="shared" si="3"/>
        <v>0.5759086289502976</v>
      </c>
      <c r="O79">
        <f t="shared" si="4"/>
        <v>23.036345158011905</v>
      </c>
    </row>
    <row r="80" spans="1:15" x14ac:dyDescent="0.4">
      <c r="A80" t="s">
        <v>78</v>
      </c>
      <c r="B80">
        <v>3898</v>
      </c>
      <c r="K80" t="s">
        <v>56</v>
      </c>
      <c r="L80" t="str">
        <f>A102</f>
        <v>H10</v>
      </c>
      <c r="M80">
        <f>B102</f>
        <v>5719</v>
      </c>
      <c r="N80" s="8">
        <f t="shared" si="3"/>
        <v>1.1237477616996563</v>
      </c>
      <c r="O80">
        <f t="shared" si="4"/>
        <v>44.94991046798625</v>
      </c>
    </row>
    <row r="81" spans="1:15" x14ac:dyDescent="0.4">
      <c r="A81" t="s">
        <v>100</v>
      </c>
      <c r="B81">
        <v>3397</v>
      </c>
      <c r="K81" t="s">
        <v>64</v>
      </c>
      <c r="L81" t="str">
        <f>A103</f>
        <v>H11</v>
      </c>
      <c r="M81">
        <f>B103</f>
        <v>7804</v>
      </c>
      <c r="N81" s="8">
        <f t="shared" si="3"/>
        <v>2.1327977544403036</v>
      </c>
      <c r="O81">
        <f t="shared" si="4"/>
        <v>85.311910177612148</v>
      </c>
    </row>
    <row r="82" spans="1:15" x14ac:dyDescent="0.4">
      <c r="A82" t="s">
        <v>101</v>
      </c>
      <c r="B82">
        <v>8660</v>
      </c>
      <c r="K82" t="s">
        <v>63</v>
      </c>
      <c r="L82" t="str">
        <f>A91</f>
        <v>G11</v>
      </c>
      <c r="M82">
        <f>B91</f>
        <v>13586</v>
      </c>
      <c r="N82" s="8">
        <f t="shared" si="3"/>
        <v>4.9310361515752792</v>
      </c>
      <c r="O82">
        <f t="shared" si="4"/>
        <v>197.24144606301115</v>
      </c>
    </row>
    <row r="83" spans="1:15" x14ac:dyDescent="0.4">
      <c r="A83" t="s">
        <v>102</v>
      </c>
      <c r="B83">
        <v>48139</v>
      </c>
      <c r="K83" t="s">
        <v>62</v>
      </c>
      <c r="L83" t="str">
        <f>A79</f>
        <v>F11</v>
      </c>
      <c r="M83">
        <f>B79</f>
        <v>30417</v>
      </c>
      <c r="N83" s="8">
        <f t="shared" si="3"/>
        <v>13.076513574989109</v>
      </c>
      <c r="O83">
        <f t="shared" si="4"/>
        <v>523.0605429995644</v>
      </c>
    </row>
    <row r="84" spans="1:15" x14ac:dyDescent="0.4">
      <c r="A84" t="s">
        <v>15</v>
      </c>
      <c r="B84">
        <v>3386</v>
      </c>
      <c r="K84" t="s">
        <v>61</v>
      </c>
      <c r="L84" t="str">
        <f>A67</f>
        <v>E11</v>
      </c>
      <c r="M84">
        <f>B67</f>
        <v>45416</v>
      </c>
      <c r="N84" s="8">
        <f t="shared" si="3"/>
        <v>20.335382083918113</v>
      </c>
      <c r="O84">
        <f t="shared" si="4"/>
        <v>813.41528335672456</v>
      </c>
    </row>
    <row r="85" spans="1:15" x14ac:dyDescent="0.4">
      <c r="A85" t="s">
        <v>23</v>
      </c>
      <c r="B85">
        <v>4430</v>
      </c>
      <c r="K85" t="s">
        <v>60</v>
      </c>
      <c r="L85" t="str">
        <f>A55</f>
        <v>D11</v>
      </c>
      <c r="M85">
        <f>B55</f>
        <v>38891</v>
      </c>
      <c r="N85" s="8">
        <f t="shared" si="3"/>
        <v>17.177563761312488</v>
      </c>
      <c r="O85">
        <f t="shared" si="4"/>
        <v>687.10255045249949</v>
      </c>
    </row>
    <row r="86" spans="1:15" x14ac:dyDescent="0.4">
      <c r="A86" t="s">
        <v>31</v>
      </c>
      <c r="B86">
        <v>4348</v>
      </c>
      <c r="K86" t="s">
        <v>59</v>
      </c>
      <c r="L86" t="str">
        <f>A43</f>
        <v>C11</v>
      </c>
      <c r="M86">
        <f>B43</f>
        <v>24156</v>
      </c>
      <c r="N86" s="8">
        <f t="shared" si="3"/>
        <v>10.046459855780864</v>
      </c>
      <c r="O86">
        <f t="shared" si="4"/>
        <v>401.85839423123457</v>
      </c>
    </row>
    <row r="87" spans="1:15" x14ac:dyDescent="0.4">
      <c r="A87" t="s">
        <v>39</v>
      </c>
      <c r="B87">
        <v>4034</v>
      </c>
      <c r="K87" t="s">
        <v>58</v>
      </c>
      <c r="L87" t="str">
        <f>A31</f>
        <v>B11</v>
      </c>
      <c r="M87">
        <f>B31</f>
        <v>11658</v>
      </c>
      <c r="N87" s="8">
        <f t="shared" si="3"/>
        <v>3.9979673813095866</v>
      </c>
      <c r="O87">
        <f t="shared" si="4"/>
        <v>159.91869525238346</v>
      </c>
    </row>
    <row r="88" spans="1:15" x14ac:dyDescent="0.4">
      <c r="A88" t="s">
        <v>47</v>
      </c>
      <c r="B88">
        <v>7801</v>
      </c>
      <c r="K88" t="s">
        <v>57</v>
      </c>
      <c r="L88" t="str">
        <f>A19</f>
        <v>A11</v>
      </c>
      <c r="M88">
        <f>B19</f>
        <v>7374</v>
      </c>
      <c r="N88" s="8">
        <f t="shared" si="3"/>
        <v>1.9246963170885156</v>
      </c>
      <c r="O88">
        <f t="shared" si="4"/>
        <v>76.987852683540623</v>
      </c>
    </row>
    <row r="89" spans="1:15" x14ac:dyDescent="0.4">
      <c r="A89" t="s">
        <v>55</v>
      </c>
      <c r="B89">
        <v>8077</v>
      </c>
      <c r="K89" t="s">
        <v>65</v>
      </c>
      <c r="L89" t="str">
        <f>A20</f>
        <v>A12</v>
      </c>
      <c r="M89">
        <f>B20</f>
        <v>5941</v>
      </c>
      <c r="N89" s="8">
        <f t="shared" si="3"/>
        <v>1.231186178192905</v>
      </c>
      <c r="O89">
        <f t="shared" si="4"/>
        <v>49.2474471277162</v>
      </c>
    </row>
    <row r="90" spans="1:15" x14ac:dyDescent="0.4">
      <c r="A90" t="s">
        <v>63</v>
      </c>
      <c r="B90">
        <v>4587</v>
      </c>
      <c r="K90" t="s">
        <v>66</v>
      </c>
      <c r="L90" t="str">
        <f>A32</f>
        <v>B12</v>
      </c>
      <c r="M90">
        <f>B32</f>
        <v>4823</v>
      </c>
      <c r="N90" s="8">
        <f t="shared" si="3"/>
        <v>0.69012244107825571</v>
      </c>
      <c r="O90">
        <f t="shared" si="4"/>
        <v>27.604897643130229</v>
      </c>
    </row>
    <row r="91" spans="1:15" x14ac:dyDescent="0.4">
      <c r="A91" t="s">
        <v>71</v>
      </c>
      <c r="B91">
        <v>13586</v>
      </c>
      <c r="K91" t="s">
        <v>67</v>
      </c>
      <c r="L91" t="str">
        <f>A44</f>
        <v>C12</v>
      </c>
      <c r="M91">
        <f>B44</f>
        <v>4205</v>
      </c>
      <c r="N91" s="8">
        <f t="shared" si="3"/>
        <v>0.39103711948894154</v>
      </c>
      <c r="O91">
        <f t="shared" si="4"/>
        <v>15.641484779557661</v>
      </c>
    </row>
    <row r="92" spans="1:15" x14ac:dyDescent="0.4">
      <c r="A92" t="s">
        <v>79</v>
      </c>
      <c r="B92">
        <v>3685</v>
      </c>
      <c r="K92" t="s">
        <v>68</v>
      </c>
      <c r="L92" t="str">
        <f>A56</f>
        <v>D12</v>
      </c>
      <c r="M92">
        <f>B56</f>
        <v>4064</v>
      </c>
      <c r="N92" s="8">
        <f t="shared" si="3"/>
        <v>0.32279920631079706</v>
      </c>
      <c r="O92">
        <f t="shared" si="4"/>
        <v>12.911968252431883</v>
      </c>
    </row>
    <row r="93" spans="1:15" x14ac:dyDescent="0.4">
      <c r="A93" t="s">
        <v>103</v>
      </c>
      <c r="B93">
        <v>3413</v>
      </c>
      <c r="K93" t="s">
        <v>69</v>
      </c>
      <c r="L93" t="str">
        <f>A68</f>
        <v>E12</v>
      </c>
      <c r="M93">
        <f>B68</f>
        <v>4166</v>
      </c>
      <c r="N93" s="8">
        <f t="shared" si="3"/>
        <v>0.3721628030779654</v>
      </c>
      <c r="O93">
        <f t="shared" si="4"/>
        <v>14.886512123118615</v>
      </c>
    </row>
    <row r="94" spans="1:15" x14ac:dyDescent="0.4">
      <c r="A94" t="s">
        <v>104</v>
      </c>
      <c r="B94">
        <v>13586</v>
      </c>
      <c r="K94" t="s">
        <v>70</v>
      </c>
      <c r="L94" t="str">
        <f>A80</f>
        <v>F12</v>
      </c>
      <c r="M94">
        <f>B80</f>
        <v>3898</v>
      </c>
      <c r="N94" s="8">
        <f t="shared" si="3"/>
        <v>0.24246237235638579</v>
      </c>
      <c r="O94">
        <f t="shared" si="4"/>
        <v>9.6984948942554325</v>
      </c>
    </row>
    <row r="95" spans="1:15" x14ac:dyDescent="0.4">
      <c r="A95" t="s">
        <v>105</v>
      </c>
      <c r="B95">
        <v>27251</v>
      </c>
      <c r="K95" t="s">
        <v>71</v>
      </c>
      <c r="L95" t="str">
        <f>A92</f>
        <v>G12</v>
      </c>
      <c r="M95">
        <f>B92</f>
        <v>3685</v>
      </c>
      <c r="N95" s="8">
        <f t="shared" si="3"/>
        <v>0.13937956734259302</v>
      </c>
      <c r="O95">
        <f t="shared" si="4"/>
        <v>5.575182693703721</v>
      </c>
    </row>
    <row r="96" spans="1:15" x14ac:dyDescent="0.4">
      <c r="A96" t="s">
        <v>16</v>
      </c>
      <c r="B96">
        <v>3504</v>
      </c>
      <c r="K96" t="s">
        <v>72</v>
      </c>
      <c r="L96" t="str">
        <f>A104</f>
        <v>H12</v>
      </c>
      <c r="M96">
        <f>B104</f>
        <v>3538</v>
      </c>
      <c r="N96" s="8">
        <f t="shared" si="3"/>
        <v>6.823791317814451E-2</v>
      </c>
      <c r="O96">
        <f t="shared" si="4"/>
        <v>2.7295165271257806</v>
      </c>
    </row>
    <row r="97" spans="1:2" x14ac:dyDescent="0.4">
      <c r="A97" t="s">
        <v>24</v>
      </c>
      <c r="B97">
        <v>3716</v>
      </c>
    </row>
    <row r="98" spans="1:2" x14ac:dyDescent="0.4">
      <c r="A98" t="s">
        <v>33</v>
      </c>
      <c r="B98">
        <v>4246</v>
      </c>
    </row>
    <row r="99" spans="1:2" x14ac:dyDescent="0.4">
      <c r="A99" t="s">
        <v>40</v>
      </c>
      <c r="B99">
        <v>4328</v>
      </c>
    </row>
    <row r="100" spans="1:2" x14ac:dyDescent="0.4">
      <c r="A100" t="s">
        <v>48</v>
      </c>
      <c r="B100">
        <v>24325</v>
      </c>
    </row>
    <row r="101" spans="1:2" x14ac:dyDescent="0.4">
      <c r="A101" t="s">
        <v>56</v>
      </c>
      <c r="B101">
        <v>12350</v>
      </c>
    </row>
    <row r="102" spans="1:2" x14ac:dyDescent="0.4">
      <c r="A102" t="s">
        <v>64</v>
      </c>
      <c r="B102">
        <v>5719</v>
      </c>
    </row>
    <row r="103" spans="1:2" x14ac:dyDescent="0.4">
      <c r="A103" t="s">
        <v>72</v>
      </c>
      <c r="B103">
        <v>7804</v>
      </c>
    </row>
    <row r="104" spans="1:2" x14ac:dyDescent="0.4">
      <c r="A104" t="s">
        <v>80</v>
      </c>
      <c r="B104">
        <v>3538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37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-7.9040969569226707E-3</v>
      </c>
      <c r="E2" s="7">
        <f>'Plate 2'!N9</f>
        <v>-1.662549876496295E-2</v>
      </c>
      <c r="F2" s="7">
        <f>'Plate 3'!N9</f>
        <v>-1.5002661762570778E-2</v>
      </c>
      <c r="G2" s="7">
        <f>AVERAGE(D2:F2)</f>
        <v>-1.3177419161485467E-2</v>
      </c>
      <c r="H2" s="7">
        <f>STDEV(D2:F2)</f>
        <v>4.6383558820916899E-3</v>
      </c>
      <c r="I2" s="7">
        <f>G2*40</f>
        <v>-0.52709676645941861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2.1955824880340754E-2</v>
      </c>
      <c r="E3" s="7">
        <f>'Plate 2'!N10</f>
        <v>2.0900627018810566E-2</v>
      </c>
      <c r="F3" s="7">
        <f>'Plate 3'!N10</f>
        <v>2.177805739728016E-2</v>
      </c>
      <c r="G3" s="7">
        <f t="shared" ref="G3:G66" si="0">AVERAGE(D3:F3)</f>
        <v>2.1544836432143829E-2</v>
      </c>
      <c r="H3" s="7">
        <f t="shared" ref="H3:H66" si="1">STDEV(D3:F3)</f>
        <v>5.6493773610798278E-4</v>
      </c>
      <c r="I3" s="7">
        <f t="shared" ref="I3:I66" si="2">G3*40</f>
        <v>0.86179345728575318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5.0059280727176914E-2</v>
      </c>
      <c r="E4" s="7">
        <f>'Plate 2'!N11</f>
        <v>5.2251567547026416E-2</v>
      </c>
      <c r="F4" s="7">
        <f>'Plate 3'!N11</f>
        <v>4.9363596767168366E-2</v>
      </c>
      <c r="G4" s="7">
        <f t="shared" si="0"/>
        <v>5.0558148347123903E-2</v>
      </c>
      <c r="H4" s="7">
        <f t="shared" si="1"/>
        <v>1.5072310649008516E-3</v>
      </c>
      <c r="I4" s="7">
        <f t="shared" si="2"/>
        <v>2.022325933884956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0.26566548105212312</v>
      </c>
      <c r="E5" s="7">
        <f>'Plate 2'!N12</f>
        <v>0.28310849325479764</v>
      </c>
      <c r="F5" s="7">
        <f>'Plate 3'!N12</f>
        <v>0.28214683250254075</v>
      </c>
      <c r="G5" s="7">
        <f t="shared" si="0"/>
        <v>0.27697360226982054</v>
      </c>
      <c r="H5" s="7">
        <f t="shared" si="1"/>
        <v>9.8049172335217157E-3</v>
      </c>
      <c r="I5" s="7">
        <f t="shared" si="2"/>
        <v>11.078944090792822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0.9230228779695252</v>
      </c>
      <c r="E6" s="7">
        <f>'Plate 2'!N13</f>
        <v>0.99420482614478445</v>
      </c>
      <c r="F6" s="7">
        <f>'Plate 3'!N13</f>
        <v>0.96791366210134044</v>
      </c>
      <c r="G6" s="7">
        <f t="shared" si="0"/>
        <v>0.96171378873854996</v>
      </c>
      <c r="H6" s="7">
        <f t="shared" si="1"/>
        <v>3.5993697487092122E-2</v>
      </c>
      <c r="I6" s="7">
        <f t="shared" si="2"/>
        <v>38.468551549541999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1.6796206033460677</v>
      </c>
      <c r="E7" s="7">
        <f>'Plate 2'!N14</f>
        <v>1.732851985559567</v>
      </c>
      <c r="F7" s="7">
        <f>'Plate 3'!N14</f>
        <v>1.6590040168416975</v>
      </c>
      <c r="G7" s="7">
        <f t="shared" si="0"/>
        <v>1.6904922019157773</v>
      </c>
      <c r="H7" s="7">
        <f t="shared" si="1"/>
        <v>3.8105437440535211E-2</v>
      </c>
      <c r="I7" s="7">
        <f t="shared" si="2"/>
        <v>67.619688076631093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2.4612479690861986</v>
      </c>
      <c r="E8" s="7">
        <f>'Plate 2'!N15</f>
        <v>2.6258787763632911</v>
      </c>
      <c r="F8" s="7">
        <f>'Plate 3'!N15</f>
        <v>2.5470648018196775</v>
      </c>
      <c r="G8" s="7">
        <f t="shared" si="0"/>
        <v>2.5447305157563895</v>
      </c>
      <c r="H8" s="7">
        <f t="shared" si="1"/>
        <v>8.2340223127859838E-2</v>
      </c>
      <c r="I8" s="7">
        <f t="shared" si="2"/>
        <v>101.78922063025558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5.052474421464014</v>
      </c>
      <c r="E9" s="7">
        <f>'Plate 2'!N16</f>
        <v>5.083127493824815</v>
      </c>
      <c r="F9" s="7">
        <f>'Plate 3'!N16</f>
        <v>4.9310361515752792</v>
      </c>
      <c r="G9" s="7">
        <f t="shared" si="0"/>
        <v>5.0222126889547027</v>
      </c>
      <c r="H9" s="7">
        <f t="shared" si="1"/>
        <v>8.0434901862718705E-2</v>
      </c>
      <c r="I9" s="7">
        <f t="shared" si="2"/>
        <v>200.88850755818811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11.320423308303692</v>
      </c>
      <c r="E10" s="7">
        <f>'Plate 2'!N17</f>
        <v>12.050636519095574</v>
      </c>
      <c r="F10" s="7">
        <f>'Plate 3'!N17</f>
        <v>11.544306247882687</v>
      </c>
      <c r="G10" s="7">
        <f t="shared" si="0"/>
        <v>11.638455358427317</v>
      </c>
      <c r="H10" s="7">
        <f t="shared" si="1"/>
        <v>0.37410008629510683</v>
      </c>
      <c r="I10" s="7">
        <f t="shared" si="2"/>
        <v>465.53821433709265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21.307688929873095</v>
      </c>
      <c r="E11" s="7">
        <f>'Plate 2'!N18</f>
        <v>22.565551966558999</v>
      </c>
      <c r="F11" s="7">
        <f>'Plate 3'!N18</f>
        <v>21.653196534869089</v>
      </c>
      <c r="G11" s="7">
        <f t="shared" si="0"/>
        <v>21.842145810433731</v>
      </c>
      <c r="H11" s="7">
        <f t="shared" si="1"/>
        <v>0.64987016112256812</v>
      </c>
      <c r="I11" s="7">
        <f t="shared" si="2"/>
        <v>873.68583241734927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22.390989329469107</v>
      </c>
      <c r="E12" s="7">
        <f>'Plate 2'!N19</f>
        <v>23.681360440813226</v>
      </c>
      <c r="F12" s="7">
        <f>'Plate 3'!N19</f>
        <v>22.519963219280839</v>
      </c>
      <c r="G12" s="7">
        <f t="shared" si="0"/>
        <v>22.864104329854388</v>
      </c>
      <c r="H12" s="7">
        <f t="shared" si="1"/>
        <v>0.71069629887734864</v>
      </c>
      <c r="I12" s="7">
        <f t="shared" si="2"/>
        <v>914.56417319417551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14.064901418346286</v>
      </c>
      <c r="E13" s="7">
        <f>'Plate 2'!N20</f>
        <v>14.885996579897398</v>
      </c>
      <c r="F13" s="7">
        <f>'Plate 3'!N20</f>
        <v>14.266079465711657</v>
      </c>
      <c r="G13" s="7">
        <f t="shared" si="0"/>
        <v>14.405659154651779</v>
      </c>
      <c r="H13" s="7">
        <f t="shared" si="1"/>
        <v>0.42797334409297944</v>
      </c>
      <c r="I13" s="7">
        <f t="shared" si="2"/>
        <v>576.22636618607112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5.3357045624204096</v>
      </c>
      <c r="E14" s="7">
        <f>'Plate 2'!N21</f>
        <v>5.6431692950788532</v>
      </c>
      <c r="F14" s="7">
        <f>'Plate 3'!N21</f>
        <v>5.3961186662149734</v>
      </c>
      <c r="G14" s="7">
        <f t="shared" si="0"/>
        <v>5.4583308412380793</v>
      </c>
      <c r="H14" s="7">
        <f t="shared" si="1"/>
        <v>0.16289998925110824</v>
      </c>
      <c r="I14" s="7">
        <f t="shared" si="2"/>
        <v>218.33323364952318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2.8200061476309664</v>
      </c>
      <c r="E15" s="7">
        <f>'Plate 2'!N22</f>
        <v>3.0087402622078665</v>
      </c>
      <c r="F15" s="7">
        <f>'Plate 3'!N22</f>
        <v>2.8829308425688427</v>
      </c>
      <c r="G15" s="7">
        <f t="shared" si="0"/>
        <v>2.9038924174692249</v>
      </c>
      <c r="H15" s="7">
        <f t="shared" si="1"/>
        <v>9.6097253956655165E-2</v>
      </c>
      <c r="I15" s="7">
        <f t="shared" si="2"/>
        <v>116.15569669876899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1.5904799543318842</v>
      </c>
      <c r="E16" s="7">
        <f>'Plate 2'!N23</f>
        <v>1.6763252897586929</v>
      </c>
      <c r="F16" s="7">
        <f>'Plate 3'!N23</f>
        <v>1.6309345206407586</v>
      </c>
      <c r="G16" s="7">
        <f t="shared" si="0"/>
        <v>1.632579921577112</v>
      </c>
      <c r="H16" s="7">
        <f t="shared" si="1"/>
        <v>4.2946314298392817E-2</v>
      </c>
      <c r="I16" s="7">
        <f t="shared" si="2"/>
        <v>65.30319686308448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0.73288543450577437</v>
      </c>
      <c r="E17" s="7">
        <f>'Plate 2'!N24</f>
        <v>0.77522325669770098</v>
      </c>
      <c r="F17" s="7">
        <f>'Plate 3'!N24</f>
        <v>0.75642452693219753</v>
      </c>
      <c r="G17" s="7">
        <f t="shared" si="0"/>
        <v>0.75484440604522429</v>
      </c>
      <c r="H17" s="7">
        <f t="shared" si="1"/>
        <v>2.1213094623413274E-2</v>
      </c>
      <c r="I17" s="7">
        <f t="shared" si="2"/>
        <v>30.193776241808973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0.4031089448030562</v>
      </c>
      <c r="E18" s="7">
        <f>'Plate 2'!N25</f>
        <v>0.4275128253847616</v>
      </c>
      <c r="F18" s="7">
        <f>'Plate 3'!N25</f>
        <v>0.42152639984513379</v>
      </c>
      <c r="G18" s="7">
        <f t="shared" si="0"/>
        <v>0.4173827233443172</v>
      </c>
      <c r="H18" s="7">
        <f t="shared" si="1"/>
        <v>1.2718682638901687E-2</v>
      </c>
      <c r="I18" s="7">
        <f t="shared" si="2"/>
        <v>16.695308933772687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0.30782066482237735</v>
      </c>
      <c r="E19" s="7">
        <f>'Plate 2'!N26</f>
        <v>0.32395971879156377</v>
      </c>
      <c r="F19" s="7">
        <f>'Plate 3'!N26</f>
        <v>0.31166819919663163</v>
      </c>
      <c r="G19" s="7">
        <f t="shared" si="0"/>
        <v>0.31448286093685757</v>
      </c>
      <c r="H19" s="7">
        <f t="shared" si="1"/>
        <v>8.4296504250767571E-3</v>
      </c>
      <c r="I19" s="7">
        <f t="shared" si="2"/>
        <v>12.579314437474302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0.32099415975058182</v>
      </c>
      <c r="E20" s="7">
        <f>'Plate 2'!N27</f>
        <v>0.34153524605738173</v>
      </c>
      <c r="F20" s="7">
        <f>'Plate 3'!N27</f>
        <v>0.34070560905967184</v>
      </c>
      <c r="G20" s="7">
        <f t="shared" si="0"/>
        <v>0.33441167162254515</v>
      </c>
      <c r="H20" s="7">
        <f t="shared" si="1"/>
        <v>1.1627308072494661E-2</v>
      </c>
      <c r="I20" s="7">
        <f t="shared" si="2"/>
        <v>13.376466864901806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0.24941817064067096</v>
      </c>
      <c r="E21" s="7">
        <f>'Plate 2'!N28</f>
        <v>0.27740832224966749</v>
      </c>
      <c r="F21" s="7">
        <f>'Plate 3'!N28</f>
        <v>0.25940086144315927</v>
      </c>
      <c r="G21" s="7">
        <f t="shared" si="0"/>
        <v>0.26207578477783255</v>
      </c>
      <c r="H21" s="7">
        <f t="shared" si="1"/>
        <v>1.4185505204554319E-2</v>
      </c>
      <c r="I21" s="7">
        <f t="shared" si="2"/>
        <v>10.483031391113302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0.13041759978922407</v>
      </c>
      <c r="E22" s="7">
        <f>'Plate 2'!N29</f>
        <v>0.13537906137184116</v>
      </c>
      <c r="F22" s="7">
        <f>'Plate 3'!N29</f>
        <v>0.12873251705947827</v>
      </c>
      <c r="G22" s="7">
        <f t="shared" si="0"/>
        <v>0.13150972607351452</v>
      </c>
      <c r="H22" s="7">
        <f t="shared" si="1"/>
        <v>3.4552413359531619E-3</v>
      </c>
      <c r="I22" s="7">
        <f t="shared" si="2"/>
        <v>5.2603890429405809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3.6007552803758835E-2</v>
      </c>
      <c r="E23" s="7">
        <f>'Plate 2'!N30</f>
        <v>2.7550826524795746E-2</v>
      </c>
      <c r="F23" s="7">
        <f>'Plate 3'!N30</f>
        <v>2.4681798383584183E-2</v>
      </c>
      <c r="G23" s="7">
        <f t="shared" si="0"/>
        <v>2.9413392570712921E-2</v>
      </c>
      <c r="H23" s="7">
        <f t="shared" si="1"/>
        <v>5.8881272492260937E-3</v>
      </c>
      <c r="I23" s="7">
        <f t="shared" si="2"/>
        <v>1.1765357028285168</v>
      </c>
      <c r="J23">
        <f>SUM(I2:I23)</f>
        <v>3741.7734704910258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4.8302814736749652E-3</v>
      </c>
      <c r="E24">
        <f>'Plate 2'!N31</f>
        <v>0</v>
      </c>
      <c r="F24">
        <f>'Plate 3'!N31</f>
        <v>-5.3235251415573726E-3</v>
      </c>
      <c r="G24">
        <f t="shared" si="0"/>
        <v>-1.6441455596080245E-4</v>
      </c>
      <c r="H24">
        <f t="shared" si="1"/>
        <v>5.0788996155213418E-3</v>
      </c>
      <c r="I24" s="7">
        <f t="shared" si="2"/>
        <v>-6.5765822384320979E-3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6.3671892152988185E-2</v>
      </c>
      <c r="E25">
        <f>'Plate 2'!N32</f>
        <v>7.0777123313699411E-2</v>
      </c>
      <c r="F25">
        <f>'Plate 3'!N32</f>
        <v>5.1783380922421712E-2</v>
      </c>
      <c r="G25">
        <f t="shared" si="0"/>
        <v>6.2077465463036434E-2</v>
      </c>
      <c r="H25">
        <f t="shared" si="1"/>
        <v>9.5967291229240234E-3</v>
      </c>
      <c r="I25" s="7">
        <f t="shared" si="2"/>
        <v>2.4830986185214572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0.16818161858341016</v>
      </c>
      <c r="E26">
        <f>'Plate 2'!N33</f>
        <v>0.17148014440433215</v>
      </c>
      <c r="F26">
        <f>'Plate 3'!N33</f>
        <v>0.1543822291051638</v>
      </c>
      <c r="G26">
        <f t="shared" si="0"/>
        <v>0.16468133069763538</v>
      </c>
      <c r="H26">
        <f t="shared" si="1"/>
        <v>9.0704844609789219E-3</v>
      </c>
      <c r="I26" s="7">
        <f t="shared" si="2"/>
        <v>6.587253227905415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0.52210951565450314</v>
      </c>
      <c r="E27">
        <f>'Plate 2'!N34</f>
        <v>0.39663689910697325</v>
      </c>
      <c r="F27">
        <f>'Plate 3'!N34</f>
        <v>0.49992740647534234</v>
      </c>
      <c r="G27">
        <f t="shared" si="0"/>
        <v>0.47289127374560619</v>
      </c>
      <c r="H27">
        <f t="shared" si="1"/>
        <v>6.6963114701721477E-2</v>
      </c>
      <c r="I27" s="7">
        <f t="shared" si="2"/>
        <v>18.915650949824247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1.6585430114609405</v>
      </c>
      <c r="E28">
        <f>'Plate 2'!N35</f>
        <v>1.7556526695800876</v>
      </c>
      <c r="F28">
        <f>'Plate 3'!N35</f>
        <v>1.6561002758553935</v>
      </c>
      <c r="G28">
        <f t="shared" si="0"/>
        <v>1.6900986522988071</v>
      </c>
      <c r="H28">
        <f t="shared" si="1"/>
        <v>5.6784580878927474E-2</v>
      </c>
      <c r="I28" s="7">
        <f t="shared" si="2"/>
        <v>67.603946091952281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2.9205638255829269</v>
      </c>
      <c r="E29">
        <f>'Plate 2'!N36</f>
        <v>3.106593197795934</v>
      </c>
      <c r="F29">
        <f>'Plate 3'!N36</f>
        <v>3.0179547984319797</v>
      </c>
      <c r="G29">
        <f t="shared" si="0"/>
        <v>3.0150372739369469</v>
      </c>
      <c r="H29">
        <f t="shared" si="1"/>
        <v>9.3048996734923048E-2</v>
      </c>
      <c r="I29" s="7">
        <f t="shared" si="2"/>
        <v>120.60149095747788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3.9243841391121062</v>
      </c>
      <c r="E30">
        <f>'Plate 2'!N37</f>
        <v>4.2594527835835079</v>
      </c>
      <c r="F30">
        <f>'Plate 3'!N37</f>
        <v>4.0812079562503021</v>
      </c>
      <c r="G30">
        <f t="shared" si="0"/>
        <v>4.0883482929819719</v>
      </c>
      <c r="H30">
        <f t="shared" si="1"/>
        <v>0.16764840420790433</v>
      </c>
      <c r="I30" s="7">
        <f t="shared" si="2"/>
        <v>163.53393171927888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7.8290080358319054</v>
      </c>
      <c r="E31">
        <f>'Plate 2'!N38</f>
        <v>8.2932737982139475</v>
      </c>
      <c r="F31">
        <f>'Plate 3'!N38</f>
        <v>8.0119053380438459</v>
      </c>
      <c r="G31">
        <f t="shared" si="0"/>
        <v>8.0447290573632326</v>
      </c>
      <c r="H31">
        <f t="shared" si="1"/>
        <v>0.23386688936767666</v>
      </c>
      <c r="I31" s="7">
        <f t="shared" si="2"/>
        <v>321.78916229452932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18.223334650682826</v>
      </c>
      <c r="E32">
        <f>'Plate 2'!N39</f>
        <v>19.434258027740835</v>
      </c>
      <c r="F32">
        <f>'Plate 3'!N39</f>
        <v>18.840923389633645</v>
      </c>
      <c r="G32">
        <f t="shared" si="0"/>
        <v>18.832838689352435</v>
      </c>
      <c r="H32">
        <f t="shared" si="1"/>
        <v>0.60550217015331254</v>
      </c>
      <c r="I32" s="7">
        <f t="shared" si="2"/>
        <v>753.31354757409736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22.572783559478328</v>
      </c>
      <c r="E33">
        <f>'Plate 2'!N40</f>
        <v>24.096997909937301</v>
      </c>
      <c r="F33">
        <f>'Plate 3'!N40</f>
        <v>23.278323573537239</v>
      </c>
      <c r="G33">
        <f t="shared" si="0"/>
        <v>23.31603501431762</v>
      </c>
      <c r="H33">
        <f t="shared" si="1"/>
        <v>0.76280663415479433</v>
      </c>
      <c r="I33" s="7">
        <f t="shared" si="2"/>
        <v>932.64140057270481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17.23400518157467</v>
      </c>
      <c r="E34">
        <f>'Plate 2'!N41</f>
        <v>18.399676990309711</v>
      </c>
      <c r="F34">
        <f>'Plate 3'!N41</f>
        <v>17.703140879833516</v>
      </c>
      <c r="G34">
        <f t="shared" si="0"/>
        <v>17.778941017239301</v>
      </c>
      <c r="H34">
        <f t="shared" si="1"/>
        <v>0.58652104569483043</v>
      </c>
      <c r="I34" s="7">
        <f t="shared" si="2"/>
        <v>711.15764068957208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10.163790453607341</v>
      </c>
      <c r="E35">
        <f>'Plate 2'!N42</f>
        <v>10.797548926467796</v>
      </c>
      <c r="F35">
        <f>'Plate 3'!N42</f>
        <v>10.471373953443353</v>
      </c>
      <c r="G35">
        <f t="shared" si="0"/>
        <v>10.47757111117283</v>
      </c>
      <c r="H35">
        <f t="shared" si="1"/>
        <v>0.3169246819885555</v>
      </c>
      <c r="I35" s="7">
        <f t="shared" si="2"/>
        <v>419.1028444469132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4.6366310982303602</v>
      </c>
      <c r="E36">
        <f>'Plate 2'!N43</f>
        <v>5.0161504845145357</v>
      </c>
      <c r="F36">
        <f>'Plate 3'!N43</f>
        <v>4.8642501088902863</v>
      </c>
      <c r="G36">
        <f t="shared" si="0"/>
        <v>4.8390105638783938</v>
      </c>
      <c r="H36">
        <f t="shared" si="1"/>
        <v>0.19101444216520591</v>
      </c>
      <c r="I36" s="7">
        <f t="shared" si="2"/>
        <v>193.56042255513574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2.66368067448294</v>
      </c>
      <c r="E37">
        <f>'Plate 2'!N44</f>
        <v>2.8144594337830138</v>
      </c>
      <c r="F37">
        <f>'Plate 3'!N44</f>
        <v>2.7043507719111455</v>
      </c>
      <c r="G37">
        <f t="shared" si="0"/>
        <v>2.7274969600590331</v>
      </c>
      <c r="H37">
        <f t="shared" si="1"/>
        <v>7.8008769272117459E-2</v>
      </c>
      <c r="I37" s="7">
        <f t="shared" si="2"/>
        <v>109.09987840236133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1.4622579370306941</v>
      </c>
      <c r="E38">
        <f>'Plate 2'!N45</f>
        <v>1.5599467984039523</v>
      </c>
      <c r="F38">
        <f>'Plate 3'!N45</f>
        <v>1.4978463921018244</v>
      </c>
      <c r="G38">
        <f t="shared" si="0"/>
        <v>1.5066837091788237</v>
      </c>
      <c r="H38">
        <f t="shared" si="1"/>
        <v>4.944038874180183E-2</v>
      </c>
      <c r="I38" s="7">
        <f t="shared" si="2"/>
        <v>60.267348367152948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0.79304439467790799</v>
      </c>
      <c r="E39">
        <f>'Plate 2'!N46</f>
        <v>0.86215086452593581</v>
      </c>
      <c r="F39">
        <f>'Plate 3'!N46</f>
        <v>0.84208488602816622</v>
      </c>
      <c r="G39">
        <f t="shared" si="0"/>
        <v>0.83242671507733668</v>
      </c>
      <c r="H39">
        <f t="shared" si="1"/>
        <v>3.5551177804689964E-2</v>
      </c>
      <c r="I39" s="7">
        <f t="shared" si="2"/>
        <v>33.297068603093464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0.46238967197997627</v>
      </c>
      <c r="E40">
        <f>'Plate 2'!N47</f>
        <v>0.47976439293178802</v>
      </c>
      <c r="F40">
        <f>'Plate 3'!N47</f>
        <v>0.46024294632918739</v>
      </c>
      <c r="G40">
        <f t="shared" si="0"/>
        <v>0.46746567041365061</v>
      </c>
      <c r="H40">
        <f t="shared" si="1"/>
        <v>1.0704953967138057E-2</v>
      </c>
      <c r="I40" s="7">
        <f t="shared" si="2"/>
        <v>18.698626816546025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0.42989505115707194</v>
      </c>
      <c r="E41">
        <f>'Plate 2'!N48</f>
        <v>0.43796313889416688</v>
      </c>
      <c r="F41">
        <f>'Plate 3'!N48</f>
        <v>0.41087934956201905</v>
      </c>
      <c r="G41">
        <f t="shared" si="0"/>
        <v>0.4262458465377526</v>
      </c>
      <c r="H41">
        <f t="shared" si="1"/>
        <v>1.3905769734620493E-2</v>
      </c>
      <c r="I41" s="7">
        <f t="shared" si="2"/>
        <v>17.049833861510105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0.47073288543450575</v>
      </c>
      <c r="E42">
        <f>'Plate 2'!N49</f>
        <v>0.4845145354360631</v>
      </c>
      <c r="F42">
        <f>'Plate 3'!N49</f>
        <v>0.450563809708174</v>
      </c>
      <c r="G42">
        <f t="shared" si="0"/>
        <v>0.46860374352624756</v>
      </c>
      <c r="H42">
        <f t="shared" si="1"/>
        <v>1.7075212394336813E-2</v>
      </c>
      <c r="I42" s="7">
        <f t="shared" si="2"/>
        <v>18.744149741049903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0.30035568436306148</v>
      </c>
      <c r="E43">
        <f>'Plate 2'!N50</f>
        <v>0.31635949078472358</v>
      </c>
      <c r="F43">
        <f>'Plate 3'!N50</f>
        <v>0.30828050137927693</v>
      </c>
      <c r="G43">
        <f t="shared" si="0"/>
        <v>0.30833189217568729</v>
      </c>
      <c r="H43">
        <f t="shared" si="1"/>
        <v>8.0020269779584631E-3</v>
      </c>
      <c r="I43" s="7">
        <f t="shared" si="2"/>
        <v>12.333275687027491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0.12558731831554912</v>
      </c>
      <c r="E44">
        <f>'Plate 2'!N51</f>
        <v>0.1334790043701311</v>
      </c>
      <c r="F44">
        <f>'Plate 3'!N51</f>
        <v>0.12970043072157963</v>
      </c>
      <c r="G44">
        <f t="shared" si="0"/>
        <v>0.12958891780241996</v>
      </c>
      <c r="H44">
        <f t="shared" si="1"/>
        <v>3.9470246445107975E-3</v>
      </c>
      <c r="I44" s="7">
        <f t="shared" si="2"/>
        <v>5.1835567120967987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7.2893338602731297E-2</v>
      </c>
      <c r="E45">
        <f>'Plate 2'!N52</f>
        <v>4.6551396541896259E-2</v>
      </c>
      <c r="F45">
        <f>'Plate 3'!N52</f>
        <v>3.0973237187242895E-2</v>
      </c>
      <c r="G45">
        <f t="shared" si="0"/>
        <v>5.0139324110623489E-2</v>
      </c>
      <c r="H45">
        <f t="shared" si="1"/>
        <v>2.1189116164909587E-2</v>
      </c>
      <c r="I45" s="7">
        <f t="shared" si="2"/>
        <v>2.0055729644249394</v>
      </c>
      <c r="J45">
        <f>SUM(I24:I45)</f>
        <v>3987.9631242709374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3.0738154832477054E-3</v>
      </c>
      <c r="E46" s="6">
        <f>'Plate 2'!N53</f>
        <v>-9.5002850085502567E-3</v>
      </c>
      <c r="F46" s="6">
        <f>'Plate 3'!N53</f>
        <v>-1.5002661762570778E-2</v>
      </c>
      <c r="G46" s="6">
        <f t="shared" si="0"/>
        <v>-7.1430437626244436E-3</v>
      </c>
      <c r="H46" s="6">
        <f t="shared" si="1"/>
        <v>9.2659158815126715E-3</v>
      </c>
      <c r="I46" s="7">
        <f t="shared" si="2"/>
        <v>-0.28572175050497772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2.8981688842049793E-2</v>
      </c>
      <c r="E47" s="6">
        <f>'Plate 2'!N54</f>
        <v>1.9475584267528028E-2</v>
      </c>
      <c r="F47" s="6">
        <f>'Plate 3'!N54</f>
        <v>2.177805739728016E-2</v>
      </c>
      <c r="G47" s="6">
        <f t="shared" si="0"/>
        <v>2.3411776835619329E-2</v>
      </c>
      <c r="H47" s="6">
        <f t="shared" si="1"/>
        <v>4.9591617686703064E-3</v>
      </c>
      <c r="I47" s="7">
        <f t="shared" si="2"/>
        <v>0.9364710734247732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0.11329205638255828</v>
      </c>
      <c r="E48" s="6">
        <f>'Plate 2'!N55</f>
        <v>0.11400342010260309</v>
      </c>
      <c r="F48" s="6">
        <f>'Plate 3'!N55</f>
        <v>0.1088902869864008</v>
      </c>
      <c r="G48" s="6">
        <f t="shared" si="0"/>
        <v>0.11206192115718738</v>
      </c>
      <c r="H48" s="6">
        <f t="shared" si="1"/>
        <v>2.7696492685040201E-3</v>
      </c>
      <c r="I48" s="7">
        <f t="shared" si="2"/>
        <v>4.4824768462874953</v>
      </c>
    </row>
    <row r="49" spans="1:10" x14ac:dyDescent="0.4">
      <c r="A49" s="6">
        <v>48</v>
      </c>
      <c r="B49" s="6" t="s">
        <v>25</v>
      </c>
      <c r="C49" s="6" t="s">
        <v>34</v>
      </c>
      <c r="D49" s="6">
        <f>'Plate 1'!N56</f>
        <v>0.28454749044921618</v>
      </c>
      <c r="E49" s="6">
        <f>'Plate 2'!N56</f>
        <v>0.27835835075052257</v>
      </c>
      <c r="F49" s="6">
        <f>'Plate 3'!N56</f>
        <v>0.2879543144751488</v>
      </c>
      <c r="G49" s="6">
        <f t="shared" si="0"/>
        <v>0.2836200518916292</v>
      </c>
      <c r="H49" s="6">
        <f t="shared" si="1"/>
        <v>4.8647442542912702E-3</v>
      </c>
      <c r="I49" s="7">
        <f t="shared" si="2"/>
        <v>11.344802075665168</v>
      </c>
    </row>
    <row r="50" spans="1:10" x14ac:dyDescent="0.4">
      <c r="A50" s="6">
        <v>49</v>
      </c>
      <c r="B50" s="6" t="s">
        <v>34</v>
      </c>
      <c r="C50" s="6" t="s">
        <v>41</v>
      </c>
      <c r="D50" s="6">
        <f>'Plate 1'!N57</f>
        <v>0.695560532209195</v>
      </c>
      <c r="E50" s="6">
        <f>'Plate 2'!N57</f>
        <v>0.73247197415922483</v>
      </c>
      <c r="F50" s="6">
        <f>'Plate 3'!N57</f>
        <v>0.71528819629289064</v>
      </c>
      <c r="G50" s="6">
        <f t="shared" si="0"/>
        <v>0.7144402342204369</v>
      </c>
      <c r="H50" s="6">
        <f t="shared" si="1"/>
        <v>1.8470325293963974E-2</v>
      </c>
      <c r="I50" s="7">
        <f t="shared" si="2"/>
        <v>28.577609368817477</v>
      </c>
    </row>
    <row r="51" spans="1:10" x14ac:dyDescent="0.4">
      <c r="A51" s="6">
        <v>50</v>
      </c>
      <c r="B51" s="6" t="s">
        <v>35</v>
      </c>
      <c r="C51" s="6" t="s">
        <v>42</v>
      </c>
      <c r="D51" s="6">
        <f>'Plate 1'!N58</f>
        <v>0.99986826505071791</v>
      </c>
      <c r="E51" s="6">
        <f>'Plate 2'!N58</f>
        <v>1.0763822914687442</v>
      </c>
      <c r="F51" s="6">
        <f>'Plate 3'!N58</f>
        <v>1.0346997047863329</v>
      </c>
      <c r="G51" s="6">
        <f t="shared" si="0"/>
        <v>1.0369834204352648</v>
      </c>
      <c r="H51" s="6">
        <f t="shared" si="1"/>
        <v>3.8308100677904786E-2</v>
      </c>
      <c r="I51" s="7">
        <f t="shared" si="2"/>
        <v>41.479336817410591</v>
      </c>
    </row>
    <row r="52" spans="1:10" x14ac:dyDescent="0.4">
      <c r="A52" s="6">
        <v>51</v>
      </c>
      <c r="B52" s="6" t="s">
        <v>36</v>
      </c>
      <c r="C52" s="6" t="s">
        <v>43</v>
      </c>
      <c r="D52" s="6">
        <f>'Plate 1'!N59</f>
        <v>2.1235673824265575</v>
      </c>
      <c r="E52" s="6">
        <f>'Plate 2'!N59</f>
        <v>2.2724681740452217</v>
      </c>
      <c r="F52" s="6">
        <f>'Plate 3'!N59</f>
        <v>2.1686105599380534</v>
      </c>
      <c r="G52" s="6">
        <f t="shared" si="0"/>
        <v>2.1882153721366109</v>
      </c>
      <c r="H52" s="6">
        <f t="shared" si="1"/>
        <v>7.6361789739186614E-2</v>
      </c>
      <c r="I52" s="7">
        <f t="shared" si="2"/>
        <v>87.528614885464435</v>
      </c>
    </row>
    <row r="53" spans="1:10" x14ac:dyDescent="0.4">
      <c r="A53" s="6">
        <v>52</v>
      </c>
      <c r="B53" s="6" t="s">
        <v>37</v>
      </c>
      <c r="C53" s="6" t="s">
        <v>44</v>
      </c>
      <c r="D53" s="6">
        <f>'Plate 1'!N60</f>
        <v>5.1938699336934082</v>
      </c>
      <c r="E53" s="6">
        <f>'Plate 2'!N60</f>
        <v>5.6094432832984991</v>
      </c>
      <c r="F53" s="6">
        <f>'Plate 3'!N60</f>
        <v>5.3728887383245407</v>
      </c>
      <c r="G53" s="6">
        <f t="shared" si="0"/>
        <v>5.3920673184388157</v>
      </c>
      <c r="H53" s="6">
        <f t="shared" si="1"/>
        <v>0.20844943194189453</v>
      </c>
      <c r="I53" s="7">
        <f t="shared" si="2"/>
        <v>215.68269273755263</v>
      </c>
    </row>
    <row r="54" spans="1:10" x14ac:dyDescent="0.4">
      <c r="A54" s="6">
        <v>53</v>
      </c>
      <c r="B54" s="6" t="s">
        <v>38</v>
      </c>
      <c r="C54" s="6" t="s">
        <v>45</v>
      </c>
      <c r="D54" s="6">
        <f>'Plate 1'!N61</f>
        <v>14.169411144776708</v>
      </c>
      <c r="E54" s="6">
        <f>'Plate 2'!N61</f>
        <v>15.297833935018051</v>
      </c>
      <c r="F54" s="6">
        <f>'Plate 3'!N61</f>
        <v>14.662924067173208</v>
      </c>
      <c r="G54" s="6">
        <f t="shared" si="0"/>
        <v>14.710056382322655</v>
      </c>
      <c r="H54" s="6">
        <f t="shared" si="1"/>
        <v>0.56568594620383195</v>
      </c>
      <c r="I54" s="7">
        <f t="shared" si="2"/>
        <v>588.40225529290615</v>
      </c>
      <c r="J54" t="s">
        <v>121</v>
      </c>
    </row>
    <row r="55" spans="1:10" x14ac:dyDescent="0.4">
      <c r="A55" s="6">
        <v>54</v>
      </c>
      <c r="B55" s="6" t="s">
        <v>30</v>
      </c>
      <c r="C55" s="6" t="s">
        <v>46</v>
      </c>
      <c r="D55" s="6">
        <f>'Plate 1'!N62</f>
        <v>18.542133227945371</v>
      </c>
      <c r="E55" s="6">
        <f>'Plate 2'!N62</f>
        <v>19.814744442333271</v>
      </c>
      <c r="F55" s="6">
        <f>'Plate 3'!N62</f>
        <v>18.713158786236267</v>
      </c>
      <c r="G55" s="6">
        <f t="shared" si="0"/>
        <v>19.023345485504972</v>
      </c>
      <c r="H55" s="6">
        <f t="shared" si="1"/>
        <v>0.69068564995146031</v>
      </c>
      <c r="I55" s="7">
        <f t="shared" si="2"/>
        <v>760.93381942019892</v>
      </c>
      <c r="J55">
        <v>5.5606307396173218</v>
      </c>
    </row>
    <row r="56" spans="1:10" x14ac:dyDescent="0.4">
      <c r="A56" s="5">
        <v>55</v>
      </c>
      <c r="B56" s="5" t="s">
        <v>39</v>
      </c>
      <c r="C56" s="5" t="s">
        <v>47</v>
      </c>
      <c r="D56" s="5">
        <f>J55</f>
        <v>5.5606307396173218</v>
      </c>
      <c r="E56" s="5">
        <f>J56</f>
        <v>6.6101208555743822</v>
      </c>
      <c r="F56" s="5">
        <f>J57</f>
        <v>7.0374178392551272</v>
      </c>
      <c r="G56" s="5">
        <f>J58</f>
        <v>6.4027231448156101</v>
      </c>
      <c r="H56" s="5">
        <f t="shared" si="1"/>
        <v>0.75992459641410792</v>
      </c>
      <c r="I56" s="5">
        <f t="shared" si="2"/>
        <v>256.1089257926244</v>
      </c>
      <c r="J56">
        <v>6.6101208555743822</v>
      </c>
    </row>
    <row r="57" spans="1:10" x14ac:dyDescent="0.4">
      <c r="A57" s="6">
        <v>56</v>
      </c>
      <c r="B57" s="6" t="s">
        <v>40</v>
      </c>
      <c r="C57" s="6" t="s">
        <v>48</v>
      </c>
      <c r="D57" s="6">
        <f>'Plate 1'!N64</f>
        <v>10.01097791244017</v>
      </c>
      <c r="E57" s="6">
        <f>'Plate 2'!N64</f>
        <v>10.548166444993351</v>
      </c>
      <c r="F57" s="6">
        <f>'Plate 3'!N64</f>
        <v>10.128248560228426</v>
      </c>
      <c r="G57" s="6">
        <f t="shared" si="0"/>
        <v>10.229130972553982</v>
      </c>
      <c r="H57" s="6">
        <f t="shared" si="1"/>
        <v>0.282446146573338</v>
      </c>
      <c r="I57" s="7">
        <f t="shared" si="2"/>
        <v>409.16523890215927</v>
      </c>
      <c r="J57">
        <v>7.0374178392551272</v>
      </c>
    </row>
    <row r="58" spans="1:10" x14ac:dyDescent="0.4">
      <c r="A58" s="6">
        <v>57</v>
      </c>
      <c r="B58" s="6" t="s">
        <v>48</v>
      </c>
      <c r="C58" s="6" t="s">
        <v>56</v>
      </c>
      <c r="D58" s="6">
        <f>'Plate 1'!N65</f>
        <v>4.2765555701927722</v>
      </c>
      <c r="E58" s="6">
        <f>'Plate 2'!N65</f>
        <v>4.5762872886186585</v>
      </c>
      <c r="F58" s="6">
        <f>'Plate 3'!N65</f>
        <v>4.332865508396651</v>
      </c>
      <c r="G58" s="6">
        <f t="shared" si="0"/>
        <v>4.3952361224026939</v>
      </c>
      <c r="H58" s="6">
        <f t="shared" si="1"/>
        <v>0.15930268634348824</v>
      </c>
      <c r="I58" s="7">
        <f t="shared" si="2"/>
        <v>175.80944489610775</v>
      </c>
      <c r="J58">
        <f>AVERAGE(J55:J57)</f>
        <v>6.4027231448156101</v>
      </c>
    </row>
    <row r="59" spans="1:10" x14ac:dyDescent="0.4">
      <c r="A59" s="6">
        <v>58</v>
      </c>
      <c r="B59" s="6" t="s">
        <v>47</v>
      </c>
      <c r="C59" s="6" t="s">
        <v>55</v>
      </c>
      <c r="D59" s="6">
        <f>'Plate 1'!N66</f>
        <v>2.2386159047995431</v>
      </c>
      <c r="E59" s="6">
        <f>'Plate 2'!N66</f>
        <v>2.373646209386282</v>
      </c>
      <c r="F59" s="6">
        <f>'Plate 3'!N66</f>
        <v>2.2649179693171368</v>
      </c>
      <c r="G59" s="6">
        <f t="shared" si="0"/>
        <v>2.2923933611676541</v>
      </c>
      <c r="H59" s="6">
        <f t="shared" si="1"/>
        <v>7.1585394161109914E-2</v>
      </c>
      <c r="I59" s="7">
        <f t="shared" si="2"/>
        <v>91.695734446706169</v>
      </c>
    </row>
    <row r="60" spans="1:10" x14ac:dyDescent="0.4">
      <c r="A60" s="6">
        <v>59</v>
      </c>
      <c r="B60" s="6" t="s">
        <v>46</v>
      </c>
      <c r="C60" s="6" t="s">
        <v>54</v>
      </c>
      <c r="D60" s="6">
        <f>'Plate 1'!N67</f>
        <v>1.1983489219689982</v>
      </c>
      <c r="E60" s="6">
        <f>'Plate 2'!N67</f>
        <v>1.2972639179175376</v>
      </c>
      <c r="F60" s="6">
        <f>'Plate 3'!N67</f>
        <v>1.210859991288777</v>
      </c>
      <c r="G60" s="6">
        <f t="shared" si="0"/>
        <v>1.2354909437251043</v>
      </c>
      <c r="H60" s="6">
        <f t="shared" si="1"/>
        <v>5.3861460891024414E-2</v>
      </c>
      <c r="I60" s="7">
        <f t="shared" si="2"/>
        <v>49.419637749004167</v>
      </c>
    </row>
    <row r="61" spans="1:10" x14ac:dyDescent="0.4">
      <c r="A61" s="6">
        <v>60</v>
      </c>
      <c r="B61" s="6" t="s">
        <v>45</v>
      </c>
      <c r="C61" s="6" t="s">
        <v>53</v>
      </c>
      <c r="D61" s="6">
        <f>'Plate 1'!N68</f>
        <v>0.69687788170201548</v>
      </c>
      <c r="E61" s="6">
        <f>'Plate 2'!N68</f>
        <v>0.74719741592247779</v>
      </c>
      <c r="F61" s="6">
        <f>'Plate 3'!N68</f>
        <v>0.69931762086821847</v>
      </c>
      <c r="G61" s="6">
        <f t="shared" si="0"/>
        <v>0.71446430616423717</v>
      </c>
      <c r="H61" s="6">
        <f t="shared" si="1"/>
        <v>2.8373939409844784E-2</v>
      </c>
      <c r="I61" s="7">
        <f t="shared" si="2"/>
        <v>28.578572246569486</v>
      </c>
    </row>
    <row r="62" spans="1:10" x14ac:dyDescent="0.4">
      <c r="A62" s="6">
        <v>61</v>
      </c>
      <c r="B62" s="6" t="s">
        <v>44</v>
      </c>
      <c r="C62" s="6" t="s">
        <v>52</v>
      </c>
      <c r="D62" s="6">
        <f>'Plate 1'!N69</f>
        <v>0.3995960128222017</v>
      </c>
      <c r="E62" s="6">
        <f>'Plate 2'!N69</f>
        <v>0.4279878396351891</v>
      </c>
      <c r="F62" s="6">
        <f>'Plate 3'!N69</f>
        <v>0.39539273096839761</v>
      </c>
      <c r="G62" s="6">
        <f t="shared" si="0"/>
        <v>0.40765886114192945</v>
      </c>
      <c r="H62" s="6">
        <f t="shared" si="1"/>
        <v>1.7730409457206261E-2</v>
      </c>
      <c r="I62" s="7">
        <f t="shared" si="2"/>
        <v>16.306354445677179</v>
      </c>
    </row>
    <row r="63" spans="1:10" x14ac:dyDescent="0.4">
      <c r="A63" s="6">
        <v>62</v>
      </c>
      <c r="B63" s="6" t="s">
        <v>43</v>
      </c>
      <c r="C63" s="6" t="s">
        <v>51</v>
      </c>
      <c r="D63" s="6">
        <f>'Plate 1'!N70</f>
        <v>0.32538532472664994</v>
      </c>
      <c r="E63" s="6">
        <f>'Plate 2'!N70</f>
        <v>0.34818544556336695</v>
      </c>
      <c r="F63" s="6">
        <f>'Plate 3'!N70</f>
        <v>0.31699172433818901</v>
      </c>
      <c r="G63" s="6">
        <f t="shared" si="0"/>
        <v>0.33018749820940196</v>
      </c>
      <c r="H63" s="6">
        <f t="shared" si="1"/>
        <v>1.6141800196612651E-2</v>
      </c>
      <c r="I63" s="7">
        <f t="shared" si="2"/>
        <v>13.207499928376079</v>
      </c>
    </row>
    <row r="64" spans="1:10" x14ac:dyDescent="0.4">
      <c r="A64" s="6">
        <v>63</v>
      </c>
      <c r="B64" s="6" t="s">
        <v>42</v>
      </c>
      <c r="C64" s="6" t="s">
        <v>50</v>
      </c>
      <c r="D64" s="6">
        <f>'Plate 1'!N71</f>
        <v>0.40574364378869709</v>
      </c>
      <c r="E64" s="6">
        <f>'Plate 2'!N71</f>
        <v>0.42466273988219649</v>
      </c>
      <c r="F64" s="6">
        <f>'Plate 3'!N71</f>
        <v>0.41039539273096837</v>
      </c>
      <c r="G64" s="6">
        <f t="shared" si="0"/>
        <v>0.413600592133954</v>
      </c>
      <c r="H64" s="6">
        <f t="shared" si="1"/>
        <v>9.8583987877565882E-3</v>
      </c>
      <c r="I64" s="7">
        <f t="shared" si="2"/>
        <v>16.544023685358159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0.25205286962631185</v>
      </c>
      <c r="E65" s="6">
        <f>'Plate 2'!N72</f>
        <v>0.26553296598897969</v>
      </c>
      <c r="F65" s="6">
        <f>'Plate 3'!N72</f>
        <v>0.26811208440207129</v>
      </c>
      <c r="G65" s="6">
        <f t="shared" si="0"/>
        <v>0.26189930667245426</v>
      </c>
      <c r="H65" s="6">
        <f t="shared" si="1"/>
        <v>8.6242219837456384E-3</v>
      </c>
      <c r="I65" s="7">
        <f t="shared" si="2"/>
        <v>10.47597226689817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0.15369077416238527</v>
      </c>
      <c r="E66" s="6">
        <f>'Plate 2'!N73</f>
        <v>0.165779973399202</v>
      </c>
      <c r="F66" s="6">
        <f>'Plate 3'!N73</f>
        <v>0.16454532255722787</v>
      </c>
      <c r="G66" s="6">
        <f t="shared" si="0"/>
        <v>0.16133869003960505</v>
      </c>
      <c r="H66" s="6">
        <f t="shared" si="1"/>
        <v>6.6519962134813024E-3</v>
      </c>
      <c r="I66" s="7">
        <f t="shared" si="2"/>
        <v>6.4535476015842015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5.4450445703245066E-2</v>
      </c>
      <c r="E67" s="6">
        <f>'Plate 2'!N74</f>
        <v>5.1776553296598901E-2</v>
      </c>
      <c r="F67" s="6">
        <f>'Plate 3'!N74</f>
        <v>4.4040071625610994E-2</v>
      </c>
      <c r="G67" s="6">
        <f t="shared" ref="G67:G73" si="3">AVERAGE(D67:F67)</f>
        <v>5.0089023541818323E-2</v>
      </c>
      <c r="H67" s="6">
        <f t="shared" ref="H67:H73" si="4">STDEV(D67:F67)</f>
        <v>5.4064581394866291E-3</v>
      </c>
      <c r="I67" s="7">
        <f t="shared" ref="I67:I89" si="5">G67*40</f>
        <v>2.0035609416727329</v>
      </c>
      <c r="J67">
        <f>SUM(I46:I67)</f>
        <v>2814.8508696699605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-2.6346989856408905E-3</v>
      </c>
      <c r="E68">
        <f>'Plate 2'!N75</f>
        <v>-1.5675470264107923E-2</v>
      </c>
      <c r="F68">
        <f>'Plate 3'!N75</f>
        <v>-1.3550791269418766E-2</v>
      </c>
      <c r="G68">
        <f t="shared" si="3"/>
        <v>-1.0620320173055859E-2</v>
      </c>
      <c r="H68">
        <f t="shared" si="4"/>
        <v>6.9968689082536423E-3</v>
      </c>
      <c r="I68" s="7">
        <f t="shared" si="5"/>
        <v>-0.42481280692223433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-1.1417028937777192E-2</v>
      </c>
      <c r="E69">
        <f>'Plate 2'!N76</f>
        <v>-1.5675470264107923E-2</v>
      </c>
      <c r="F69">
        <f>'Plate 3'!N76</f>
        <v>-2.27459710593815E-2</v>
      </c>
      <c r="G69">
        <f t="shared" si="3"/>
        <v>-1.6612823420422206E-2</v>
      </c>
      <c r="H69">
        <f t="shared" si="4"/>
        <v>5.7223426674225262E-3</v>
      </c>
      <c r="I69" s="7">
        <f t="shared" si="5"/>
        <v>-0.66451293681688828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2.4151407368374827E-2</v>
      </c>
      <c r="E70">
        <f>'Plate 2'!N77</f>
        <v>2.3750712521375644E-2</v>
      </c>
      <c r="F70">
        <f>'Plate 3'!N77</f>
        <v>1.5486618593621448E-2</v>
      </c>
      <c r="G70">
        <f t="shared" si="3"/>
        <v>2.1129579494457307E-2</v>
      </c>
      <c r="H70">
        <f t="shared" si="4"/>
        <v>4.8910525335938261E-3</v>
      </c>
      <c r="I70" s="7">
        <f t="shared" si="5"/>
        <v>0.84518317977829227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0.10099679444956747</v>
      </c>
      <c r="E71">
        <f>'Plate 2'!N78</f>
        <v>0.10497814934448034</v>
      </c>
      <c r="F71">
        <f>'Plate 3'!N78</f>
        <v>9.533949571698204E-2</v>
      </c>
      <c r="G71">
        <f t="shared" si="3"/>
        <v>0.10043814650367661</v>
      </c>
      <c r="H71">
        <f t="shared" si="4"/>
        <v>4.8435499980187665E-3</v>
      </c>
      <c r="I71" s="7">
        <f t="shared" si="5"/>
        <v>4.0175258601470638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0.57524261186492776</v>
      </c>
      <c r="E72">
        <f>'Plate 2'!N79</f>
        <v>0.60469314079422387</v>
      </c>
      <c r="F72">
        <f>'Plate 3'!N79</f>
        <v>0.5759086289502976</v>
      </c>
      <c r="G72">
        <f t="shared" si="3"/>
        <v>0.585281460536483</v>
      </c>
      <c r="H72">
        <f t="shared" si="4"/>
        <v>1.6814306185836927E-2</v>
      </c>
      <c r="I72" s="7">
        <f t="shared" si="5"/>
        <v>23.411258421459319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1.1135994379308829</v>
      </c>
      <c r="E73">
        <f>'Plate 2'!N80</f>
        <v>1.1994109823294701</v>
      </c>
      <c r="F73">
        <f>'Plate 3'!N80</f>
        <v>1.1237477616996563</v>
      </c>
      <c r="G73">
        <f t="shared" si="3"/>
        <v>1.1455860606533363</v>
      </c>
      <c r="H73">
        <f t="shared" si="4"/>
        <v>4.6889111357653231E-2</v>
      </c>
      <c r="I73" s="7">
        <f t="shared" si="5"/>
        <v>45.823442426133454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2.0879989461204054</v>
      </c>
      <c r="E74">
        <f>'Plate 2'!N81</f>
        <v>2.2928937868136048</v>
      </c>
      <c r="F74">
        <f>'Plate 3'!N81</f>
        <v>2.1327977544403036</v>
      </c>
      <c r="G74">
        <f t="shared" ref="G74:G89" si="6">AVERAGE(D74:F74)</f>
        <v>2.1712301624581047</v>
      </c>
      <c r="H74">
        <f t="shared" ref="H74:H89" si="7">STDEV(D74:F74)</f>
        <v>0.10771843586502704</v>
      </c>
      <c r="I74" s="7">
        <f t="shared" si="5"/>
        <v>86.849206498324193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4.9861678303253854</v>
      </c>
      <c r="E75">
        <f>'Plate 2'!N82</f>
        <v>5.1358540756222695</v>
      </c>
      <c r="F75">
        <f>'Plate 3'!N82</f>
        <v>4.9310361515752792</v>
      </c>
      <c r="G75">
        <f t="shared" si="6"/>
        <v>5.0176860191743113</v>
      </c>
      <c r="H75">
        <f t="shared" si="7"/>
        <v>0.10598416237328619</v>
      </c>
      <c r="I75" s="7">
        <f t="shared" si="5"/>
        <v>200.70744076697247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12.95305844640583</v>
      </c>
      <c r="E76">
        <f>'Plate 2'!N83</f>
        <v>13.96684400532016</v>
      </c>
      <c r="F76">
        <f>'Plate 3'!N83</f>
        <v>13.076513574989109</v>
      </c>
      <c r="G76">
        <f t="shared" si="6"/>
        <v>13.332138675571699</v>
      </c>
      <c r="H76">
        <f t="shared" si="7"/>
        <v>0.55312605606832965</v>
      </c>
      <c r="I76" s="7">
        <f t="shared" si="5"/>
        <v>533.28554702286795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20.114170289377771</v>
      </c>
      <c r="E77">
        <f>'Plate 2'!N84</f>
        <v>21.721926657799735</v>
      </c>
      <c r="F77">
        <f>'Plate 3'!N84</f>
        <v>20.335382083918113</v>
      </c>
      <c r="G77">
        <f t="shared" si="6"/>
        <v>20.723826343698541</v>
      </c>
      <c r="H77">
        <f t="shared" si="7"/>
        <v>0.87142804767095816</v>
      </c>
      <c r="I77" s="7">
        <f t="shared" si="5"/>
        <v>828.95305374794157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16.708382733939313</v>
      </c>
      <c r="E78">
        <f>'Plate 2'!N85</f>
        <v>17.908512255367661</v>
      </c>
      <c r="F78">
        <f>'Plate 3'!N85</f>
        <v>17.177563761312488</v>
      </c>
      <c r="G78">
        <f t="shared" si="6"/>
        <v>17.264819583539818</v>
      </c>
      <c r="H78">
        <f t="shared" si="7"/>
        <v>0.60480401861709288</v>
      </c>
      <c r="I78" s="7">
        <f t="shared" si="5"/>
        <v>690.59278334159274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9.9398410398278649</v>
      </c>
      <c r="E79">
        <f>'Plate 2'!N86</f>
        <v>10.728671860155806</v>
      </c>
      <c r="F79">
        <f>'Plate 3'!N86</f>
        <v>10.046459855780864</v>
      </c>
      <c r="G79">
        <f t="shared" si="6"/>
        <v>10.238324251921512</v>
      </c>
      <c r="H79">
        <f t="shared" si="7"/>
        <v>0.42798653676795129</v>
      </c>
      <c r="I79" s="7">
        <f t="shared" si="5"/>
        <v>409.53297007686047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3.932288236069029</v>
      </c>
      <c r="E80">
        <f>'Plate 2'!N87</f>
        <v>4.2561276838305151</v>
      </c>
      <c r="F80">
        <f>'Plate 3'!N87</f>
        <v>3.9979673813095866</v>
      </c>
      <c r="G80">
        <f t="shared" si="6"/>
        <v>4.0621277670697102</v>
      </c>
      <c r="H80">
        <f t="shared" si="7"/>
        <v>0.17118823939535677</v>
      </c>
      <c r="I80" s="7">
        <f t="shared" si="5"/>
        <v>162.48511068278842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1.8592192508672549</v>
      </c>
      <c r="E81">
        <f>'Plate 2'!N88</f>
        <v>2.0311609348280451</v>
      </c>
      <c r="F81">
        <f>'Plate 3'!N88</f>
        <v>1.9246963170885156</v>
      </c>
      <c r="G81">
        <f t="shared" si="6"/>
        <v>1.9383588342612719</v>
      </c>
      <c r="H81">
        <f t="shared" si="7"/>
        <v>8.6781241938796619E-2</v>
      </c>
      <c r="I81" s="7">
        <f t="shared" si="5"/>
        <v>77.534353370450873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1.1834189610503665</v>
      </c>
      <c r="E82">
        <f>'Plate 2'!N89</f>
        <v>1.3048641459243779</v>
      </c>
      <c r="F82">
        <f>'Plate 3'!N89</f>
        <v>1.231186178192905</v>
      </c>
      <c r="G82">
        <f t="shared" si="6"/>
        <v>1.2398230950558833</v>
      </c>
      <c r="H82">
        <f t="shared" si="7"/>
        <v>6.1181537100208606E-2</v>
      </c>
      <c r="I82" s="7">
        <f t="shared" si="5"/>
        <v>49.592923802235333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0.6731655908312475</v>
      </c>
      <c r="E83">
        <f>'Plate 2'!N90</f>
        <v>0.73009690290708729</v>
      </c>
      <c r="F83">
        <f>'Plate 3'!N90</f>
        <v>0.69012244107825571</v>
      </c>
      <c r="G83">
        <f t="shared" si="6"/>
        <v>0.69779497827219694</v>
      </c>
      <c r="H83">
        <f t="shared" si="7"/>
        <v>2.9230881682109296E-2</v>
      </c>
      <c r="I83" s="7">
        <f t="shared" si="5"/>
        <v>27.911799130887879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0.39827866332938128</v>
      </c>
      <c r="E84">
        <f>'Plate 2'!N91</f>
        <v>0.4275128253847616</v>
      </c>
      <c r="F84">
        <f>'Plate 3'!N91</f>
        <v>0.39103711948894154</v>
      </c>
      <c r="G84">
        <f t="shared" si="6"/>
        <v>0.40560953606769479</v>
      </c>
      <c r="H84">
        <f t="shared" si="7"/>
        <v>1.9311280420484855E-2</v>
      </c>
      <c r="I84" s="7">
        <f t="shared" si="5"/>
        <v>16.224381442707791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0.32977648970271811</v>
      </c>
      <c r="E85">
        <f>'Plate 2'!N92</f>
        <v>0.35911077332319974</v>
      </c>
      <c r="F85">
        <f>'Plate 3'!N92</f>
        <v>0.32279920631079706</v>
      </c>
      <c r="G85">
        <f t="shared" si="6"/>
        <v>0.33722882311223829</v>
      </c>
      <c r="H85">
        <f t="shared" si="7"/>
        <v>1.9268768244468579E-2</v>
      </c>
      <c r="I85" s="7">
        <f t="shared" si="5"/>
        <v>13.489152924489531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0.36358846001844286</v>
      </c>
      <c r="E86">
        <f>'Plate 2'!N93</f>
        <v>0.38856165684970551</v>
      </c>
      <c r="F86">
        <f>'Plate 3'!N93</f>
        <v>0.3721628030779654</v>
      </c>
      <c r="G86">
        <f t="shared" si="6"/>
        <v>0.37477097331537124</v>
      </c>
      <c r="H86">
        <f t="shared" si="7"/>
        <v>1.2689249543756081E-2</v>
      </c>
      <c r="I86" s="7">
        <f t="shared" si="5"/>
        <v>14.990838932614849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0.25073552013349137</v>
      </c>
      <c r="E87">
        <f>'Plate 2'!N94</f>
        <v>0.26410792323769716</v>
      </c>
      <c r="F87">
        <f>'Plate 3'!N94</f>
        <v>0.24246237235638579</v>
      </c>
      <c r="G87">
        <f t="shared" si="6"/>
        <v>0.25243527190919146</v>
      </c>
      <c r="H87">
        <f t="shared" si="7"/>
        <v>1.0922423509144227E-2</v>
      </c>
      <c r="I87" s="7">
        <f t="shared" si="5"/>
        <v>10.097410876367658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0.14095639573178764</v>
      </c>
      <c r="E88">
        <f>'Plate 2'!N95</f>
        <v>0.15200456013680411</v>
      </c>
      <c r="F88">
        <f>'Plate 3'!N95</f>
        <v>0.13937956734259302</v>
      </c>
      <c r="G88">
        <f t="shared" si="6"/>
        <v>0.14411350773706158</v>
      </c>
      <c r="H88">
        <f t="shared" si="7"/>
        <v>6.8791807596438491E-3</v>
      </c>
      <c r="I88" s="7">
        <f t="shared" si="5"/>
        <v>5.764540309482463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0.32362885873622271</v>
      </c>
      <c r="E89">
        <f>'Plate 2'!N96</f>
        <v>9.0252707581227443E-2</v>
      </c>
      <c r="F89">
        <f>'Plate 3'!N96</f>
        <v>6.823791317814451E-2</v>
      </c>
      <c r="G89">
        <f t="shared" si="6"/>
        <v>0.16070649316519822</v>
      </c>
      <c r="H89">
        <f t="shared" si="7"/>
        <v>0.14152362239427174</v>
      </c>
      <c r="I89" s="7">
        <f t="shared" si="5"/>
        <v>6.4282597266079291</v>
      </c>
      <c r="J89">
        <f>SUM(I68:I89)</f>
        <v>3207.4478567969709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2023-03-29T17:33:49Z</dcterms:modified>
</cp:coreProperties>
</file>