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15 Batch 141 Water yr\"/>
    </mc:Choice>
  </mc:AlternateContent>
  <xr:revisionPtr revIDLastSave="0" documentId="13_ncr:1_{71558CF8-A215-44B5-900C-F50E135E4C76}" xr6:coauthVersionLast="47" xr6:coauthVersionMax="47" xr10:uidLastSave="{00000000-0000-0000-0000-000000000000}"/>
  <bookViews>
    <workbookView xWindow="12800" yWindow="0" windowWidth="12800" windowHeight="13800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O26" i="6" l="1"/>
  <c r="O65" i="6"/>
  <c r="O49" i="6"/>
  <c r="O41" i="6"/>
  <c r="O33" i="6"/>
  <c r="O25" i="6"/>
  <c r="O96" i="6"/>
  <c r="I16" i="6"/>
  <c r="O72" i="6"/>
  <c r="O56" i="6"/>
  <c r="O32" i="6"/>
  <c r="O16" i="6"/>
  <c r="O87" i="6"/>
  <c r="O63" i="6"/>
  <c r="O82" i="6"/>
  <c r="O71" i="6"/>
  <c r="O55" i="6"/>
  <c r="O39" i="6"/>
  <c r="O23" i="6"/>
  <c r="O94" i="6"/>
  <c r="O86" i="6"/>
  <c r="O46" i="6"/>
  <c r="O58" i="6"/>
  <c r="O48" i="6"/>
  <c r="O27" i="6"/>
  <c r="O85" i="6"/>
  <c r="O69" i="6"/>
  <c r="O53" i="6"/>
  <c r="O84" i="6"/>
  <c r="O36" i="6"/>
  <c r="O28" i="6"/>
  <c r="O20" i="6"/>
  <c r="O12" i="6"/>
  <c r="O75" i="6"/>
  <c r="O90" i="6"/>
  <c r="O13" i="6"/>
  <c r="O81" i="5"/>
  <c r="O40" i="5"/>
  <c r="O87" i="5"/>
  <c r="O15" i="5"/>
  <c r="O94" i="5"/>
  <c r="O62" i="5"/>
  <c r="O85" i="5"/>
  <c r="O61" i="5"/>
  <c r="O53" i="5"/>
  <c r="O29" i="5"/>
  <c r="I16" i="5"/>
  <c r="O83" i="5" s="1"/>
  <c r="E53" i="3"/>
  <c r="O52" i="5"/>
  <c r="O44" i="5"/>
  <c r="O36" i="5"/>
  <c r="O28" i="5"/>
  <c r="O91" i="5"/>
  <c r="O51" i="5"/>
  <c r="I16" i="1"/>
  <c r="O89" i="1" s="1"/>
  <c r="O86" i="5"/>
  <c r="O60" i="5"/>
  <c r="O20" i="5"/>
  <c r="O16" i="5"/>
  <c r="O12" i="5"/>
  <c r="G9" i="6"/>
  <c r="F58" i="3"/>
  <c r="F21" i="3"/>
  <c r="E29" i="3"/>
  <c r="F49" i="3"/>
  <c r="E8" i="3"/>
  <c r="F65" i="3"/>
  <c r="G10" i="1"/>
  <c r="G10" i="6" s="1"/>
  <c r="E54" i="3"/>
  <c r="F78" i="3"/>
  <c r="F77" i="3"/>
  <c r="F80" i="3"/>
  <c r="O67" i="6" l="1"/>
  <c r="F60" i="3"/>
  <c r="F18" i="3"/>
  <c r="O44" i="6"/>
  <c r="O88" i="6"/>
  <c r="F62" i="3"/>
  <c r="F46" i="3"/>
  <c r="O52" i="6"/>
  <c r="F89" i="3"/>
  <c r="O22" i="6"/>
  <c r="O40" i="6"/>
  <c r="F32" i="3"/>
  <c r="O10" i="6"/>
  <c r="F13" i="3"/>
  <c r="F41" i="3"/>
  <c r="F20" i="3"/>
  <c r="O68" i="6"/>
  <c r="O64" i="6"/>
  <c r="F42" i="3"/>
  <c r="O80" i="6"/>
  <c r="O24" i="6"/>
  <c r="O18" i="6"/>
  <c r="F83" i="3"/>
  <c r="F87" i="3"/>
  <c r="F79" i="3"/>
  <c r="F68" i="3"/>
  <c r="F26" i="3"/>
  <c r="F25" i="3"/>
  <c r="F56" i="3"/>
  <c r="F64" i="3"/>
  <c r="F48" i="3"/>
  <c r="O78" i="6"/>
  <c r="O17" i="6"/>
  <c r="O89" i="5"/>
  <c r="O76" i="5"/>
  <c r="O75" i="5"/>
  <c r="O56" i="5"/>
  <c r="O35" i="5"/>
  <c r="O10" i="5"/>
  <c r="O22" i="5"/>
  <c r="O72" i="5"/>
  <c r="O48" i="5"/>
  <c r="E78" i="3"/>
  <c r="O67" i="5"/>
  <c r="O30" i="5"/>
  <c r="O88" i="5"/>
  <c r="O26" i="5"/>
  <c r="O68" i="5"/>
  <c r="O23" i="5"/>
  <c r="O92" i="5"/>
  <c r="O38" i="5"/>
  <c r="O63" i="5"/>
  <c r="O34" i="5"/>
  <c r="O11" i="5"/>
  <c r="O13" i="5"/>
  <c r="O71" i="5"/>
  <c r="O42" i="5"/>
  <c r="O93" i="5"/>
  <c r="O43" i="5"/>
  <c r="O21" i="5"/>
  <c r="O79" i="5"/>
  <c r="O17" i="5"/>
  <c r="O25" i="5"/>
  <c r="O58" i="5"/>
  <c r="O70" i="5"/>
  <c r="O95" i="5"/>
  <c r="O33" i="5"/>
  <c r="O66" i="5"/>
  <c r="O80" i="5"/>
  <c r="O41" i="5"/>
  <c r="O74" i="5"/>
  <c r="O49" i="5"/>
  <c r="O57" i="5"/>
  <c r="O90" i="5"/>
  <c r="O27" i="5"/>
  <c r="O65" i="5"/>
  <c r="O19" i="5"/>
  <c r="O77" i="5"/>
  <c r="O96" i="5"/>
  <c r="O73" i="5"/>
  <c r="E81" i="3"/>
  <c r="E9" i="3"/>
  <c r="E13" i="3"/>
  <c r="E50" i="3"/>
  <c r="E63" i="3"/>
  <c r="E21" i="3"/>
  <c r="E27" i="3"/>
  <c r="E89" i="3"/>
  <c r="E58" i="3"/>
  <c r="E35" i="3"/>
  <c r="E4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79" i="3"/>
  <c r="E46" i="3"/>
  <c r="E83" i="3"/>
  <c r="E41" i="3"/>
  <c r="E73" i="3"/>
  <c r="E34" i="3"/>
  <c r="E37" i="3"/>
  <c r="E15" i="3"/>
  <c r="E82" i="3"/>
  <c r="E33" i="3"/>
  <c r="E87" i="3"/>
  <c r="E45" i="3"/>
  <c r="E74" i="3"/>
  <c r="D48" i="3"/>
  <c r="D2" i="3"/>
  <c r="D61" i="3"/>
  <c r="D22" i="3"/>
  <c r="F5" i="3"/>
  <c r="F75" i="3"/>
  <c r="F51" i="3"/>
  <c r="F34" i="3"/>
  <c r="F16" i="3"/>
  <c r="E5" i="3"/>
  <c r="E42" i="3"/>
  <c r="F17" i="3"/>
  <c r="E31" i="3"/>
  <c r="E84" i="3"/>
  <c r="E16" i="3"/>
  <c r="E51" i="3"/>
  <c r="E65" i="3"/>
  <c r="E85" i="3"/>
  <c r="E55" i="3"/>
  <c r="D82" i="3"/>
  <c r="F10" i="3"/>
  <c r="F39" i="3"/>
  <c r="F37" i="3"/>
  <c r="D25" i="3"/>
  <c r="G11" i="1"/>
  <c r="G11" i="5" s="1"/>
  <c r="G10" i="5"/>
  <c r="D7" i="3"/>
  <c r="D63" i="3"/>
  <c r="F3" i="3"/>
  <c r="F19" i="3"/>
  <c r="F57" i="3"/>
  <c r="E72" i="3"/>
  <c r="E6" i="3"/>
  <c r="E10" i="3"/>
  <c r="F15" i="3"/>
  <c r="F29" i="3"/>
  <c r="E76" i="3"/>
  <c r="F81" i="3"/>
  <c r="F6" i="3"/>
  <c r="E14" i="3"/>
  <c r="F71" i="3"/>
  <c r="D30" i="3"/>
  <c r="D11" i="3"/>
  <c r="D27" i="3"/>
  <c r="D35" i="3"/>
  <c r="F9" i="3"/>
  <c r="E36" i="3"/>
  <c r="E64" i="3"/>
  <c r="F73" i="3"/>
  <c r="D4" i="3"/>
  <c r="D12" i="3"/>
  <c r="F11" i="3"/>
  <c r="E28" i="3"/>
  <c r="F33" i="3"/>
  <c r="E80" i="3"/>
  <c r="E44" i="3"/>
  <c r="E61" i="3"/>
  <c r="E67" i="3"/>
  <c r="D26" i="3"/>
  <c r="E22" i="3"/>
  <c r="O95" i="6" l="1"/>
  <c r="F88" i="3"/>
  <c r="O30" i="6"/>
  <c r="F23" i="3"/>
  <c r="O61" i="6"/>
  <c r="F54" i="3"/>
  <c r="O31" i="6"/>
  <c r="F24" i="3"/>
  <c r="O91" i="6"/>
  <c r="F84" i="3"/>
  <c r="O50" i="6"/>
  <c r="F43" i="3"/>
  <c r="O74" i="6"/>
  <c r="F67" i="3"/>
  <c r="O29" i="6"/>
  <c r="F22" i="3"/>
  <c r="G22" i="3" s="1"/>
  <c r="I22" i="3" s="1"/>
  <c r="O34" i="6"/>
  <c r="F27" i="3"/>
  <c r="O62" i="6"/>
  <c r="F55" i="3"/>
  <c r="O19" i="6"/>
  <c r="F12" i="3"/>
  <c r="O54" i="6"/>
  <c r="F47" i="3"/>
  <c r="O73" i="6"/>
  <c r="F66" i="3"/>
  <c r="O14" i="6"/>
  <c r="F7" i="3"/>
  <c r="O89" i="6"/>
  <c r="F82" i="3"/>
  <c r="H82" i="3" s="1"/>
  <c r="O9" i="6"/>
  <c r="F2" i="3"/>
  <c r="O47" i="6"/>
  <c r="F40" i="3"/>
  <c r="O43" i="6"/>
  <c r="F36" i="3"/>
  <c r="O79" i="6"/>
  <c r="F72" i="3"/>
  <c r="O66" i="6"/>
  <c r="F59" i="3"/>
  <c r="O59" i="6"/>
  <c r="F52" i="3"/>
  <c r="O70" i="6"/>
  <c r="F63" i="3"/>
  <c r="G63" i="3" s="1"/>
  <c r="I63" i="3" s="1"/>
  <c r="O77" i="6"/>
  <c r="F70" i="3"/>
  <c r="F45" i="3"/>
  <c r="H45" i="3" s="1"/>
  <c r="O37" i="6"/>
  <c r="F30" i="3"/>
  <c r="H30" i="3" s="1"/>
  <c r="O45" i="6"/>
  <c r="F38" i="3"/>
  <c r="O38" i="6"/>
  <c r="F31" i="3"/>
  <c r="O21" i="6"/>
  <c r="F14" i="3"/>
  <c r="O76" i="6"/>
  <c r="F69" i="3"/>
  <c r="F61" i="3"/>
  <c r="H61" i="3" s="1"/>
  <c r="O42" i="6"/>
  <c r="F35" i="3"/>
  <c r="H35" i="3" s="1"/>
  <c r="O83" i="6"/>
  <c r="F76" i="3"/>
  <c r="O11" i="6"/>
  <c r="F4" i="3"/>
  <c r="G4" i="3" s="1"/>
  <c r="I4" i="3" s="1"/>
  <c r="O57" i="6"/>
  <c r="F50" i="3"/>
  <c r="O60" i="6"/>
  <c r="F53" i="3"/>
  <c r="O35" i="6"/>
  <c r="F28" i="3"/>
  <c r="O51" i="6"/>
  <c r="F44" i="3"/>
  <c r="O93" i="6"/>
  <c r="F86" i="3"/>
  <c r="O92" i="6"/>
  <c r="F85" i="3"/>
  <c r="O15" i="6"/>
  <c r="F8" i="3"/>
  <c r="O81" i="6"/>
  <c r="F74" i="3"/>
  <c r="O46" i="5"/>
  <c r="E39" i="3"/>
  <c r="E69" i="3"/>
  <c r="E86" i="3"/>
  <c r="G48" i="3"/>
  <c r="I48" i="3" s="1"/>
  <c r="O37" i="5"/>
  <c r="E30" i="3"/>
  <c r="E3" i="3"/>
  <c r="E70" i="3"/>
  <c r="E59" i="3"/>
  <c r="O39" i="5"/>
  <c r="E32" i="3"/>
  <c r="O18" i="5"/>
  <c r="E11" i="3"/>
  <c r="H11" i="3" s="1"/>
  <c r="O47" i="5"/>
  <c r="E40" i="3"/>
  <c r="E75" i="3"/>
  <c r="O82" i="5"/>
  <c r="O14" i="5"/>
  <c r="E7" i="3"/>
  <c r="H7" i="3" s="1"/>
  <c r="E26" i="3"/>
  <c r="G26" i="3" s="1"/>
  <c r="I26" i="3" s="1"/>
  <c r="O50" i="5"/>
  <c r="E43" i="3"/>
  <c r="O64" i="5"/>
  <c r="E57" i="3"/>
  <c r="E18" i="3"/>
  <c r="E49" i="3"/>
  <c r="E23" i="3"/>
  <c r="E47" i="3"/>
  <c r="O54" i="5"/>
  <c r="E77" i="3"/>
  <c r="O84" i="5"/>
  <c r="E88" i="3"/>
  <c r="E71" i="3"/>
  <c r="O78" i="5"/>
  <c r="E17" i="3"/>
  <c r="O24" i="5"/>
  <c r="E12" i="3"/>
  <c r="H12" i="3" s="1"/>
  <c r="E62" i="3"/>
  <c r="O69" i="5"/>
  <c r="E56" i="3"/>
  <c r="E60" i="3"/>
  <c r="H60" i="3" s="1"/>
  <c r="O59" i="5"/>
  <c r="E52" i="3"/>
  <c r="E20" i="3"/>
  <c r="E68" i="3"/>
  <c r="O55" i="5"/>
  <c r="E48" i="3"/>
  <c r="O31" i="5"/>
  <c r="E24" i="3"/>
  <c r="E25" i="3"/>
  <c r="G25" i="3" s="1"/>
  <c r="O32" i="5"/>
  <c r="O45" i="5"/>
  <c r="E38" i="3"/>
  <c r="E66" i="3"/>
  <c r="E2" i="3"/>
  <c r="O9" i="5"/>
  <c r="D79" i="3"/>
  <c r="H79" i="3" s="1"/>
  <c r="D15" i="3"/>
  <c r="H15" i="3" s="1"/>
  <c r="D19" i="3"/>
  <c r="G19" i="3" s="1"/>
  <c r="I19" i="3" s="1"/>
  <c r="D31" i="3"/>
  <c r="D6" i="3"/>
  <c r="H6" i="3" s="1"/>
  <c r="D51" i="3"/>
  <c r="H51" i="3" s="1"/>
  <c r="D86" i="3"/>
  <c r="D14" i="3"/>
  <c r="G14" i="3" s="1"/>
  <c r="I14" i="3" s="1"/>
  <c r="D43" i="3"/>
  <c r="D53" i="3"/>
  <c r="D34" i="3"/>
  <c r="H34" i="3" s="1"/>
  <c r="D78" i="3"/>
  <c r="H78" i="3" s="1"/>
  <c r="O67" i="1"/>
  <c r="D37" i="3"/>
  <c r="G37" i="3" s="1"/>
  <c r="I37" i="3" s="1"/>
  <c r="D67" i="3"/>
  <c r="D36" i="3"/>
  <c r="D16" i="3"/>
  <c r="H16" i="3" s="1"/>
  <c r="D47" i="3"/>
  <c r="D8" i="3"/>
  <c r="G82" i="3"/>
  <c r="I82" i="3" s="1"/>
  <c r="D17" i="3"/>
  <c r="O24" i="1"/>
  <c r="D81" i="3"/>
  <c r="G81" i="3" s="1"/>
  <c r="I81" i="3" s="1"/>
  <c r="O88" i="1"/>
  <c r="D10" i="3"/>
  <c r="H10" i="3" s="1"/>
  <c r="D23" i="3"/>
  <c r="D49" i="3"/>
  <c r="O83" i="1"/>
  <c r="D76" i="3"/>
  <c r="D18" i="3"/>
  <c r="G18" i="3" s="1"/>
  <c r="I18" i="3" s="1"/>
  <c r="D68" i="3"/>
  <c r="D40" i="3"/>
  <c r="D89" i="3"/>
  <c r="O96" i="1"/>
  <c r="D3" i="3"/>
  <c r="H3" i="3" s="1"/>
  <c r="D75" i="3"/>
  <c r="H75" i="3" s="1"/>
  <c r="H48" i="3"/>
  <c r="D71" i="3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O36" i="1"/>
  <c r="D29" i="3"/>
  <c r="G29" i="3" s="1"/>
  <c r="I29" i="3" s="1"/>
  <c r="D24" i="3"/>
  <c r="O31" i="1"/>
  <c r="D20" i="3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D39" i="3"/>
  <c r="D46" i="3"/>
  <c r="G46" i="3" s="1"/>
  <c r="I46" i="3" s="1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O77" i="1"/>
  <c r="O51" i="1"/>
  <c r="D44" i="3"/>
  <c r="H44" i="3" s="1"/>
  <c r="D88" i="3"/>
  <c r="O95" i="1"/>
  <c r="D28" i="3"/>
  <c r="O35" i="1"/>
  <c r="D83" i="3"/>
  <c r="G83" i="3" s="1"/>
  <c r="I83" i="3" s="1"/>
  <c r="D55" i="3"/>
  <c r="O84" i="1"/>
  <c r="D77" i="3"/>
  <c r="D41" i="3"/>
  <c r="O48" i="1"/>
  <c r="D85" i="3"/>
  <c r="D72" i="3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O61" i="1"/>
  <c r="D54" i="3"/>
  <c r="G79" i="3"/>
  <c r="I79" i="3" s="1"/>
  <c r="G86" i="3"/>
  <c r="I86" i="3" s="1"/>
  <c r="G12" i="1"/>
  <c r="G13" i="1" s="1"/>
  <c r="G11" i="6"/>
  <c r="H37" i="3"/>
  <c r="G11" i="3"/>
  <c r="I11" i="3" s="1"/>
  <c r="H14" i="3"/>
  <c r="H26" i="3"/>
  <c r="G6" i="3"/>
  <c r="I6" i="3" s="1"/>
  <c r="H27" i="3"/>
  <c r="G27" i="3"/>
  <c r="I27" i="3" s="1"/>
  <c r="G12" i="5"/>
  <c r="G30" i="3" l="1"/>
  <c r="I30" i="3" s="1"/>
  <c r="G35" i="3"/>
  <c r="I35" i="3" s="1"/>
  <c r="H28" i="3"/>
  <c r="H63" i="3"/>
  <c r="G88" i="3"/>
  <c r="I88" i="3" s="1"/>
  <c r="G50" i="3"/>
  <c r="I50" i="3" s="1"/>
  <c r="G61" i="3"/>
  <c r="I61" i="3" s="1"/>
  <c r="H31" i="3"/>
  <c r="H72" i="3"/>
  <c r="H25" i="3"/>
  <c r="H39" i="3"/>
  <c r="G12" i="3"/>
  <c r="I12" i="3" s="1"/>
  <c r="G71" i="3"/>
  <c r="I71" i="3" s="1"/>
  <c r="H86" i="3"/>
  <c r="G51" i="3"/>
  <c r="I51" i="3" s="1"/>
  <c r="G44" i="3"/>
  <c r="I44" i="3" s="1"/>
  <c r="G3" i="3"/>
  <c r="I3" i="3" s="1"/>
  <c r="G15" i="3"/>
  <c r="I15" i="3" s="1"/>
  <c r="H22" i="3"/>
  <c r="H36" i="3"/>
  <c r="H70" i="3"/>
  <c r="G76" i="3"/>
  <c r="I76" i="3" s="1"/>
  <c r="G67" i="3"/>
  <c r="I67" i="3" s="1"/>
  <c r="H2" i="3"/>
  <c r="G8" i="3"/>
  <c r="I8" i="3" s="1"/>
  <c r="G85" i="3"/>
  <c r="I85" i="3" s="1"/>
  <c r="H4" i="3"/>
  <c r="G45" i="3"/>
  <c r="I45" i="3" s="1"/>
  <c r="G23" i="3"/>
  <c r="I23" i="3" s="1"/>
  <c r="G7" i="3"/>
  <c r="I7" i="3" s="1"/>
  <c r="G55" i="3"/>
  <c r="I55" i="3" s="1"/>
  <c r="H38" i="3"/>
  <c r="H47" i="3"/>
  <c r="H68" i="3"/>
  <c r="H49" i="3"/>
  <c r="G2" i="3"/>
  <c r="I2" i="3" s="1"/>
  <c r="G57" i="3"/>
  <c r="I57" i="3" s="1"/>
  <c r="H56" i="3"/>
  <c r="H43" i="3"/>
  <c r="H20" i="3"/>
  <c r="G17" i="3"/>
  <c r="I17" i="3" s="1"/>
  <c r="G60" i="3"/>
  <c r="I60" i="3" s="1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<sst xmlns="http://schemas.openxmlformats.org/spreadsheetml/2006/main" count="1066" uniqueCount="122">
  <si>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</si>
  <si>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</si>
  <si>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</si>
  <si>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</si>
  <si>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</si>
  <si>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</si>
  <si>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</si>
  <si>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</si>
  <si>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</si>
  <si>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</si>
  <si>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</si>
  <si>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</si>
  <si>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</si>
  <si>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</si>
  <si>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</si>
  <si>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</si>
  <si>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</si>
  <si>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</si>
  <si>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</si>
  <si>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</si>
  <si>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</si>
  <si>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</si>
  <si>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</si>
  <si>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</si>
  <si>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</si>
  <si>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</si>
  <si>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</si>
  <si>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</si>
  <si>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</si>
  <si>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</si>
  <si>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</si>
  <si>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</si>
  <si>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</si>
  <si>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</si>
  <si>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</si>
  <si>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</si>
  <si>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</si>
  <si>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</si>
  <si>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</si>
  <si>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</si>
  <si>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</si>
  <si>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</si>
  <si>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</si>
  <si>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</si>
  <si>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</si>
  <si>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</si>
  <si>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</si>
  <si>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</si>
  <si>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</si>
  <si>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</si>
  <si>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</si>
  <si>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</si>
  <si>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</si>
  <si>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</si>
  <si>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</si>
  <si>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</si>
  <si>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</si>
  <si>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</si>
  <si>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</si>
  <si>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</si>
  <si>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</si>
  <si>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</si>
  <si>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</si>
  <si>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</si>
  <si>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</si>
  <si>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</si>
  <si>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</si>
  <si>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</si>
  <si>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</si>
  <si>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</si>
  <si>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</si>
  <si>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</si>
  <si>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</si>
  <si>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</si>
  <si>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</si>
  <si>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</si>
  <si>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</si>
  <si>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</si>
  <si>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</si>
  <si>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</si>
  <si>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</si>
  <si>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</si>
  <si>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</si>
  <si>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</si>
  <si>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</si>
  <si>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</si>
  <si>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</si>
  <si>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</si>
  <si>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</si>
  <si>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</si>
  <si>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</si>
  <si>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</si>
  <si>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</si>
  <si>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</si>
  <si>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</si>
  <si>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</si>
  <si>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</si>
  <si>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</si>
  <si>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</si>
  <si>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</si>
  <si>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</si>
  <si>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</si>
  <si>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</si>
  <si>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</si>
  <si>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</si>
  <si>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</si>
  <si>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</si>
  <si>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</si>
  <si>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</si>
  <si>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</si>
  <si>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</si>
  <si>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</si>
  <si>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</si>
  <si>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</si>
  <si>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</si>
  <si>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</si>
  <si>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</si>
  <si>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</si>
  <si>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</si>
  <si>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</si>
  <si>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</si>
  <si>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G7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</si>
</sst>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64910</c:v>
                </c:pt>
                <c:pt idx="1">
                  <c:v>36848</c:v>
                </c:pt>
                <c:pt idx="2">
                  <c:v>19812</c:v>
                </c:pt>
                <c:pt idx="3">
                  <c:v>7792</c:v>
                </c:pt>
                <c:pt idx="4">
                  <c:v>3393</c:v>
                </c:pt>
                <c:pt idx="5">
                  <c:v>3664</c:v>
                </c:pt>
                <c:pt idx="6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2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36848</c:v>
                </c:pt>
                <c:pt idx="1">
                  <c:v>19812</c:v>
                </c:pt>
                <c:pt idx="2">
                  <c:v>7792</c:v>
                </c:pt>
                <c:pt idx="3">
                  <c:v>3393</c:v>
                </c:pt>
                <c:pt idx="4">
                  <c:v>3664</c:v>
                </c:pt>
                <c:pt idx="5">
                  <c:v>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64933</c:v>
                </c:pt>
                <c:pt idx="1">
                  <c:v>37031</c:v>
                </c:pt>
                <c:pt idx="2">
                  <c:v>20110</c:v>
                </c:pt>
                <c:pt idx="3">
                  <c:v>7898</c:v>
                </c:pt>
                <c:pt idx="4">
                  <c:v>3400</c:v>
                </c:pt>
                <c:pt idx="5">
                  <c:v>3673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4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64933</c:v>
                </c:pt>
                <c:pt idx="1">
                  <c:v>37031</c:v>
                </c:pt>
                <c:pt idx="2">
                  <c:v>20110</c:v>
                </c:pt>
                <c:pt idx="3">
                  <c:v>7898</c:v>
                </c:pt>
                <c:pt idx="4">
                  <c:v>3400</c:v>
                </c:pt>
                <c:pt idx="5">
                  <c:v>3673</c:v>
                </c:pt>
                <c:pt idx="6">
                  <c:v>3446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64879</c:v>
                </c:pt>
                <c:pt idx="1">
                  <c:v>34671</c:v>
                </c:pt>
                <c:pt idx="2">
                  <c:v>18800</c:v>
                </c:pt>
                <c:pt idx="3">
                  <c:v>7559</c:v>
                </c:pt>
                <c:pt idx="4">
                  <c:v>3341</c:v>
                </c:pt>
                <c:pt idx="5">
                  <c:v>3590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7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64879</c:v>
                </c:pt>
                <c:pt idx="1">
                  <c:v>34671</c:v>
                </c:pt>
                <c:pt idx="2">
                  <c:v>18800</c:v>
                </c:pt>
                <c:pt idx="3">
                  <c:v>7559</c:v>
                </c:pt>
                <c:pt idx="4">
                  <c:v>3341</c:v>
                </c:pt>
                <c:pt idx="5">
                  <c:v>3590</c:v>
                </c:pt>
                <c:pt idx="6">
                  <c:v>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-3.9657503379900857E-2</c:v>
                </c:pt>
                <c:pt idx="1">
                  <c:v>-3.2447048219918881E-2</c:v>
                </c:pt>
                <c:pt idx="2">
                  <c:v>-4.2812077512392972E-2</c:v>
                </c:pt>
                <c:pt idx="3">
                  <c:v>-2.1631365479945923E-2</c:v>
                </c:pt>
                <c:pt idx="4">
                  <c:v>7.6611086074808476E-3</c:v>
                </c:pt>
                <c:pt idx="5">
                  <c:v>0.45831455610635419</c:v>
                </c:pt>
                <c:pt idx="6">
                  <c:v>0.87381703470031546</c:v>
                </c:pt>
                <c:pt idx="7">
                  <c:v>1.398828301036503</c:v>
                </c:pt>
                <c:pt idx="8">
                  <c:v>2.7246507435781884</c:v>
                </c:pt>
                <c:pt idx="9">
                  <c:v>7.3803515096890493</c:v>
                </c:pt>
                <c:pt idx="10">
                  <c:v>8.6097341144659758</c:v>
                </c:pt>
                <c:pt idx="11">
                  <c:v>6.4096439837764763</c:v>
                </c:pt>
                <c:pt idx="12">
                  <c:v>2.2726453357368186</c:v>
                </c:pt>
                <c:pt idx="13">
                  <c:v>0.96439837764758896</c:v>
                </c:pt>
                <c:pt idx="14">
                  <c:v>0.57863902658855337</c:v>
                </c:pt>
                <c:pt idx="15">
                  <c:v>0.27444794952681389</c:v>
                </c:pt>
                <c:pt idx="16">
                  <c:v>0.15863001351960343</c:v>
                </c:pt>
                <c:pt idx="17">
                  <c:v>9.9594411897251017E-2</c:v>
                </c:pt>
                <c:pt idx="18">
                  <c:v>0.10545290671473637</c:v>
                </c:pt>
                <c:pt idx="19">
                  <c:v>8.5624155024785945E-2</c:v>
                </c:pt>
                <c:pt idx="20">
                  <c:v>4.596665164488508E-2</c:v>
                </c:pt>
                <c:pt idx="21">
                  <c:v>-7.6611086074808476E-3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-3.8305543037404237E-2</c:v>
                </c:pt>
                <c:pt idx="1">
                  <c:v>0.1473636773321316</c:v>
                </c:pt>
                <c:pt idx="2">
                  <c:v>1.0743578188373142</c:v>
                </c:pt>
                <c:pt idx="3">
                  <c:v>2.1293375394321767</c:v>
                </c:pt>
                <c:pt idx="4">
                  <c:v>5.0779630464173051</c:v>
                </c:pt>
                <c:pt idx="5">
                  <c:v>6.5033799008562418</c:v>
                </c:pt>
                <c:pt idx="6">
                  <c:v>10.703920684993241</c:v>
                </c:pt>
                <c:pt idx="7">
                  <c:v>10.771068048670573</c:v>
                </c:pt>
                <c:pt idx="8">
                  <c:v>2.9968454258675079</c:v>
                </c:pt>
                <c:pt idx="9">
                  <c:v>0.88418206399278954</c:v>
                </c:pt>
                <c:pt idx="10">
                  <c:v>0.67552951780081116</c:v>
                </c:pt>
                <c:pt idx="11">
                  <c:v>0.48219918882379448</c:v>
                </c:pt>
                <c:pt idx="12">
                  <c:v>0.24290220820189273</c:v>
                </c:pt>
                <c:pt idx="13">
                  <c:v>0.18611987381703471</c:v>
                </c:pt>
                <c:pt idx="14">
                  <c:v>0.19017575484452456</c:v>
                </c:pt>
                <c:pt idx="15">
                  <c:v>0.18702118071203244</c:v>
                </c:pt>
                <c:pt idx="16">
                  <c:v>0.15232086525461919</c:v>
                </c:pt>
                <c:pt idx="17">
                  <c:v>3.1095087877422264E-2</c:v>
                </c:pt>
                <c:pt idx="18">
                  <c:v>2.4785939612438034E-2</c:v>
                </c:pt>
                <c:pt idx="19">
                  <c:v>6.0387561964849033E-2</c:v>
                </c:pt>
                <c:pt idx="20">
                  <c:v>-2.3884632717440287E-2</c:v>
                </c:pt>
                <c:pt idx="21">
                  <c:v>-4.6417305092383954E-2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-3.3348355114916628E-2</c:v>
                </c:pt>
                <c:pt idx="1">
                  <c:v>-2.8841820639927896E-2</c:v>
                </c:pt>
                <c:pt idx="2">
                  <c:v>-2.298332582244254E-2</c:v>
                </c:pt>
                <c:pt idx="3">
                  <c:v>-9.9143758449752144E-3</c:v>
                </c:pt>
                <c:pt idx="4">
                  <c:v>0.10229833258224426</c:v>
                </c:pt>
                <c:pt idx="5">
                  <c:v>0.56421811626858942</c:v>
                </c:pt>
                <c:pt idx="6">
                  <c:v>1.6800360522758</c:v>
                </c:pt>
                <c:pt idx="7">
                  <c:v>5.3767462821090577</c:v>
                </c:pt>
                <c:pt idx="8">
                  <c:v>18.970256872465075</c:v>
                </c:pt>
                <c:pt idx="9">
                  <c:v>23.742226228030646</c:v>
                </c:pt>
                <c:pt idx="10">
                  <c:v>3.562415502478594</c:v>
                </c:pt>
                <c:pt idx="11">
                  <c:v>9.5416854438936465</c:v>
                </c:pt>
                <c:pt idx="12">
                  <c:v>3.2636322667868409</c:v>
                </c:pt>
                <c:pt idx="13">
                  <c:v>1.9351059035601623</c:v>
                </c:pt>
                <c:pt idx="14">
                  <c:v>1.1401532221721495</c:v>
                </c:pt>
                <c:pt idx="15">
                  <c:v>0.7377196935556557</c:v>
                </c:pt>
                <c:pt idx="16">
                  <c:v>0.40558810274898605</c:v>
                </c:pt>
                <c:pt idx="17">
                  <c:v>0.29878323569175302</c:v>
                </c:pt>
                <c:pt idx="18">
                  <c:v>0.43217665615141954</c:v>
                </c:pt>
                <c:pt idx="19">
                  <c:v>0.33573681838666064</c:v>
                </c:pt>
                <c:pt idx="20">
                  <c:v>0.20324470482199189</c:v>
                </c:pt>
                <c:pt idx="21">
                  <c:v>4.8670572329878321E-2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0.11897251013970257</c:v>
                </c:pt>
                <c:pt idx="1">
                  <c:v>-4.6867958539882827E-2</c:v>
                </c:pt>
                <c:pt idx="2">
                  <c:v>-4.0558810274898605E-2</c:v>
                </c:pt>
                <c:pt idx="3">
                  <c:v>3.6953582694907616E-2</c:v>
                </c:pt>
                <c:pt idx="4">
                  <c:v>0.21586300135196035</c:v>
                </c:pt>
                <c:pt idx="5">
                  <c:v>0.58404686795853988</c:v>
                </c:pt>
                <c:pt idx="6">
                  <c:v>1.0220820189274449</c:v>
                </c:pt>
                <c:pt idx="7">
                  <c:v>3.7232987832356916</c:v>
                </c:pt>
                <c:pt idx="8">
                  <c:v>15.497070752591258</c:v>
                </c:pt>
                <c:pt idx="9">
                  <c:v>18.725552050473187</c:v>
                </c:pt>
                <c:pt idx="10">
                  <c:v>14.289319513294277</c:v>
                </c:pt>
                <c:pt idx="11">
                  <c:v>7.6079315006759805</c:v>
                </c:pt>
                <c:pt idx="12">
                  <c:v>2.4632717440288419</c:v>
                </c:pt>
                <c:pt idx="13">
                  <c:v>1.0684993240198288</c:v>
                </c:pt>
                <c:pt idx="14">
                  <c:v>0.74583145561063546</c:v>
                </c:pt>
                <c:pt idx="15">
                  <c:v>0.30193780982424517</c:v>
                </c:pt>
                <c:pt idx="16">
                  <c:v>0.17485353762956288</c:v>
                </c:pt>
                <c:pt idx="17">
                  <c:v>0.14601171698963497</c:v>
                </c:pt>
                <c:pt idx="18">
                  <c:v>0.18251464623704372</c:v>
                </c:pt>
                <c:pt idx="19">
                  <c:v>0.1284362325371789</c:v>
                </c:pt>
                <c:pt idx="20">
                  <c:v>7.8864353312302835E-2</c:v>
                </c:pt>
                <c:pt idx="21">
                  <c:v>4.6867958539882827E-2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64910</v>
      </c>
      <c r="D2">
        <v>3338</v>
      </c>
      <c r="E2">
        <v>4035</v>
      </c>
      <c r="F2">
        <v>3778</v>
      </c>
      <c r="G2">
        <v>5388</v>
      </c>
      <c r="H2">
        <v>4925</v>
      </c>
      <c r="I2">
        <v>3404</v>
      </c>
      <c r="J2">
        <v>3653</v>
      </c>
      <c r="K2">
        <v>4171</v>
      </c>
      <c r="L2">
        <v>3877</v>
      </c>
      <c r="M2">
        <v>5797</v>
      </c>
      <c r="N2">
        <v>5081</v>
      </c>
      <c r="O2">
        <v>36848</v>
      </c>
      <c r="P2">
        <v>3354</v>
      </c>
      <c r="Q2">
        <v>4710</v>
      </c>
      <c r="R2">
        <v>3647</v>
      </c>
      <c r="S2">
        <v>10076</v>
      </c>
      <c r="T2">
        <v>4496</v>
      </c>
      <c r="U2">
        <v>3375</v>
      </c>
      <c r="V2">
        <v>4678</v>
      </c>
      <c r="W2">
        <v>4385</v>
      </c>
      <c r="X2">
        <v>3534</v>
      </c>
      <c r="Y2">
        <v>8892</v>
      </c>
      <c r="Z2">
        <v>4096</v>
      </c>
      <c r="AA2">
        <v>19812</v>
      </c>
      <c r="AB2">
        <v>3331</v>
      </c>
      <c r="AC2">
        <v>5566</v>
      </c>
      <c r="AD2">
        <v>3660</v>
      </c>
      <c r="AE2">
        <v>27327</v>
      </c>
      <c r="AF2">
        <v>3965</v>
      </c>
      <c r="AG2">
        <v>3362</v>
      </c>
      <c r="AH2">
        <v>7154</v>
      </c>
      <c r="AI2">
        <v>4089</v>
      </c>
      <c r="AJ2">
        <v>3690</v>
      </c>
      <c r="AK2">
        <v>20308</v>
      </c>
      <c r="AL2">
        <v>3814</v>
      </c>
      <c r="AM2">
        <v>7792</v>
      </c>
      <c r="AN2">
        <v>3378</v>
      </c>
      <c r="AO2">
        <v>8469</v>
      </c>
      <c r="AP2">
        <v>3616</v>
      </c>
      <c r="AQ2">
        <v>27178</v>
      </c>
      <c r="AR2">
        <v>3839</v>
      </c>
      <c r="AS2">
        <v>3352</v>
      </c>
      <c r="AT2">
        <v>15357</v>
      </c>
      <c r="AU2">
        <v>4326</v>
      </c>
      <c r="AV2">
        <v>3322</v>
      </c>
      <c r="AW2">
        <v>35134</v>
      </c>
      <c r="AX2">
        <v>3750</v>
      </c>
      <c r="AY2">
        <v>3393</v>
      </c>
      <c r="AZ2">
        <v>3443</v>
      </c>
      <c r="BA2">
        <v>17649</v>
      </c>
      <c r="BB2">
        <v>3528</v>
      </c>
      <c r="BC2">
        <v>17857</v>
      </c>
      <c r="BD2">
        <v>3848</v>
      </c>
      <c r="BE2">
        <v>3323</v>
      </c>
      <c r="BF2">
        <v>45521</v>
      </c>
      <c r="BG2">
        <v>5063</v>
      </c>
      <c r="BH2">
        <v>3336</v>
      </c>
      <c r="BI2">
        <v>44978</v>
      </c>
      <c r="BJ2">
        <v>3831</v>
      </c>
      <c r="BK2">
        <v>3664</v>
      </c>
      <c r="BL2">
        <v>4443</v>
      </c>
      <c r="BM2">
        <v>22531</v>
      </c>
      <c r="BN2">
        <v>3409</v>
      </c>
      <c r="BO2">
        <v>14694</v>
      </c>
      <c r="BP2">
        <v>3841</v>
      </c>
      <c r="BQ2">
        <v>3373</v>
      </c>
      <c r="BR2">
        <v>56110</v>
      </c>
      <c r="BS2">
        <v>5956</v>
      </c>
      <c r="BT2">
        <v>3508</v>
      </c>
      <c r="BU2">
        <v>37814</v>
      </c>
      <c r="BV2">
        <v>3711</v>
      </c>
      <c r="BW2">
        <v>3426</v>
      </c>
      <c r="BX2">
        <v>5365</v>
      </c>
      <c r="BY2">
        <v>19803</v>
      </c>
      <c r="BZ2">
        <v>3341</v>
      </c>
      <c r="CA2">
        <v>8151</v>
      </c>
      <c r="CB2">
        <v>3764</v>
      </c>
      <c r="CC2">
        <v>3560</v>
      </c>
      <c r="CD2">
        <v>11331</v>
      </c>
      <c r="CE2">
        <v>7720</v>
      </c>
      <c r="CF2">
        <v>3905</v>
      </c>
      <c r="CG2">
        <v>11688</v>
      </c>
      <c r="CH2">
        <v>3601</v>
      </c>
      <c r="CI2">
        <v>3438</v>
      </c>
      <c r="CJ2">
        <v>6530</v>
      </c>
      <c r="CK2">
        <v>9472</v>
      </c>
      <c r="CL2">
        <v>3753</v>
      </c>
      <c r="CM2">
        <v>5810</v>
      </c>
      <c r="CN2">
        <v>3495</v>
      </c>
      <c r="CO2">
        <v>3481</v>
      </c>
      <c r="CP2">
        <v>24599</v>
      </c>
      <c r="CQ2">
        <v>10668</v>
      </c>
      <c r="CR2">
        <v>4722</v>
      </c>
      <c r="CS2">
        <v>5694</v>
      </c>
      <c r="CT2">
        <v>3530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64910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64910</v>
      </c>
      <c r="K9" t="s">
        <v>82</v>
      </c>
      <c r="L9" s="8" t="str">
        <f>A10</f>
        <v>A2</v>
      </c>
      <c r="M9" s="8">
        <f>B10</f>
        <v>3338</v>
      </c>
      <c r="N9" s="8">
        <f>(M9-I$15)/2219</f>
        <v>-3.9657503379900857E-2</v>
      </c>
      <c r="O9" s="8">
        <f>N9*40</f>
        <v>-1.5863001351960344</v>
      </c>
    </row>
    <row r="10" spans="1:98" x14ac:dyDescent="0.4">
      <c r="A10" t="s">
        <v>83</v>
      </c>
      <c r="B10">
        <v>3338</v>
      </c>
      <c r="E10">
        <f>E9/2</f>
        <v>15</v>
      </c>
      <c r="G10">
        <f>G9/2</f>
        <v>15</v>
      </c>
      <c r="H10" t="str">
        <f>A21</f>
        <v>B1</v>
      </c>
      <c r="I10">
        <f>B21</f>
        <v>36848</v>
      </c>
      <c r="K10" t="s">
        <v>85</v>
      </c>
      <c r="L10" s="8" t="str">
        <f>A22</f>
        <v>B2</v>
      </c>
      <c r="M10" s="8">
        <f>B22</f>
        <v>3354</v>
      </c>
      <c r="N10" s="8">
        <f t="shared" ref="N10:N73" si="1">(M10-I$15)/2219</f>
        <v>-3.2447048219918881E-2</v>
      </c>
      <c r="O10" s="8">
        <f t="shared" ref="O10:O73" si="2">N10*40</f>
        <v>-1.2978819287967553</v>
      </c>
    </row>
    <row r="11" spans="1:98" x14ac:dyDescent="0.4">
      <c r="A11" t="s">
        <v>84</v>
      </c>
      <c r="B11">
        <v>4035</v>
      </c>
      <c r="E11">
        <f>E10/2</f>
        <v>7.5</v>
      </c>
      <c r="G11">
        <f>G10/2</f>
        <v>7.5</v>
      </c>
      <c r="H11" t="str">
        <f>A33</f>
        <v>C1</v>
      </c>
      <c r="I11">
        <f>B33</f>
        <v>19812</v>
      </c>
      <c r="K11" t="s">
        <v>88</v>
      </c>
      <c r="L11" s="8" t="str">
        <f>A34</f>
        <v>C2</v>
      </c>
      <c r="M11" s="8">
        <f>B34</f>
        <v>3331</v>
      </c>
      <c r="N11" s="8">
        <f t="shared" si="1"/>
        <v>-4.2812077512392972E-2</v>
      </c>
      <c r="O11" s="8">
        <f t="shared" si="2"/>
        <v>-1.7124831004957188</v>
      </c>
    </row>
    <row r="12" spans="1:98" x14ac:dyDescent="0.4">
      <c r="A12" t="s">
        <v>9</v>
      </c>
      <c r="B12">
        <v>3778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7792</v>
      </c>
      <c r="K12" t="s">
        <v>91</v>
      </c>
      <c r="L12" s="8" t="str">
        <f>A46</f>
        <v>D2</v>
      </c>
      <c r="M12" s="8">
        <f>B46</f>
        <v>3378</v>
      </c>
      <c r="N12" s="8">
        <f t="shared" si="1"/>
        <v>-2.1631365479945923E-2</v>
      </c>
      <c r="O12" s="8">
        <f t="shared" si="2"/>
        <v>-0.86525461919783697</v>
      </c>
    </row>
    <row r="13" spans="1:98" x14ac:dyDescent="0.4">
      <c r="A13" t="s">
        <v>17</v>
      </c>
      <c r="B13">
        <v>5388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3393</v>
      </c>
      <c r="K13" t="s">
        <v>94</v>
      </c>
      <c r="L13" s="8" t="str">
        <f>A58</f>
        <v>E2</v>
      </c>
      <c r="M13" s="8">
        <f>B58</f>
        <v>3443</v>
      </c>
      <c r="N13" s="8">
        <f t="shared" si="1"/>
        <v>7.6611086074808476E-3</v>
      </c>
      <c r="O13" s="8">
        <f t="shared" si="2"/>
        <v>0.3064443442992339</v>
      </c>
    </row>
    <row r="14" spans="1:98" x14ac:dyDescent="0.4">
      <c r="A14" t="s">
        <v>25</v>
      </c>
      <c r="B14">
        <v>4925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3664</v>
      </c>
      <c r="K14" t="s">
        <v>97</v>
      </c>
      <c r="L14" s="8" t="str">
        <f>A70</f>
        <v>F2</v>
      </c>
      <c r="M14" s="8">
        <f>B70</f>
        <v>4443</v>
      </c>
      <c r="N14" s="8">
        <f t="shared" si="1"/>
        <v>0.45831455610635419</v>
      </c>
      <c r="O14" s="8">
        <f t="shared" si="2"/>
        <v>18.332582244254169</v>
      </c>
    </row>
    <row r="15" spans="1:98" x14ac:dyDescent="0.4">
      <c r="A15" t="s">
        <v>34</v>
      </c>
      <c r="B15">
        <v>3404</v>
      </c>
      <c r="G15">
        <f t="shared" ref="G15" si="3">E15*1.14</f>
        <v>0</v>
      </c>
      <c r="H15" t="str">
        <f>A81</f>
        <v>G1</v>
      </c>
      <c r="I15">
        <f>B81</f>
        <v>3426</v>
      </c>
      <c r="K15" t="s">
        <v>100</v>
      </c>
      <c r="L15" s="8" t="str">
        <f>A82</f>
        <v>G2</v>
      </c>
      <c r="M15" s="8">
        <f>B82</f>
        <v>5365</v>
      </c>
      <c r="N15" s="8">
        <f t="shared" si="1"/>
        <v>0.87381703470031546</v>
      </c>
      <c r="O15" s="8">
        <f t="shared" si="2"/>
        <v>34.952681388012621</v>
      </c>
    </row>
    <row r="16" spans="1:98" x14ac:dyDescent="0.4">
      <c r="A16" t="s">
        <v>41</v>
      </c>
      <c r="B16">
        <v>3653</v>
      </c>
      <c r="H16" t="s">
        <v>119</v>
      </c>
      <c r="I16">
        <f>SLOPE(I10:I15, G10:G15)</f>
        <v>2242.2374003461823</v>
      </c>
      <c r="K16" t="s">
        <v>103</v>
      </c>
      <c r="L16" s="8" t="str">
        <f>A94</f>
        <v>H2</v>
      </c>
      <c r="M16" s="8">
        <f>B94</f>
        <v>6530</v>
      </c>
      <c r="N16" s="8">
        <f t="shared" si="1"/>
        <v>1.398828301036503</v>
      </c>
      <c r="O16" s="8">
        <f t="shared" si="2"/>
        <v>55.953132041460123</v>
      </c>
    </row>
    <row r="17" spans="1:15" x14ac:dyDescent="0.4">
      <c r="A17" t="s">
        <v>49</v>
      </c>
      <c r="B17">
        <v>4171</v>
      </c>
      <c r="K17" t="s">
        <v>104</v>
      </c>
      <c r="L17" s="8" t="str">
        <f>A95</f>
        <v>H3</v>
      </c>
      <c r="M17" s="8">
        <f>B95</f>
        <v>9472</v>
      </c>
      <c r="N17" s="8">
        <f t="shared" si="1"/>
        <v>2.7246507435781884</v>
      </c>
      <c r="O17" s="8">
        <f t="shared" si="2"/>
        <v>108.98602974312753</v>
      </c>
    </row>
    <row r="18" spans="1:15" x14ac:dyDescent="0.4">
      <c r="A18" t="s">
        <v>57</v>
      </c>
      <c r="B18">
        <v>3877</v>
      </c>
      <c r="K18" t="s">
        <v>101</v>
      </c>
      <c r="L18" s="8" t="str">
        <f>A83</f>
        <v>G3</v>
      </c>
      <c r="M18" s="8">
        <f>B83</f>
        <v>19803</v>
      </c>
      <c r="N18" s="8">
        <f t="shared" si="1"/>
        <v>7.3803515096890493</v>
      </c>
      <c r="O18" s="8">
        <f t="shared" si="2"/>
        <v>295.21406038756197</v>
      </c>
    </row>
    <row r="19" spans="1:15" x14ac:dyDescent="0.4">
      <c r="A19" t="s">
        <v>65</v>
      </c>
      <c r="B19">
        <v>5797</v>
      </c>
      <c r="K19" t="s">
        <v>98</v>
      </c>
      <c r="L19" s="8" t="str">
        <f>A71</f>
        <v>F3</v>
      </c>
      <c r="M19" s="8">
        <f>B71</f>
        <v>22531</v>
      </c>
      <c r="N19" s="8">
        <f t="shared" si="1"/>
        <v>8.6097341144659758</v>
      </c>
      <c r="O19" s="8">
        <f t="shared" si="2"/>
        <v>344.38936457863906</v>
      </c>
    </row>
    <row r="20" spans="1:15" x14ac:dyDescent="0.4">
      <c r="A20" t="s">
        <v>73</v>
      </c>
      <c r="B20">
        <v>5081</v>
      </c>
      <c r="K20" t="s">
        <v>95</v>
      </c>
      <c r="L20" s="8" t="str">
        <f>A59</f>
        <v>E3</v>
      </c>
      <c r="M20" s="8">
        <f>B59</f>
        <v>17649</v>
      </c>
      <c r="N20" s="8">
        <f t="shared" si="1"/>
        <v>6.4096439837764763</v>
      </c>
      <c r="O20" s="8">
        <f t="shared" si="2"/>
        <v>256.38575935105905</v>
      </c>
    </row>
    <row r="21" spans="1:15" x14ac:dyDescent="0.4">
      <c r="A21" t="s">
        <v>85</v>
      </c>
      <c r="B21">
        <v>36848</v>
      </c>
      <c r="K21" t="s">
        <v>92</v>
      </c>
      <c r="L21" s="8" t="str">
        <f>A47</f>
        <v>D3</v>
      </c>
      <c r="M21" s="8">
        <f>B47</f>
        <v>8469</v>
      </c>
      <c r="N21" s="8">
        <f t="shared" si="1"/>
        <v>2.2726453357368186</v>
      </c>
      <c r="O21" s="8">
        <f t="shared" si="2"/>
        <v>90.905813429472744</v>
      </c>
    </row>
    <row r="22" spans="1:15" x14ac:dyDescent="0.4">
      <c r="A22" t="s">
        <v>86</v>
      </c>
      <c r="B22">
        <v>3354</v>
      </c>
      <c r="K22" t="s">
        <v>89</v>
      </c>
      <c r="L22" s="8" t="str">
        <f>A35</f>
        <v>C3</v>
      </c>
      <c r="M22" s="8">
        <f>B35</f>
        <v>5566</v>
      </c>
      <c r="N22" s="8">
        <f t="shared" si="1"/>
        <v>0.96439837764758896</v>
      </c>
      <c r="O22" s="8">
        <f t="shared" si="2"/>
        <v>38.575935105903561</v>
      </c>
    </row>
    <row r="23" spans="1:15" x14ac:dyDescent="0.4">
      <c r="A23" t="s">
        <v>87</v>
      </c>
      <c r="B23">
        <v>4710</v>
      </c>
      <c r="K23" t="s">
        <v>86</v>
      </c>
      <c r="L23" s="8" t="str">
        <f>A23</f>
        <v>B3</v>
      </c>
      <c r="M23" s="8">
        <f>B23</f>
        <v>4710</v>
      </c>
      <c r="N23" s="8">
        <f t="shared" si="1"/>
        <v>0.57863902658855337</v>
      </c>
      <c r="O23" s="8">
        <f t="shared" si="2"/>
        <v>23.145561063542136</v>
      </c>
    </row>
    <row r="24" spans="1:15" x14ac:dyDescent="0.4">
      <c r="A24" t="s">
        <v>10</v>
      </c>
      <c r="B24">
        <v>3647</v>
      </c>
      <c r="K24" t="s">
        <v>83</v>
      </c>
      <c r="L24" s="8" t="str">
        <f>A11</f>
        <v>A3</v>
      </c>
      <c r="M24" s="8">
        <f>B11</f>
        <v>4035</v>
      </c>
      <c r="N24" s="8">
        <f t="shared" si="1"/>
        <v>0.27444794952681389</v>
      </c>
      <c r="O24" s="8">
        <f t="shared" si="2"/>
        <v>10.977917981072556</v>
      </c>
    </row>
    <row r="25" spans="1:15" x14ac:dyDescent="0.4">
      <c r="A25" t="s">
        <v>18</v>
      </c>
      <c r="B25">
        <v>10076</v>
      </c>
      <c r="K25" t="s">
        <v>84</v>
      </c>
      <c r="L25" s="8" t="str">
        <f>A12</f>
        <v>A4</v>
      </c>
      <c r="M25" s="8">
        <f>B12</f>
        <v>3778</v>
      </c>
      <c r="N25" s="8">
        <f t="shared" si="1"/>
        <v>0.15863001351960343</v>
      </c>
      <c r="O25" s="8">
        <f t="shared" si="2"/>
        <v>6.3452005407841376</v>
      </c>
    </row>
    <row r="26" spans="1:15" x14ac:dyDescent="0.4">
      <c r="A26" t="s">
        <v>26</v>
      </c>
      <c r="B26">
        <v>4496</v>
      </c>
      <c r="K26" t="s">
        <v>87</v>
      </c>
      <c r="L26" s="8" t="str">
        <f>A24</f>
        <v>B4</v>
      </c>
      <c r="M26" s="8">
        <f>B24</f>
        <v>3647</v>
      </c>
      <c r="N26" s="8">
        <f t="shared" si="1"/>
        <v>9.9594411897251017E-2</v>
      </c>
      <c r="O26" s="8">
        <f t="shared" si="2"/>
        <v>3.9837764758900409</v>
      </c>
    </row>
    <row r="27" spans="1:15" x14ac:dyDescent="0.4">
      <c r="A27" t="s">
        <v>35</v>
      </c>
      <c r="B27">
        <v>3375</v>
      </c>
      <c r="K27" t="s">
        <v>90</v>
      </c>
      <c r="L27" s="8" t="str">
        <f>A36</f>
        <v>C4</v>
      </c>
      <c r="M27" s="8">
        <f>B36</f>
        <v>3660</v>
      </c>
      <c r="N27" s="8">
        <f t="shared" si="1"/>
        <v>0.10545290671473637</v>
      </c>
      <c r="O27" s="8">
        <f t="shared" si="2"/>
        <v>4.2181162685894549</v>
      </c>
    </row>
    <row r="28" spans="1:15" x14ac:dyDescent="0.4">
      <c r="A28" t="s">
        <v>42</v>
      </c>
      <c r="B28">
        <v>4678</v>
      </c>
      <c r="K28" t="s">
        <v>93</v>
      </c>
      <c r="L28" s="8" t="str">
        <f>A48</f>
        <v>D4</v>
      </c>
      <c r="M28" s="8">
        <f>B48</f>
        <v>3616</v>
      </c>
      <c r="N28" s="8">
        <f t="shared" si="1"/>
        <v>8.5624155024785945E-2</v>
      </c>
      <c r="O28" s="8">
        <f t="shared" si="2"/>
        <v>3.4249662009914377</v>
      </c>
    </row>
    <row r="29" spans="1:15" x14ac:dyDescent="0.4">
      <c r="A29" t="s">
        <v>50</v>
      </c>
      <c r="B29">
        <v>4385</v>
      </c>
      <c r="K29" t="s">
        <v>96</v>
      </c>
      <c r="L29" s="8" t="str">
        <f>A60</f>
        <v>E4</v>
      </c>
      <c r="M29" s="8">
        <f>B60</f>
        <v>3528</v>
      </c>
      <c r="N29" s="8">
        <f t="shared" si="1"/>
        <v>4.596665164488508E-2</v>
      </c>
      <c r="O29" s="8">
        <f t="shared" si="2"/>
        <v>1.8386660657954033</v>
      </c>
    </row>
    <row r="30" spans="1:15" x14ac:dyDescent="0.4">
      <c r="A30" t="s">
        <v>58</v>
      </c>
      <c r="B30">
        <v>3534</v>
      </c>
      <c r="K30" t="s">
        <v>99</v>
      </c>
      <c r="L30" s="8" t="str">
        <f>A72</f>
        <v>F4</v>
      </c>
      <c r="M30" s="8">
        <f>B72</f>
        <v>3409</v>
      </c>
      <c r="N30" s="8">
        <f t="shared" si="1"/>
        <v>-7.6611086074808476E-3</v>
      </c>
      <c r="O30" s="8">
        <f t="shared" si="2"/>
        <v>-0.3064443442992339</v>
      </c>
    </row>
    <row r="31" spans="1:15" x14ac:dyDescent="0.4">
      <c r="A31" t="s">
        <v>66</v>
      </c>
      <c r="B31">
        <v>8892</v>
      </c>
      <c r="K31" t="s">
        <v>102</v>
      </c>
      <c r="L31" s="8" t="str">
        <f>A84</f>
        <v>G4</v>
      </c>
      <c r="M31" s="8">
        <f>B84</f>
        <v>3341</v>
      </c>
      <c r="N31" s="8">
        <f t="shared" si="1"/>
        <v>-3.8305543037404237E-2</v>
      </c>
      <c r="O31" s="8">
        <f t="shared" si="2"/>
        <v>-1.5322217214961695</v>
      </c>
    </row>
    <row r="32" spans="1:15" x14ac:dyDescent="0.4">
      <c r="A32" t="s">
        <v>74</v>
      </c>
      <c r="B32">
        <v>4096</v>
      </c>
      <c r="K32" t="s">
        <v>105</v>
      </c>
      <c r="L32" t="str">
        <f>A96</f>
        <v>H4</v>
      </c>
      <c r="M32">
        <f>B96</f>
        <v>3753</v>
      </c>
      <c r="N32" s="8">
        <f t="shared" si="1"/>
        <v>0.1473636773321316</v>
      </c>
      <c r="O32" s="8">
        <f t="shared" si="2"/>
        <v>5.8945470932852642</v>
      </c>
    </row>
    <row r="33" spans="1:15" x14ac:dyDescent="0.4">
      <c r="A33" t="s">
        <v>88</v>
      </c>
      <c r="B33">
        <v>19812</v>
      </c>
      <c r="K33" t="s">
        <v>16</v>
      </c>
      <c r="L33" t="str">
        <f>A97</f>
        <v>H5</v>
      </c>
      <c r="M33">
        <f>B97</f>
        <v>5810</v>
      </c>
      <c r="N33" s="8">
        <f t="shared" si="1"/>
        <v>1.0743578188373142</v>
      </c>
      <c r="O33" s="8">
        <f t="shared" si="2"/>
        <v>42.974312753492569</v>
      </c>
    </row>
    <row r="34" spans="1:15" x14ac:dyDescent="0.4">
      <c r="A34" t="s">
        <v>89</v>
      </c>
      <c r="B34">
        <v>3331</v>
      </c>
      <c r="K34" t="s">
        <v>15</v>
      </c>
      <c r="L34" t="str">
        <f>A85</f>
        <v>G5</v>
      </c>
      <c r="M34">
        <f>B85</f>
        <v>8151</v>
      </c>
      <c r="N34" s="8">
        <f t="shared" si="1"/>
        <v>2.1293375394321767</v>
      </c>
      <c r="O34" s="8">
        <f t="shared" si="2"/>
        <v>85.17350157728707</v>
      </c>
    </row>
    <row r="35" spans="1:15" x14ac:dyDescent="0.4">
      <c r="A35" t="s">
        <v>90</v>
      </c>
      <c r="B35">
        <v>5566</v>
      </c>
      <c r="K35" t="s">
        <v>14</v>
      </c>
      <c r="L35" t="str">
        <f>A73</f>
        <v>F5</v>
      </c>
      <c r="M35">
        <f>B73</f>
        <v>14694</v>
      </c>
      <c r="N35" s="8">
        <f t="shared" si="1"/>
        <v>5.0779630464173051</v>
      </c>
      <c r="O35" s="8">
        <f t="shared" si="2"/>
        <v>203.11852185669221</v>
      </c>
    </row>
    <row r="36" spans="1:15" x14ac:dyDescent="0.4">
      <c r="A36" t="s">
        <v>11</v>
      </c>
      <c r="B36">
        <v>3660</v>
      </c>
      <c r="K36" t="s">
        <v>13</v>
      </c>
      <c r="L36" t="str">
        <f>A61</f>
        <v>E5</v>
      </c>
      <c r="M36">
        <f>B61</f>
        <v>17857</v>
      </c>
      <c r="N36" s="8">
        <f t="shared" si="1"/>
        <v>6.5033799008562418</v>
      </c>
      <c r="O36" s="8">
        <f t="shared" si="2"/>
        <v>260.1351960342497</v>
      </c>
    </row>
    <row r="37" spans="1:15" x14ac:dyDescent="0.4">
      <c r="A37" t="s">
        <v>19</v>
      </c>
      <c r="B37">
        <v>27327</v>
      </c>
      <c r="K37" t="s">
        <v>12</v>
      </c>
      <c r="L37" t="str">
        <f>A49</f>
        <v>D5</v>
      </c>
      <c r="M37">
        <f>B49</f>
        <v>27178</v>
      </c>
      <c r="N37" s="8">
        <f t="shared" si="1"/>
        <v>10.703920684993241</v>
      </c>
      <c r="O37" s="8">
        <f t="shared" si="2"/>
        <v>428.15682739972965</v>
      </c>
    </row>
    <row r="38" spans="1:15" x14ac:dyDescent="0.4">
      <c r="A38" t="s">
        <v>27</v>
      </c>
      <c r="B38">
        <v>3965</v>
      </c>
      <c r="K38" t="s">
        <v>11</v>
      </c>
      <c r="L38" t="str">
        <f>A37</f>
        <v>C5</v>
      </c>
      <c r="M38">
        <f>B37</f>
        <v>27327</v>
      </c>
      <c r="N38" s="8">
        <f t="shared" si="1"/>
        <v>10.771068048670573</v>
      </c>
      <c r="O38" s="8">
        <f t="shared" si="2"/>
        <v>430.84272194682291</v>
      </c>
    </row>
    <row r="39" spans="1:15" x14ac:dyDescent="0.4">
      <c r="A39" t="s">
        <v>36</v>
      </c>
      <c r="B39">
        <v>3362</v>
      </c>
      <c r="K39" t="s">
        <v>10</v>
      </c>
      <c r="L39" t="str">
        <f>A25</f>
        <v>B5</v>
      </c>
      <c r="M39">
        <f>B25</f>
        <v>10076</v>
      </c>
      <c r="N39" s="8">
        <f t="shared" si="1"/>
        <v>2.9968454258675079</v>
      </c>
      <c r="O39" s="8">
        <f t="shared" si="2"/>
        <v>119.87381703470032</v>
      </c>
    </row>
    <row r="40" spans="1:15" x14ac:dyDescent="0.4">
      <c r="A40" t="s">
        <v>43</v>
      </c>
      <c r="B40">
        <v>7154</v>
      </c>
      <c r="K40" t="s">
        <v>9</v>
      </c>
      <c r="L40" t="str">
        <f>A13</f>
        <v>A5</v>
      </c>
      <c r="M40">
        <f>B13</f>
        <v>5388</v>
      </c>
      <c r="N40" s="8">
        <f t="shared" si="1"/>
        <v>0.88418206399278954</v>
      </c>
      <c r="O40" s="8">
        <f t="shared" si="2"/>
        <v>35.367282559711583</v>
      </c>
    </row>
    <row r="41" spans="1:15" x14ac:dyDescent="0.4">
      <c r="A41" t="s">
        <v>51</v>
      </c>
      <c r="B41">
        <v>4089</v>
      </c>
      <c r="K41" t="s">
        <v>17</v>
      </c>
      <c r="L41" t="str">
        <f>A14</f>
        <v>A6</v>
      </c>
      <c r="M41">
        <f>B14</f>
        <v>4925</v>
      </c>
      <c r="N41" s="8">
        <f t="shared" si="1"/>
        <v>0.67552951780081116</v>
      </c>
      <c r="O41" s="8">
        <f t="shared" si="2"/>
        <v>27.021180712032447</v>
      </c>
    </row>
    <row r="42" spans="1:15" x14ac:dyDescent="0.4">
      <c r="A42" t="s">
        <v>59</v>
      </c>
      <c r="B42">
        <v>3690</v>
      </c>
      <c r="K42" t="s">
        <v>18</v>
      </c>
      <c r="L42" t="str">
        <f>A26</f>
        <v>B6</v>
      </c>
      <c r="M42">
        <f>B26</f>
        <v>4496</v>
      </c>
      <c r="N42" s="8">
        <f t="shared" si="1"/>
        <v>0.48219918882379448</v>
      </c>
      <c r="O42" s="8">
        <f t="shared" si="2"/>
        <v>19.28796755295178</v>
      </c>
    </row>
    <row r="43" spans="1:15" x14ac:dyDescent="0.4">
      <c r="A43" t="s">
        <v>67</v>
      </c>
      <c r="B43">
        <v>20308</v>
      </c>
      <c r="K43" t="s">
        <v>19</v>
      </c>
      <c r="L43" t="str">
        <f>A38</f>
        <v>C6</v>
      </c>
      <c r="M43">
        <f>B38</f>
        <v>3965</v>
      </c>
      <c r="N43" s="8">
        <f t="shared" si="1"/>
        <v>0.24290220820189273</v>
      </c>
      <c r="O43" s="8">
        <f t="shared" si="2"/>
        <v>9.7160883280757098</v>
      </c>
    </row>
    <row r="44" spans="1:15" x14ac:dyDescent="0.4">
      <c r="A44" t="s">
        <v>75</v>
      </c>
      <c r="B44">
        <v>3814</v>
      </c>
      <c r="K44" t="s">
        <v>20</v>
      </c>
      <c r="L44" t="str">
        <f>A50</f>
        <v>D6</v>
      </c>
      <c r="M44">
        <f>B50</f>
        <v>3839</v>
      </c>
      <c r="N44" s="8">
        <f t="shared" si="1"/>
        <v>0.18611987381703471</v>
      </c>
      <c r="O44" s="8">
        <f t="shared" si="2"/>
        <v>7.4447949526813879</v>
      </c>
    </row>
    <row r="45" spans="1:15" x14ac:dyDescent="0.4">
      <c r="A45" t="s">
        <v>91</v>
      </c>
      <c r="B45">
        <v>7792</v>
      </c>
      <c r="K45" t="s">
        <v>21</v>
      </c>
      <c r="L45" t="str">
        <f>A62</f>
        <v>E6</v>
      </c>
      <c r="M45">
        <f>B62</f>
        <v>3848</v>
      </c>
      <c r="N45" s="8">
        <f t="shared" si="1"/>
        <v>0.19017575484452456</v>
      </c>
      <c r="O45" s="8">
        <f t="shared" si="2"/>
        <v>7.6070301937809823</v>
      </c>
    </row>
    <row r="46" spans="1:15" x14ac:dyDescent="0.4">
      <c r="A46" t="s">
        <v>92</v>
      </c>
      <c r="B46">
        <v>3378</v>
      </c>
      <c r="K46" t="s">
        <v>22</v>
      </c>
      <c r="L46" t="str">
        <f>A74</f>
        <v>F6</v>
      </c>
      <c r="M46">
        <f>B74</f>
        <v>3841</v>
      </c>
      <c r="N46" s="8">
        <f t="shared" si="1"/>
        <v>0.18702118071203244</v>
      </c>
      <c r="O46" s="8">
        <f t="shared" si="2"/>
        <v>7.4808472284812977</v>
      </c>
    </row>
    <row r="47" spans="1:15" x14ac:dyDescent="0.4">
      <c r="A47" t="s">
        <v>93</v>
      </c>
      <c r="B47">
        <v>8469</v>
      </c>
      <c r="K47" t="s">
        <v>23</v>
      </c>
      <c r="L47" t="str">
        <f>A86</f>
        <v>G6</v>
      </c>
      <c r="M47">
        <f>B86</f>
        <v>3764</v>
      </c>
      <c r="N47" s="8">
        <f t="shared" si="1"/>
        <v>0.15232086525461919</v>
      </c>
      <c r="O47" s="8">
        <f t="shared" si="2"/>
        <v>6.0928346101847675</v>
      </c>
    </row>
    <row r="48" spans="1:15" x14ac:dyDescent="0.4">
      <c r="A48" t="s">
        <v>12</v>
      </c>
      <c r="B48">
        <v>3616</v>
      </c>
      <c r="K48" t="s">
        <v>24</v>
      </c>
      <c r="L48" t="str">
        <f>A98</f>
        <v>H6</v>
      </c>
      <c r="M48">
        <f>B98</f>
        <v>3495</v>
      </c>
      <c r="N48" s="8">
        <f t="shared" si="1"/>
        <v>3.1095087877422264E-2</v>
      </c>
      <c r="O48" s="8">
        <f t="shared" si="2"/>
        <v>1.2438035150968905</v>
      </c>
    </row>
    <row r="49" spans="1:15" x14ac:dyDescent="0.4">
      <c r="A49" t="s">
        <v>20</v>
      </c>
      <c r="B49">
        <v>27178</v>
      </c>
      <c r="K49" t="s">
        <v>33</v>
      </c>
      <c r="L49" t="str">
        <f>A99</f>
        <v>H7</v>
      </c>
      <c r="M49">
        <f>B99</f>
        <v>3481</v>
      </c>
      <c r="N49" s="8">
        <f t="shared" si="1"/>
        <v>2.4785939612438034E-2</v>
      </c>
      <c r="O49" s="8">
        <f t="shared" si="2"/>
        <v>0.9914375844975214</v>
      </c>
    </row>
    <row r="50" spans="1:15" x14ac:dyDescent="0.4">
      <c r="A50" t="s">
        <v>28</v>
      </c>
      <c r="B50">
        <v>3839</v>
      </c>
      <c r="K50" t="s">
        <v>31</v>
      </c>
      <c r="L50" t="str">
        <f>A87</f>
        <v>G7</v>
      </c>
      <c r="M50">
        <f>B87</f>
        <v>3560</v>
      </c>
      <c r="N50" s="8">
        <f t="shared" si="1"/>
        <v>6.0387561964849033E-2</v>
      </c>
      <c r="O50" s="8">
        <f t="shared" si="2"/>
        <v>2.4155024785939614</v>
      </c>
    </row>
    <row r="51" spans="1:15" x14ac:dyDescent="0.4">
      <c r="A51" t="s">
        <v>37</v>
      </c>
      <c r="B51">
        <v>3352</v>
      </c>
      <c r="K51" t="s">
        <v>32</v>
      </c>
      <c r="L51" t="str">
        <f>A75</f>
        <v>F7</v>
      </c>
      <c r="M51">
        <f>B75</f>
        <v>3373</v>
      </c>
      <c r="N51" s="8">
        <f t="shared" si="1"/>
        <v>-2.3884632717440287E-2</v>
      </c>
      <c r="O51" s="8">
        <f t="shared" si="2"/>
        <v>-0.95538530869761151</v>
      </c>
    </row>
    <row r="52" spans="1:15" x14ac:dyDescent="0.4">
      <c r="A52" t="s">
        <v>44</v>
      </c>
      <c r="B52">
        <v>15357</v>
      </c>
      <c r="K52" t="s">
        <v>29</v>
      </c>
      <c r="L52" t="str">
        <f>A63</f>
        <v>E7</v>
      </c>
      <c r="M52">
        <f>B63</f>
        <v>3323</v>
      </c>
      <c r="N52" s="8">
        <f t="shared" si="1"/>
        <v>-4.6417305092383954E-2</v>
      </c>
      <c r="O52" s="8">
        <f t="shared" si="2"/>
        <v>-1.8566922036953581</v>
      </c>
    </row>
    <row r="53" spans="1:15" x14ac:dyDescent="0.4">
      <c r="A53" t="s">
        <v>52</v>
      </c>
      <c r="B53">
        <v>4326</v>
      </c>
      <c r="K53" t="s">
        <v>28</v>
      </c>
      <c r="L53" t="str">
        <f>A51</f>
        <v>D7</v>
      </c>
      <c r="M53">
        <f>B51</f>
        <v>3352</v>
      </c>
      <c r="N53" s="8">
        <f t="shared" si="1"/>
        <v>-3.3348355114916628E-2</v>
      </c>
      <c r="O53" s="8">
        <f t="shared" si="2"/>
        <v>-1.3339342045966651</v>
      </c>
    </row>
    <row r="54" spans="1:15" x14ac:dyDescent="0.4">
      <c r="A54" t="s">
        <v>60</v>
      </c>
      <c r="B54">
        <v>3322</v>
      </c>
      <c r="K54" t="s">
        <v>27</v>
      </c>
      <c r="L54" s="8" t="str">
        <f>A39</f>
        <v>C7</v>
      </c>
      <c r="M54" s="8">
        <f>B39</f>
        <v>3362</v>
      </c>
      <c r="N54" s="8">
        <f t="shared" si="1"/>
        <v>-2.8841820639927896E-2</v>
      </c>
      <c r="O54" s="8">
        <f t="shared" si="2"/>
        <v>-1.1536728255971158</v>
      </c>
    </row>
    <row r="55" spans="1:15" x14ac:dyDescent="0.4">
      <c r="A55" t="s">
        <v>68</v>
      </c>
      <c r="B55">
        <v>35134</v>
      </c>
      <c r="K55" t="s">
        <v>26</v>
      </c>
      <c r="L55" s="8" t="str">
        <f>A27</f>
        <v>B7</v>
      </c>
      <c r="M55" s="8">
        <f>B27</f>
        <v>3375</v>
      </c>
      <c r="N55" s="8">
        <f t="shared" si="1"/>
        <v>-2.298332582244254E-2</v>
      </c>
      <c r="O55" s="8">
        <f t="shared" si="2"/>
        <v>-0.91933303289770163</v>
      </c>
    </row>
    <row r="56" spans="1:15" x14ac:dyDescent="0.4">
      <c r="A56" t="s">
        <v>76</v>
      </c>
      <c r="B56">
        <v>3750</v>
      </c>
      <c r="K56" t="s">
        <v>25</v>
      </c>
      <c r="L56" s="8" t="str">
        <f>A15</f>
        <v>A7</v>
      </c>
      <c r="M56" s="8">
        <f>B15</f>
        <v>3404</v>
      </c>
      <c r="N56" s="8">
        <f t="shared" si="1"/>
        <v>-9.9143758449752144E-3</v>
      </c>
      <c r="O56" s="8">
        <f t="shared" si="2"/>
        <v>-0.3965750337990086</v>
      </c>
    </row>
    <row r="57" spans="1:15" x14ac:dyDescent="0.4">
      <c r="A57" t="s">
        <v>94</v>
      </c>
      <c r="B57">
        <v>3393</v>
      </c>
      <c r="K57" t="s">
        <v>34</v>
      </c>
      <c r="L57" s="8" t="str">
        <f>A16</f>
        <v>A8</v>
      </c>
      <c r="M57" s="8">
        <f>B16</f>
        <v>3653</v>
      </c>
      <c r="N57" s="8">
        <f t="shared" si="1"/>
        <v>0.10229833258224426</v>
      </c>
      <c r="O57" s="8">
        <f t="shared" si="2"/>
        <v>4.0919333032897702</v>
      </c>
    </row>
    <row r="58" spans="1:15" x14ac:dyDescent="0.4">
      <c r="A58" t="s">
        <v>95</v>
      </c>
      <c r="B58">
        <v>3443</v>
      </c>
      <c r="K58" t="s">
        <v>35</v>
      </c>
      <c r="L58" s="8" t="str">
        <f>A28</f>
        <v>B8</v>
      </c>
      <c r="M58" s="8">
        <f>B28</f>
        <v>4678</v>
      </c>
      <c r="N58" s="8">
        <f t="shared" si="1"/>
        <v>0.56421811626858942</v>
      </c>
      <c r="O58" s="8">
        <f t="shared" si="2"/>
        <v>22.568724650743576</v>
      </c>
    </row>
    <row r="59" spans="1:15" x14ac:dyDescent="0.4">
      <c r="A59" t="s">
        <v>96</v>
      </c>
      <c r="B59">
        <v>17649</v>
      </c>
      <c r="K59" t="s">
        <v>36</v>
      </c>
      <c r="L59" s="8" t="str">
        <f>A40</f>
        <v>C8</v>
      </c>
      <c r="M59" s="8">
        <f>B40</f>
        <v>7154</v>
      </c>
      <c r="N59" s="8">
        <f t="shared" si="1"/>
        <v>1.6800360522758</v>
      </c>
      <c r="O59" s="8">
        <f t="shared" si="2"/>
        <v>67.201442091031993</v>
      </c>
    </row>
    <row r="60" spans="1:15" x14ac:dyDescent="0.4">
      <c r="A60" t="s">
        <v>13</v>
      </c>
      <c r="B60">
        <v>3528</v>
      </c>
      <c r="K60" t="s">
        <v>37</v>
      </c>
      <c r="L60" s="8" t="str">
        <f>A52</f>
        <v>D8</v>
      </c>
      <c r="M60" s="8">
        <f>B52</f>
        <v>15357</v>
      </c>
      <c r="N60" s="8">
        <f t="shared" si="1"/>
        <v>5.3767462821090577</v>
      </c>
      <c r="O60" s="8">
        <f t="shared" si="2"/>
        <v>215.0698512843623</v>
      </c>
    </row>
    <row r="61" spans="1:15" x14ac:dyDescent="0.4">
      <c r="A61" t="s">
        <v>21</v>
      </c>
      <c r="B61">
        <v>17857</v>
      </c>
      <c r="K61" t="s">
        <v>38</v>
      </c>
      <c r="L61" s="8" t="str">
        <f>A64</f>
        <v>E8</v>
      </c>
      <c r="M61" s="8">
        <f>B64</f>
        <v>45521</v>
      </c>
      <c r="N61" s="8">
        <f t="shared" si="1"/>
        <v>18.970256872465075</v>
      </c>
      <c r="O61" s="8">
        <f t="shared" si="2"/>
        <v>758.81027489860298</v>
      </c>
    </row>
    <row r="62" spans="1:15" x14ac:dyDescent="0.4">
      <c r="A62" t="s">
        <v>29</v>
      </c>
      <c r="B62">
        <v>3848</v>
      </c>
      <c r="K62" t="s">
        <v>30</v>
      </c>
      <c r="L62" s="8" t="str">
        <f>A76</f>
        <v>F8</v>
      </c>
      <c r="M62" s="8">
        <f>B76</f>
        <v>56110</v>
      </c>
      <c r="N62" s="8">
        <f t="shared" si="1"/>
        <v>23.742226228030646</v>
      </c>
      <c r="O62" s="8">
        <f t="shared" si="2"/>
        <v>949.68904912122582</v>
      </c>
    </row>
    <row r="63" spans="1:15" x14ac:dyDescent="0.4">
      <c r="A63" t="s">
        <v>38</v>
      </c>
      <c r="B63">
        <v>3323</v>
      </c>
      <c r="K63" t="s">
        <v>39</v>
      </c>
      <c r="L63" s="8" t="str">
        <f>A88</f>
        <v>G8</v>
      </c>
      <c r="M63" s="8">
        <f>B88</f>
        <v>11331</v>
      </c>
      <c r="N63" s="8">
        <f t="shared" si="1"/>
        <v>3.562415502478594</v>
      </c>
      <c r="O63" s="8">
        <f t="shared" si="2"/>
        <v>142.49662009914377</v>
      </c>
    </row>
    <row r="64" spans="1:15" x14ac:dyDescent="0.4">
      <c r="A64" t="s">
        <v>45</v>
      </c>
      <c r="B64">
        <v>45521</v>
      </c>
      <c r="K64" t="s">
        <v>40</v>
      </c>
      <c r="L64" s="8" t="str">
        <f>A100</f>
        <v>H8</v>
      </c>
      <c r="M64" s="8">
        <f>B100</f>
        <v>24599</v>
      </c>
      <c r="N64" s="8">
        <f t="shared" si="1"/>
        <v>9.5416854438936465</v>
      </c>
      <c r="O64" s="8">
        <f t="shared" si="2"/>
        <v>381.66741775574587</v>
      </c>
    </row>
    <row r="65" spans="1:15" x14ac:dyDescent="0.4">
      <c r="A65" t="s">
        <v>53</v>
      </c>
      <c r="B65">
        <v>5063</v>
      </c>
      <c r="K65" t="s">
        <v>48</v>
      </c>
      <c r="L65" s="8" t="str">
        <f>A101</f>
        <v>H9</v>
      </c>
      <c r="M65" s="8">
        <f>B101</f>
        <v>10668</v>
      </c>
      <c r="N65" s="8">
        <f t="shared" si="1"/>
        <v>3.2636322667868409</v>
      </c>
      <c r="O65" s="8">
        <f t="shared" si="2"/>
        <v>130.54529067147365</v>
      </c>
    </row>
    <row r="66" spans="1:15" x14ac:dyDescent="0.4">
      <c r="A66" t="s">
        <v>61</v>
      </c>
      <c r="B66">
        <v>3336</v>
      </c>
      <c r="K66" t="s">
        <v>47</v>
      </c>
      <c r="L66" s="8" t="str">
        <f>A89</f>
        <v>G9</v>
      </c>
      <c r="M66" s="8">
        <f>B89</f>
        <v>7720</v>
      </c>
      <c r="N66" s="8">
        <f t="shared" si="1"/>
        <v>1.9351059035601623</v>
      </c>
      <c r="O66" s="8">
        <f t="shared" si="2"/>
        <v>77.404236142406489</v>
      </c>
    </row>
    <row r="67" spans="1:15" x14ac:dyDescent="0.4">
      <c r="A67" t="s">
        <v>69</v>
      </c>
      <c r="B67">
        <v>44978</v>
      </c>
      <c r="K67" t="s">
        <v>46</v>
      </c>
      <c r="L67" s="8" t="str">
        <f>A77</f>
        <v>F9</v>
      </c>
      <c r="M67" s="8">
        <f>B77</f>
        <v>5956</v>
      </c>
      <c r="N67" s="8">
        <f t="shared" si="1"/>
        <v>1.1401532221721495</v>
      </c>
      <c r="O67" s="8">
        <f t="shared" si="2"/>
        <v>45.606128886885983</v>
      </c>
    </row>
    <row r="68" spans="1:15" x14ac:dyDescent="0.4">
      <c r="A68" t="s">
        <v>77</v>
      </c>
      <c r="B68">
        <v>3831</v>
      </c>
      <c r="K68" t="s">
        <v>45</v>
      </c>
      <c r="L68" s="8" t="str">
        <f>A65</f>
        <v>E9</v>
      </c>
      <c r="M68" s="8">
        <f>B65</f>
        <v>5063</v>
      </c>
      <c r="N68" s="8">
        <f t="shared" si="1"/>
        <v>0.7377196935556557</v>
      </c>
      <c r="O68" s="8">
        <f t="shared" si="2"/>
        <v>29.508787742226229</v>
      </c>
    </row>
    <row r="69" spans="1:15" x14ac:dyDescent="0.4">
      <c r="A69" t="s">
        <v>97</v>
      </c>
      <c r="B69">
        <v>3664</v>
      </c>
      <c r="K69" t="s">
        <v>44</v>
      </c>
      <c r="L69" s="8" t="str">
        <f>A53</f>
        <v>D9</v>
      </c>
      <c r="M69" s="8">
        <f>B53</f>
        <v>4326</v>
      </c>
      <c r="N69" s="8">
        <f t="shared" si="1"/>
        <v>0.40558810274898605</v>
      </c>
      <c r="O69" s="8">
        <f t="shared" si="2"/>
        <v>16.223524109959442</v>
      </c>
    </row>
    <row r="70" spans="1:15" x14ac:dyDescent="0.4">
      <c r="A70" t="s">
        <v>98</v>
      </c>
      <c r="B70">
        <v>4443</v>
      </c>
      <c r="K70" t="s">
        <v>43</v>
      </c>
      <c r="L70" s="8" t="str">
        <f>A41</f>
        <v>C9</v>
      </c>
      <c r="M70" s="8">
        <f>B41</f>
        <v>4089</v>
      </c>
      <c r="N70" s="8">
        <f t="shared" si="1"/>
        <v>0.29878323569175302</v>
      </c>
      <c r="O70" s="8">
        <f t="shared" si="2"/>
        <v>11.951329427670121</v>
      </c>
    </row>
    <row r="71" spans="1:15" x14ac:dyDescent="0.4">
      <c r="A71" t="s">
        <v>99</v>
      </c>
      <c r="B71">
        <v>22531</v>
      </c>
      <c r="K71" t="s">
        <v>42</v>
      </c>
      <c r="L71" s="8" t="str">
        <f>A29</f>
        <v>B9</v>
      </c>
      <c r="M71" s="8">
        <f>B29</f>
        <v>4385</v>
      </c>
      <c r="N71" s="8">
        <f t="shared" si="1"/>
        <v>0.43217665615141954</v>
      </c>
      <c r="O71" s="8">
        <f t="shared" si="2"/>
        <v>17.287066246056781</v>
      </c>
    </row>
    <row r="72" spans="1:15" x14ac:dyDescent="0.4">
      <c r="A72" t="s">
        <v>14</v>
      </c>
      <c r="B72">
        <v>3409</v>
      </c>
      <c r="K72" t="s">
        <v>41</v>
      </c>
      <c r="L72" s="8" t="str">
        <f>A17</f>
        <v>A9</v>
      </c>
      <c r="M72" s="8">
        <f>B17</f>
        <v>4171</v>
      </c>
      <c r="N72" s="8">
        <f t="shared" si="1"/>
        <v>0.33573681838666064</v>
      </c>
      <c r="O72" s="8">
        <f t="shared" si="2"/>
        <v>13.429472735466426</v>
      </c>
    </row>
    <row r="73" spans="1:15" x14ac:dyDescent="0.4">
      <c r="A73" t="s">
        <v>22</v>
      </c>
      <c r="B73">
        <v>14694</v>
      </c>
      <c r="K73" t="s">
        <v>49</v>
      </c>
      <c r="L73" s="8" t="str">
        <f>A18</f>
        <v>A10</v>
      </c>
      <c r="M73" s="8">
        <f>B18</f>
        <v>3877</v>
      </c>
      <c r="N73" s="8">
        <f t="shared" si="1"/>
        <v>0.20324470482199189</v>
      </c>
      <c r="O73" s="8">
        <f t="shared" si="2"/>
        <v>8.1297881928796762</v>
      </c>
    </row>
    <row r="74" spans="1:15" x14ac:dyDescent="0.4">
      <c r="A74" t="s">
        <v>32</v>
      </c>
      <c r="B74">
        <v>3841</v>
      </c>
      <c r="K74" t="s">
        <v>50</v>
      </c>
      <c r="L74" s="8" t="str">
        <f>A30</f>
        <v>B10</v>
      </c>
      <c r="M74" s="8">
        <f>B30</f>
        <v>3534</v>
      </c>
      <c r="N74" s="8">
        <f t="shared" ref="N74:N96" si="4">(M74-I$15)/2219</f>
        <v>4.8670572329878321E-2</v>
      </c>
      <c r="O74" s="8">
        <f t="shared" ref="O74:O96" si="5">N74*40</f>
        <v>1.9468228931951328</v>
      </c>
    </row>
    <row r="75" spans="1:15" x14ac:dyDescent="0.4">
      <c r="A75" t="s">
        <v>30</v>
      </c>
      <c r="B75">
        <v>3373</v>
      </c>
      <c r="K75" t="s">
        <v>51</v>
      </c>
      <c r="L75" s="8" t="str">
        <f>A42</f>
        <v>C10</v>
      </c>
      <c r="M75" s="8">
        <f>B42</f>
        <v>3690</v>
      </c>
      <c r="N75" s="8">
        <f t="shared" si="4"/>
        <v>0.11897251013970257</v>
      </c>
      <c r="O75" s="8">
        <f t="shared" si="5"/>
        <v>4.7589004055881032</v>
      </c>
    </row>
    <row r="76" spans="1:15" x14ac:dyDescent="0.4">
      <c r="A76" t="s">
        <v>46</v>
      </c>
      <c r="B76">
        <v>56110</v>
      </c>
      <c r="K76" t="s">
        <v>52</v>
      </c>
      <c r="L76" t="str">
        <f>A54</f>
        <v>D10</v>
      </c>
      <c r="M76">
        <f>B54</f>
        <v>3322</v>
      </c>
      <c r="N76" s="8">
        <f t="shared" si="4"/>
        <v>-4.6867958539882827E-2</v>
      </c>
      <c r="O76" s="8">
        <f t="shared" si="5"/>
        <v>-1.874718341595313</v>
      </c>
    </row>
    <row r="77" spans="1:15" x14ac:dyDescent="0.4">
      <c r="A77" t="s">
        <v>54</v>
      </c>
      <c r="B77">
        <v>5956</v>
      </c>
      <c r="K77" t="s">
        <v>53</v>
      </c>
      <c r="L77" t="str">
        <f>A66</f>
        <v>E10</v>
      </c>
      <c r="M77">
        <f>B66</f>
        <v>3336</v>
      </c>
      <c r="N77" s="8">
        <f t="shared" si="4"/>
        <v>-4.0558810274898605E-2</v>
      </c>
      <c r="O77" s="8">
        <f t="shared" si="5"/>
        <v>-1.6223524109959442</v>
      </c>
    </row>
    <row r="78" spans="1:15" x14ac:dyDescent="0.4">
      <c r="A78" t="s">
        <v>62</v>
      </c>
      <c r="B78">
        <v>3508</v>
      </c>
      <c r="K78" t="s">
        <v>54</v>
      </c>
      <c r="L78" t="str">
        <f>A78</f>
        <v>F10</v>
      </c>
      <c r="M78">
        <f>B78</f>
        <v>3508</v>
      </c>
      <c r="N78" s="8">
        <f t="shared" si="4"/>
        <v>3.6953582694907616E-2</v>
      </c>
      <c r="O78" s="8">
        <f t="shared" si="5"/>
        <v>1.4781433077963047</v>
      </c>
    </row>
    <row r="79" spans="1:15" x14ac:dyDescent="0.4">
      <c r="A79" t="s">
        <v>70</v>
      </c>
      <c r="B79">
        <v>37814</v>
      </c>
      <c r="K79" t="s">
        <v>55</v>
      </c>
      <c r="L79" t="str">
        <f>A90</f>
        <v>G10</v>
      </c>
      <c r="M79">
        <f>B90</f>
        <v>3905</v>
      </c>
      <c r="N79" s="8">
        <f t="shared" si="4"/>
        <v>0.21586300135196035</v>
      </c>
      <c r="O79" s="8">
        <f t="shared" si="5"/>
        <v>8.6345200540784148</v>
      </c>
    </row>
    <row r="80" spans="1:15" x14ac:dyDescent="0.4">
      <c r="A80" t="s">
        <v>78</v>
      </c>
      <c r="B80">
        <v>3711</v>
      </c>
      <c r="K80" t="s">
        <v>56</v>
      </c>
      <c r="L80" t="str">
        <f>A102</f>
        <v>H10</v>
      </c>
      <c r="M80">
        <f>B102</f>
        <v>4722</v>
      </c>
      <c r="N80" s="8">
        <f t="shared" si="4"/>
        <v>0.58404686795853988</v>
      </c>
      <c r="O80" s="8">
        <f t="shared" si="5"/>
        <v>23.361874718341596</v>
      </c>
    </row>
    <row r="81" spans="1:15" x14ac:dyDescent="0.4">
      <c r="A81" t="s">
        <v>100</v>
      </c>
      <c r="B81">
        <v>3426</v>
      </c>
      <c r="K81" t="s">
        <v>64</v>
      </c>
      <c r="L81" t="str">
        <f>A103</f>
        <v>H11</v>
      </c>
      <c r="M81">
        <f>B103</f>
        <v>5694</v>
      </c>
      <c r="N81" s="8">
        <f t="shared" si="4"/>
        <v>1.0220820189274449</v>
      </c>
      <c r="O81" s="8">
        <f t="shared" si="5"/>
        <v>40.883280757097793</v>
      </c>
    </row>
    <row r="82" spans="1:15" x14ac:dyDescent="0.4">
      <c r="A82" t="s">
        <v>101</v>
      </c>
      <c r="B82">
        <v>5365</v>
      </c>
      <c r="K82" t="s">
        <v>63</v>
      </c>
      <c r="L82" t="str">
        <f>A91</f>
        <v>G11</v>
      </c>
      <c r="M82">
        <f>B91</f>
        <v>11688</v>
      </c>
      <c r="N82" s="8">
        <f t="shared" si="4"/>
        <v>3.7232987832356916</v>
      </c>
      <c r="O82" s="8">
        <f t="shared" si="5"/>
        <v>148.93195132942768</v>
      </c>
    </row>
    <row r="83" spans="1:15" x14ac:dyDescent="0.4">
      <c r="A83" t="s">
        <v>102</v>
      </c>
      <c r="B83">
        <v>19803</v>
      </c>
      <c r="K83" t="s">
        <v>62</v>
      </c>
      <c r="L83" t="str">
        <f>A79</f>
        <v>F11</v>
      </c>
      <c r="M83">
        <f>B79</f>
        <v>37814</v>
      </c>
      <c r="N83" s="8">
        <f t="shared" si="4"/>
        <v>15.497070752591258</v>
      </c>
      <c r="O83" s="8">
        <f t="shared" si="5"/>
        <v>619.88283010365035</v>
      </c>
    </row>
    <row r="84" spans="1:15" x14ac:dyDescent="0.4">
      <c r="A84" t="s">
        <v>15</v>
      </c>
      <c r="B84">
        <v>3341</v>
      </c>
      <c r="K84" t="s">
        <v>61</v>
      </c>
      <c r="L84" t="str">
        <f>A67</f>
        <v>E11</v>
      </c>
      <c r="M84">
        <f>B67</f>
        <v>44978</v>
      </c>
      <c r="N84" s="8">
        <f t="shared" si="4"/>
        <v>18.725552050473187</v>
      </c>
      <c r="O84" s="8">
        <f t="shared" si="5"/>
        <v>749.02208201892745</v>
      </c>
    </row>
    <row r="85" spans="1:15" x14ac:dyDescent="0.4">
      <c r="A85" t="s">
        <v>23</v>
      </c>
      <c r="B85">
        <v>8151</v>
      </c>
      <c r="K85" t="s">
        <v>60</v>
      </c>
      <c r="L85" t="str">
        <f>A55</f>
        <v>D11</v>
      </c>
      <c r="M85">
        <f>B55</f>
        <v>35134</v>
      </c>
      <c r="N85" s="8">
        <f t="shared" si="4"/>
        <v>14.289319513294277</v>
      </c>
      <c r="O85" s="8">
        <f t="shared" si="5"/>
        <v>571.57278053177106</v>
      </c>
    </row>
    <row r="86" spans="1:15" x14ac:dyDescent="0.4">
      <c r="A86" t="s">
        <v>31</v>
      </c>
      <c r="B86">
        <v>3764</v>
      </c>
      <c r="K86" t="s">
        <v>59</v>
      </c>
      <c r="L86" t="str">
        <f>A43</f>
        <v>C11</v>
      </c>
      <c r="M86">
        <f>B43</f>
        <v>20308</v>
      </c>
      <c r="N86" s="8">
        <f t="shared" si="4"/>
        <v>7.6079315006759805</v>
      </c>
      <c r="O86" s="8">
        <f t="shared" si="5"/>
        <v>304.3172600270392</v>
      </c>
    </row>
    <row r="87" spans="1:15" x14ac:dyDescent="0.4">
      <c r="A87" t="s">
        <v>39</v>
      </c>
      <c r="B87">
        <v>3560</v>
      </c>
      <c r="K87" t="s">
        <v>58</v>
      </c>
      <c r="L87" t="str">
        <f>A31</f>
        <v>B11</v>
      </c>
      <c r="M87">
        <f>B31</f>
        <v>8892</v>
      </c>
      <c r="N87" s="8">
        <f t="shared" si="4"/>
        <v>2.4632717440288419</v>
      </c>
      <c r="O87" s="8">
        <f t="shared" si="5"/>
        <v>98.530869761153667</v>
      </c>
    </row>
    <row r="88" spans="1:15" x14ac:dyDescent="0.4">
      <c r="A88" t="s">
        <v>47</v>
      </c>
      <c r="B88">
        <v>11331</v>
      </c>
      <c r="K88" t="s">
        <v>57</v>
      </c>
      <c r="L88" t="str">
        <f>A19</f>
        <v>A11</v>
      </c>
      <c r="M88">
        <f>B19</f>
        <v>5797</v>
      </c>
      <c r="N88" s="8">
        <f t="shared" si="4"/>
        <v>1.0684993240198288</v>
      </c>
      <c r="O88" s="8">
        <f t="shared" si="5"/>
        <v>42.739972960793153</v>
      </c>
    </row>
    <row r="89" spans="1:15" x14ac:dyDescent="0.4">
      <c r="A89" t="s">
        <v>55</v>
      </c>
      <c r="B89">
        <v>7720</v>
      </c>
      <c r="K89" t="s">
        <v>65</v>
      </c>
      <c r="L89" t="str">
        <f>A20</f>
        <v>A12</v>
      </c>
      <c r="M89">
        <f>B20</f>
        <v>5081</v>
      </c>
      <c r="N89" s="8">
        <f t="shared" si="4"/>
        <v>0.74583145561063546</v>
      </c>
      <c r="O89" s="8">
        <f t="shared" si="5"/>
        <v>29.833258224425418</v>
      </c>
    </row>
    <row r="90" spans="1:15" x14ac:dyDescent="0.4">
      <c r="A90" t="s">
        <v>63</v>
      </c>
      <c r="B90">
        <v>3905</v>
      </c>
      <c r="K90" t="s">
        <v>66</v>
      </c>
      <c r="L90" t="str">
        <f>A32</f>
        <v>B12</v>
      </c>
      <c r="M90">
        <f>B32</f>
        <v>4096</v>
      </c>
      <c r="N90" s="8">
        <f t="shared" si="4"/>
        <v>0.30193780982424517</v>
      </c>
      <c r="O90" s="8">
        <f t="shared" si="5"/>
        <v>12.077512392969806</v>
      </c>
    </row>
    <row r="91" spans="1:15" x14ac:dyDescent="0.4">
      <c r="A91" t="s">
        <v>71</v>
      </c>
      <c r="B91">
        <v>11688</v>
      </c>
      <c r="K91" t="s">
        <v>67</v>
      </c>
      <c r="L91" t="str">
        <f>A44</f>
        <v>C12</v>
      </c>
      <c r="M91">
        <f>B44</f>
        <v>3814</v>
      </c>
      <c r="N91" s="8">
        <f t="shared" si="4"/>
        <v>0.17485353762956288</v>
      </c>
      <c r="O91" s="8">
        <f t="shared" si="5"/>
        <v>6.9941415051825153</v>
      </c>
    </row>
    <row r="92" spans="1:15" x14ac:dyDescent="0.4">
      <c r="A92" t="s">
        <v>79</v>
      </c>
      <c r="B92">
        <v>3601</v>
      </c>
      <c r="K92" t="s">
        <v>68</v>
      </c>
      <c r="L92" t="str">
        <f>A56</f>
        <v>D12</v>
      </c>
      <c r="M92">
        <f>B56</f>
        <v>3750</v>
      </c>
      <c r="N92" s="8">
        <f t="shared" si="4"/>
        <v>0.14601171698963497</v>
      </c>
      <c r="O92" s="8">
        <f t="shared" si="5"/>
        <v>5.8404686795853991</v>
      </c>
    </row>
    <row r="93" spans="1:15" x14ac:dyDescent="0.4">
      <c r="A93" t="s">
        <v>103</v>
      </c>
      <c r="B93">
        <v>3438</v>
      </c>
      <c r="K93" t="s">
        <v>69</v>
      </c>
      <c r="L93" t="str">
        <f>A68</f>
        <v>E12</v>
      </c>
      <c r="M93">
        <f>B68</f>
        <v>3831</v>
      </c>
      <c r="N93" s="8">
        <f t="shared" si="4"/>
        <v>0.18251464623704372</v>
      </c>
      <c r="O93" s="8">
        <f t="shared" si="5"/>
        <v>7.3005858494817488</v>
      </c>
    </row>
    <row r="94" spans="1:15" x14ac:dyDescent="0.4">
      <c r="A94" t="s">
        <v>104</v>
      </c>
      <c r="B94">
        <v>6530</v>
      </c>
      <c r="K94" t="s">
        <v>70</v>
      </c>
      <c r="L94" t="str">
        <f>A80</f>
        <v>F12</v>
      </c>
      <c r="M94">
        <f>B80</f>
        <v>3711</v>
      </c>
      <c r="N94" s="8">
        <f t="shared" si="4"/>
        <v>0.1284362325371789</v>
      </c>
      <c r="O94" s="8">
        <f t="shared" si="5"/>
        <v>5.1374493014871554</v>
      </c>
    </row>
    <row r="95" spans="1:15" x14ac:dyDescent="0.4">
      <c r="A95" t="s">
        <v>105</v>
      </c>
      <c r="B95">
        <v>9472</v>
      </c>
      <c r="K95" t="s">
        <v>71</v>
      </c>
      <c r="L95" t="str">
        <f>A92</f>
        <v>G12</v>
      </c>
      <c r="M95">
        <f>B92</f>
        <v>3601</v>
      </c>
      <c r="N95" s="8">
        <f t="shared" si="4"/>
        <v>7.8864353312302835E-2</v>
      </c>
      <c r="O95" s="8">
        <f t="shared" si="5"/>
        <v>3.1545741324921135</v>
      </c>
    </row>
    <row r="96" spans="1:15" x14ac:dyDescent="0.4">
      <c r="A96" t="s">
        <v>16</v>
      </c>
      <c r="B96">
        <v>3753</v>
      </c>
      <c r="K96" t="s">
        <v>72</v>
      </c>
      <c r="L96" t="str">
        <f>A104</f>
        <v>H12</v>
      </c>
      <c r="M96">
        <f>B104</f>
        <v>3530</v>
      </c>
      <c r="N96" s="8">
        <f t="shared" si="4"/>
        <v>4.6867958539882827E-2</v>
      </c>
      <c r="O96" s="8">
        <f t="shared" si="5"/>
        <v>1.874718341595313</v>
      </c>
    </row>
    <row r="97" spans="1:2" x14ac:dyDescent="0.4">
      <c r="A97" t="s">
        <v>24</v>
      </c>
      <c r="B97">
        <v>5810</v>
      </c>
    </row>
    <row r="98" spans="1:2" x14ac:dyDescent="0.4">
      <c r="A98" t="s">
        <v>33</v>
      </c>
      <c r="B98">
        <v>3495</v>
      </c>
    </row>
    <row r="99" spans="1:2" x14ac:dyDescent="0.4">
      <c r="A99" t="s">
        <v>40</v>
      </c>
      <c r="B99">
        <v>3481</v>
      </c>
    </row>
    <row r="100" spans="1:2" x14ac:dyDescent="0.4">
      <c r="A100" t="s">
        <v>48</v>
      </c>
      <c r="B100">
        <v>24599</v>
      </c>
    </row>
    <row r="101" spans="1:2" x14ac:dyDescent="0.4">
      <c r="A101" t="s">
        <v>56</v>
      </c>
      <c r="B101">
        <v>10668</v>
      </c>
    </row>
    <row r="102" spans="1:2" x14ac:dyDescent="0.4">
      <c r="A102" t="s">
        <v>64</v>
      </c>
      <c r="B102">
        <v>4722</v>
      </c>
    </row>
    <row r="103" spans="1:2" x14ac:dyDescent="0.4">
      <c r="A103" t="s">
        <v>72</v>
      </c>
      <c r="B103">
        <v>5694</v>
      </c>
    </row>
    <row r="104" spans="1:2" x14ac:dyDescent="0.4">
      <c r="A104" t="s">
        <v>80</v>
      </c>
      <c r="B104">
        <v>3530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64933</v>
      </c>
      <c r="D2">
        <v>3342</v>
      </c>
      <c r="E2">
        <v>4068</v>
      </c>
      <c r="F2">
        <v>3807</v>
      </c>
      <c r="G2">
        <v>5426</v>
      </c>
      <c r="H2">
        <v>4965</v>
      </c>
      <c r="I2">
        <v>3380</v>
      </c>
      <c r="J2">
        <v>3665</v>
      </c>
      <c r="K2">
        <v>4192</v>
      </c>
      <c r="L2">
        <v>3900</v>
      </c>
      <c r="M2">
        <v>5821</v>
      </c>
      <c r="N2">
        <v>5087</v>
      </c>
      <c r="O2">
        <v>37031</v>
      </c>
      <c r="P2">
        <v>3375</v>
      </c>
      <c r="Q2">
        <v>4735</v>
      </c>
      <c r="R2">
        <v>3680</v>
      </c>
      <c r="S2">
        <v>10253</v>
      </c>
      <c r="T2">
        <v>4535</v>
      </c>
      <c r="U2">
        <v>3372</v>
      </c>
      <c r="V2">
        <v>4755</v>
      </c>
      <c r="W2">
        <v>4435</v>
      </c>
      <c r="X2">
        <v>3539</v>
      </c>
      <c r="Y2">
        <v>8995</v>
      </c>
      <c r="Z2">
        <v>4109</v>
      </c>
      <c r="AA2">
        <v>20110</v>
      </c>
      <c r="AB2">
        <v>3343</v>
      </c>
      <c r="AC2">
        <v>5605</v>
      </c>
      <c r="AD2">
        <v>3680</v>
      </c>
      <c r="AE2">
        <v>27921</v>
      </c>
      <c r="AF2">
        <v>4010</v>
      </c>
      <c r="AG2">
        <v>3368</v>
      </c>
      <c r="AH2">
        <v>7243</v>
      </c>
      <c r="AI2">
        <v>4117</v>
      </c>
      <c r="AJ2">
        <v>3381</v>
      </c>
      <c r="AK2">
        <v>20702</v>
      </c>
      <c r="AL2">
        <v>3842</v>
      </c>
      <c r="AM2">
        <v>7898</v>
      </c>
      <c r="AN2">
        <v>3400</v>
      </c>
      <c r="AO2">
        <v>8540</v>
      </c>
      <c r="AP2">
        <v>3589</v>
      </c>
      <c r="AQ2">
        <v>27686</v>
      </c>
      <c r="AR2">
        <v>3865</v>
      </c>
      <c r="AS2">
        <v>3362</v>
      </c>
      <c r="AT2">
        <v>15703</v>
      </c>
      <c r="AU2">
        <v>4335</v>
      </c>
      <c r="AV2">
        <v>3329</v>
      </c>
      <c r="AW2">
        <v>35669</v>
      </c>
      <c r="AX2">
        <v>3763</v>
      </c>
      <c r="AY2">
        <v>3400</v>
      </c>
      <c r="AZ2">
        <v>3473</v>
      </c>
      <c r="BA2">
        <v>18018</v>
      </c>
      <c r="BB2">
        <v>3546</v>
      </c>
      <c r="BC2">
        <v>18818</v>
      </c>
      <c r="BD2">
        <v>3886</v>
      </c>
      <c r="BE2">
        <v>3344</v>
      </c>
      <c r="BF2">
        <v>48348</v>
      </c>
      <c r="BG2">
        <v>5087</v>
      </c>
      <c r="BH2">
        <v>3338</v>
      </c>
      <c r="BI2">
        <v>45813</v>
      </c>
      <c r="BJ2">
        <v>4050</v>
      </c>
      <c r="BK2">
        <v>3673</v>
      </c>
      <c r="BL2">
        <v>4478</v>
      </c>
      <c r="BM2">
        <v>23180</v>
      </c>
      <c r="BN2">
        <v>3438</v>
      </c>
      <c r="BO2">
        <v>16240</v>
      </c>
      <c r="BP2">
        <v>3879</v>
      </c>
      <c r="BQ2">
        <v>3385</v>
      </c>
      <c r="BR2">
        <v>59264</v>
      </c>
      <c r="BS2">
        <v>6029</v>
      </c>
      <c r="BT2">
        <v>3381</v>
      </c>
      <c r="BU2">
        <v>38386</v>
      </c>
      <c r="BV2">
        <v>3728</v>
      </c>
      <c r="BW2">
        <v>3446</v>
      </c>
      <c r="BX2">
        <v>5392</v>
      </c>
      <c r="BY2">
        <v>19924</v>
      </c>
      <c r="BZ2">
        <v>3354</v>
      </c>
      <c r="CA2">
        <v>8106</v>
      </c>
      <c r="CB2">
        <v>3762</v>
      </c>
      <c r="CC2">
        <v>3453</v>
      </c>
      <c r="CD2">
        <v>11024</v>
      </c>
      <c r="CE2">
        <v>7800</v>
      </c>
      <c r="CF2">
        <v>3877</v>
      </c>
      <c r="CG2">
        <v>11602</v>
      </c>
      <c r="CH2">
        <v>3611</v>
      </c>
      <c r="CI2">
        <v>3434</v>
      </c>
      <c r="CJ2">
        <v>6429</v>
      </c>
      <c r="CK2">
        <v>9398</v>
      </c>
      <c r="CL2">
        <v>3765</v>
      </c>
      <c r="CM2">
        <v>5777</v>
      </c>
      <c r="CN2">
        <v>3581</v>
      </c>
      <c r="CO2">
        <v>3498</v>
      </c>
      <c r="CP2">
        <v>23545</v>
      </c>
      <c r="CQ2">
        <v>10056</v>
      </c>
      <c r="CR2">
        <v>4722</v>
      </c>
      <c r="CS2">
        <v>5571</v>
      </c>
      <c r="CT2">
        <v>3520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64933</v>
      </c>
      <c r="G9">
        <f>'Plate 1'!G9</f>
        <v>30</v>
      </c>
      <c r="H9" t="str">
        <f t="shared" ref="H9:I9" si="0">A9</f>
        <v>A1</v>
      </c>
      <c r="I9">
        <f t="shared" si="0"/>
        <v>64933</v>
      </c>
      <c r="K9" t="s">
        <v>82</v>
      </c>
      <c r="L9" t="str">
        <f>A10</f>
        <v>A2</v>
      </c>
      <c r="M9">
        <f>B10</f>
        <v>3342</v>
      </c>
      <c r="N9" s="8">
        <f>(M9-I$15)/2094.3</f>
        <v>-4.965859714463066E-2</v>
      </c>
      <c r="O9">
        <f>N9*40</f>
        <v>-1.9863438857852265</v>
      </c>
    </row>
    <row r="10" spans="1:98" x14ac:dyDescent="0.4">
      <c r="A10" t="s">
        <v>83</v>
      </c>
      <c r="B10">
        <v>3342</v>
      </c>
      <c r="G10">
        <f>'Plate 1'!G10</f>
        <v>15</v>
      </c>
      <c r="H10" t="str">
        <f>A21</f>
        <v>B1</v>
      </c>
      <c r="I10">
        <f>B21</f>
        <v>37031</v>
      </c>
      <c r="K10" t="s">
        <v>85</v>
      </c>
      <c r="L10" t="str">
        <f>A22</f>
        <v>B2</v>
      </c>
      <c r="M10">
        <f>B22</f>
        <v>3375</v>
      </c>
      <c r="N10" s="8">
        <f t="shared" ref="N10:N73" si="1">(M10-I$15)/2094.3</f>
        <v>-3.3901542281430545E-2</v>
      </c>
      <c r="O10">
        <f t="shared" ref="O10:O73" si="2">N10*40</f>
        <v>-1.3560616912572219</v>
      </c>
    </row>
    <row r="11" spans="1:98" x14ac:dyDescent="0.4">
      <c r="A11" t="s">
        <v>84</v>
      </c>
      <c r="B11">
        <v>4068</v>
      </c>
      <c r="G11">
        <f>'Plate 1'!G11</f>
        <v>7.5</v>
      </c>
      <c r="H11" t="str">
        <f>A33</f>
        <v>C1</v>
      </c>
      <c r="I11">
        <f>B33</f>
        <v>20110</v>
      </c>
      <c r="K11" t="s">
        <v>88</v>
      </c>
      <c r="L11" t="str">
        <f>A34</f>
        <v>C2</v>
      </c>
      <c r="M11">
        <f>B34</f>
        <v>3343</v>
      </c>
      <c r="N11" s="8">
        <f t="shared" si="1"/>
        <v>-4.9181110633624597E-2</v>
      </c>
      <c r="O11">
        <f t="shared" si="2"/>
        <v>-1.9672444253449839</v>
      </c>
    </row>
    <row r="12" spans="1:98" x14ac:dyDescent="0.4">
      <c r="A12" t="s">
        <v>9</v>
      </c>
      <c r="B12">
        <v>3807</v>
      </c>
      <c r="G12">
        <f>'Plate 1'!G12</f>
        <v>1.875</v>
      </c>
      <c r="H12" t="str">
        <f>A45</f>
        <v>D1</v>
      </c>
      <c r="I12">
        <f>B45</f>
        <v>7898</v>
      </c>
      <c r="K12" t="s">
        <v>91</v>
      </c>
      <c r="L12" t="str">
        <f>A46</f>
        <v>D2</v>
      </c>
      <c r="M12">
        <f>B46</f>
        <v>3400</v>
      </c>
      <c r="N12" s="8">
        <f t="shared" si="1"/>
        <v>-2.1964379506278945E-2</v>
      </c>
      <c r="O12">
        <f t="shared" si="2"/>
        <v>-0.87857518025115777</v>
      </c>
    </row>
    <row r="13" spans="1:98" x14ac:dyDescent="0.4">
      <c r="A13" t="s">
        <v>17</v>
      </c>
      <c r="B13">
        <v>5426</v>
      </c>
      <c r="G13">
        <f>'Plate 1'!G13</f>
        <v>0.46875</v>
      </c>
      <c r="H13" t="str">
        <f>A57</f>
        <v>E1</v>
      </c>
      <c r="I13">
        <f>B57</f>
        <v>3400</v>
      </c>
      <c r="K13" t="s">
        <v>94</v>
      </c>
      <c r="L13" t="str">
        <f>A58</f>
        <v>E2</v>
      </c>
      <c r="M13">
        <f>B58</f>
        <v>3473</v>
      </c>
      <c r="N13" s="8">
        <f t="shared" si="1"/>
        <v>1.289213579716373E-2</v>
      </c>
      <c r="O13">
        <f t="shared" si="2"/>
        <v>0.51568543188654914</v>
      </c>
    </row>
    <row r="14" spans="1:98" x14ac:dyDescent="0.4">
      <c r="A14" t="s">
        <v>25</v>
      </c>
      <c r="B14">
        <v>4965</v>
      </c>
      <c r="G14">
        <f>'Plate 1'!G14</f>
        <v>0.1171875</v>
      </c>
      <c r="H14" t="str">
        <f>A69</f>
        <v>F1</v>
      </c>
      <c r="I14">
        <f>B69</f>
        <v>3673</v>
      </c>
      <c r="K14" t="s">
        <v>97</v>
      </c>
      <c r="L14" t="str">
        <f>A70</f>
        <v>F2</v>
      </c>
      <c r="M14">
        <f>B70</f>
        <v>4478</v>
      </c>
      <c r="N14" s="8">
        <f t="shared" si="1"/>
        <v>0.49276607935825811</v>
      </c>
      <c r="O14">
        <f t="shared" si="2"/>
        <v>19.710643174330325</v>
      </c>
    </row>
    <row r="15" spans="1:98" x14ac:dyDescent="0.4">
      <c r="A15" t="s">
        <v>34</v>
      </c>
      <c r="B15">
        <v>3380</v>
      </c>
      <c r="G15">
        <f>'Plate 1'!G15</f>
        <v>0</v>
      </c>
      <c r="H15" t="str">
        <f>A81</f>
        <v>G1</v>
      </c>
      <c r="I15">
        <f>B81</f>
        <v>3446</v>
      </c>
      <c r="K15" t="s">
        <v>100</v>
      </c>
      <c r="L15" t="str">
        <f>A82</f>
        <v>G2</v>
      </c>
      <c r="M15">
        <f>B82</f>
        <v>5392</v>
      </c>
      <c r="N15" s="8">
        <f t="shared" si="1"/>
        <v>0.92918875041780058</v>
      </c>
      <c r="O15">
        <f t="shared" si="2"/>
        <v>37.167550016712021</v>
      </c>
    </row>
    <row r="16" spans="1:98" x14ac:dyDescent="0.4">
      <c r="A16" t="s">
        <v>41</v>
      </c>
      <c r="B16">
        <v>3665</v>
      </c>
      <c r="H16" t="s">
        <v>119</v>
      </c>
      <c r="I16">
        <f>SLOPE(I10:I15, G10:G15)</f>
        <v>2256.54156085358</v>
      </c>
      <c r="K16" t="s">
        <v>103</v>
      </c>
      <c r="L16" t="str">
        <f>A94</f>
        <v>H2</v>
      </c>
      <c r="M16">
        <f>B94</f>
        <v>6429</v>
      </c>
      <c r="N16" s="8">
        <f t="shared" si="1"/>
        <v>1.4243422623310891</v>
      </c>
      <c r="O16">
        <f t="shared" si="2"/>
        <v>56.973690493243566</v>
      </c>
    </row>
    <row r="17" spans="1:15" x14ac:dyDescent="0.4">
      <c r="A17" t="s">
        <v>49</v>
      </c>
      <c r="B17">
        <v>4192</v>
      </c>
      <c r="K17" t="s">
        <v>104</v>
      </c>
      <c r="L17" t="str">
        <f>A95</f>
        <v>H3</v>
      </c>
      <c r="M17">
        <f>B95</f>
        <v>9398</v>
      </c>
      <c r="N17" s="8">
        <f t="shared" si="1"/>
        <v>2.841999713508093</v>
      </c>
      <c r="O17">
        <f t="shared" si="2"/>
        <v>113.67998854032372</v>
      </c>
    </row>
    <row r="18" spans="1:15" x14ac:dyDescent="0.4">
      <c r="A18" t="s">
        <v>57</v>
      </c>
      <c r="B18">
        <v>3900</v>
      </c>
      <c r="K18" t="s">
        <v>101</v>
      </c>
      <c r="L18" t="str">
        <f>A83</f>
        <v>G3</v>
      </c>
      <c r="M18">
        <f>B83</f>
        <v>19924</v>
      </c>
      <c r="N18" s="8">
        <f t="shared" si="1"/>
        <v>7.8680227283579232</v>
      </c>
      <c r="O18">
        <f t="shared" si="2"/>
        <v>314.72090913431691</v>
      </c>
    </row>
    <row r="19" spans="1:15" x14ac:dyDescent="0.4">
      <c r="A19" t="s">
        <v>65</v>
      </c>
      <c r="B19">
        <v>5821</v>
      </c>
      <c r="K19" t="s">
        <v>98</v>
      </c>
      <c r="L19" t="str">
        <f>A71</f>
        <v>F3</v>
      </c>
      <c r="M19">
        <f>B71</f>
        <v>23180</v>
      </c>
      <c r="N19" s="8">
        <f t="shared" si="1"/>
        <v>9.4227188081936681</v>
      </c>
      <c r="O19">
        <f t="shared" si="2"/>
        <v>376.9087523277467</v>
      </c>
    </row>
    <row r="20" spans="1:15" x14ac:dyDescent="0.4">
      <c r="A20" t="s">
        <v>73</v>
      </c>
      <c r="B20">
        <v>5087</v>
      </c>
      <c r="K20" t="s">
        <v>95</v>
      </c>
      <c r="L20" t="str">
        <f>A59</f>
        <v>E3</v>
      </c>
      <c r="M20">
        <f>B59</f>
        <v>18018</v>
      </c>
      <c r="N20" s="8">
        <f t="shared" si="1"/>
        <v>6.9579334383803655</v>
      </c>
      <c r="O20">
        <f t="shared" si="2"/>
        <v>278.31733753521462</v>
      </c>
    </row>
    <row r="21" spans="1:15" x14ac:dyDescent="0.4">
      <c r="A21" t="s">
        <v>85</v>
      </c>
      <c r="B21">
        <v>37031</v>
      </c>
      <c r="K21" t="s">
        <v>92</v>
      </c>
      <c r="L21" t="str">
        <f>A47</f>
        <v>D3</v>
      </c>
      <c r="M21">
        <f>B47</f>
        <v>8540</v>
      </c>
      <c r="N21" s="8">
        <f t="shared" si="1"/>
        <v>2.4323162870648902</v>
      </c>
      <c r="O21">
        <f t="shared" si="2"/>
        <v>97.292651482595602</v>
      </c>
    </row>
    <row r="22" spans="1:15" x14ac:dyDescent="0.4">
      <c r="A22" t="s">
        <v>86</v>
      </c>
      <c r="B22">
        <v>3375</v>
      </c>
      <c r="K22" t="s">
        <v>89</v>
      </c>
      <c r="L22" t="str">
        <f>A35</f>
        <v>C3</v>
      </c>
      <c r="M22">
        <f>B35</f>
        <v>5605</v>
      </c>
      <c r="N22" s="8">
        <f t="shared" si="1"/>
        <v>1.0308933772620923</v>
      </c>
      <c r="O22">
        <f t="shared" si="2"/>
        <v>41.235735090483693</v>
      </c>
    </row>
    <row r="23" spans="1:15" x14ac:dyDescent="0.4">
      <c r="A23" t="s">
        <v>87</v>
      </c>
      <c r="B23">
        <v>4735</v>
      </c>
      <c r="K23" t="s">
        <v>86</v>
      </c>
      <c r="L23" t="str">
        <f>A23</f>
        <v>B3</v>
      </c>
      <c r="M23">
        <f>B23</f>
        <v>4735</v>
      </c>
      <c r="N23" s="8">
        <f t="shared" si="1"/>
        <v>0.61548011268681657</v>
      </c>
      <c r="O23">
        <f t="shared" si="2"/>
        <v>24.619204507472663</v>
      </c>
    </row>
    <row r="24" spans="1:15" x14ac:dyDescent="0.4">
      <c r="A24" t="s">
        <v>10</v>
      </c>
      <c r="B24">
        <v>3680</v>
      </c>
      <c r="K24" t="s">
        <v>83</v>
      </c>
      <c r="L24" t="str">
        <f>A11</f>
        <v>A3</v>
      </c>
      <c r="M24">
        <f>B11</f>
        <v>4068</v>
      </c>
      <c r="N24" s="8">
        <f t="shared" si="1"/>
        <v>0.29699660984577181</v>
      </c>
      <c r="O24">
        <f t="shared" si="2"/>
        <v>11.879864393830871</v>
      </c>
    </row>
    <row r="25" spans="1:15" x14ac:dyDescent="0.4">
      <c r="A25" t="s">
        <v>18</v>
      </c>
      <c r="B25">
        <v>10253</v>
      </c>
      <c r="K25" t="s">
        <v>84</v>
      </c>
      <c r="L25" t="str">
        <f>A12</f>
        <v>A4</v>
      </c>
      <c r="M25">
        <f>B12</f>
        <v>3807</v>
      </c>
      <c r="N25" s="8">
        <f t="shared" si="1"/>
        <v>0.17237263047318913</v>
      </c>
      <c r="O25">
        <f t="shared" si="2"/>
        <v>6.8949052189275655</v>
      </c>
    </row>
    <row r="26" spans="1:15" x14ac:dyDescent="0.4">
      <c r="A26" t="s">
        <v>26</v>
      </c>
      <c r="B26">
        <v>4535</v>
      </c>
      <c r="K26" t="s">
        <v>87</v>
      </c>
      <c r="L26" t="str">
        <f>A24</f>
        <v>B4</v>
      </c>
      <c r="M26">
        <f>B24</f>
        <v>3680</v>
      </c>
      <c r="N26" s="8">
        <f t="shared" si="1"/>
        <v>0.11173184357541899</v>
      </c>
      <c r="O26">
        <f t="shared" si="2"/>
        <v>4.4692737430167595</v>
      </c>
    </row>
    <row r="27" spans="1:15" x14ac:dyDescent="0.4">
      <c r="A27" t="s">
        <v>35</v>
      </c>
      <c r="B27">
        <v>3372</v>
      </c>
      <c r="K27" t="s">
        <v>90</v>
      </c>
      <c r="L27" t="str">
        <f>A36</f>
        <v>C4</v>
      </c>
      <c r="M27">
        <f>B36</f>
        <v>3680</v>
      </c>
      <c r="N27" s="8">
        <f t="shared" si="1"/>
        <v>0.11173184357541899</v>
      </c>
      <c r="O27">
        <f t="shared" si="2"/>
        <v>4.4692737430167595</v>
      </c>
    </row>
    <row r="28" spans="1:15" x14ac:dyDescent="0.4">
      <c r="A28" t="s">
        <v>42</v>
      </c>
      <c r="B28">
        <v>4755</v>
      </c>
      <c r="K28" t="s">
        <v>93</v>
      </c>
      <c r="L28" t="str">
        <f>A48</f>
        <v>D4</v>
      </c>
      <c r="M28">
        <f>B48</f>
        <v>3589</v>
      </c>
      <c r="N28" s="8">
        <f t="shared" si="1"/>
        <v>6.8280571073867161E-2</v>
      </c>
      <c r="O28">
        <f t="shared" si="2"/>
        <v>2.7312228429546863</v>
      </c>
    </row>
    <row r="29" spans="1:15" x14ac:dyDescent="0.4">
      <c r="A29" t="s">
        <v>50</v>
      </c>
      <c r="B29">
        <v>4435</v>
      </c>
      <c r="K29" t="s">
        <v>96</v>
      </c>
      <c r="L29" t="str">
        <f>A60</f>
        <v>E4</v>
      </c>
      <c r="M29">
        <f>B60</f>
        <v>3546</v>
      </c>
      <c r="N29" s="8">
        <f t="shared" si="1"/>
        <v>4.7748651100606401E-2</v>
      </c>
      <c r="O29">
        <f t="shared" si="2"/>
        <v>1.9099460440242559</v>
      </c>
    </row>
    <row r="30" spans="1:15" x14ac:dyDescent="0.4">
      <c r="A30" t="s">
        <v>58</v>
      </c>
      <c r="B30">
        <v>3539</v>
      </c>
      <c r="K30" t="s">
        <v>99</v>
      </c>
      <c r="L30" t="str">
        <f>A72</f>
        <v>F4</v>
      </c>
      <c r="M30">
        <f>B72</f>
        <v>3438</v>
      </c>
      <c r="N30" s="8">
        <f t="shared" si="1"/>
        <v>-3.8198920880485121E-3</v>
      </c>
      <c r="O30">
        <f t="shared" si="2"/>
        <v>-0.15279568352194048</v>
      </c>
    </row>
    <row r="31" spans="1:15" x14ac:dyDescent="0.4">
      <c r="A31" t="s">
        <v>66</v>
      </c>
      <c r="B31">
        <v>8995</v>
      </c>
      <c r="K31" t="s">
        <v>102</v>
      </c>
      <c r="L31" t="str">
        <f>A84</f>
        <v>G4</v>
      </c>
      <c r="M31">
        <f>B84</f>
        <v>3354</v>
      </c>
      <c r="N31" s="8">
        <f t="shared" si="1"/>
        <v>-4.392875901255789E-2</v>
      </c>
      <c r="O31">
        <f t="shared" si="2"/>
        <v>-1.7571503605023155</v>
      </c>
    </row>
    <row r="32" spans="1:15" x14ac:dyDescent="0.4">
      <c r="A32" t="s">
        <v>74</v>
      </c>
      <c r="B32">
        <v>4109</v>
      </c>
      <c r="K32" t="s">
        <v>105</v>
      </c>
      <c r="L32" t="str">
        <f>A96</f>
        <v>H4</v>
      </c>
      <c r="M32">
        <f>B96</f>
        <v>3765</v>
      </c>
      <c r="N32" s="8">
        <f t="shared" si="1"/>
        <v>0.15231819701093444</v>
      </c>
      <c r="O32">
        <f t="shared" si="2"/>
        <v>6.0927278804373772</v>
      </c>
    </row>
    <row r="33" spans="1:15" x14ac:dyDescent="0.4">
      <c r="A33" t="s">
        <v>88</v>
      </c>
      <c r="B33">
        <v>20110</v>
      </c>
      <c r="K33" t="s">
        <v>16</v>
      </c>
      <c r="L33" t="str">
        <f>A97</f>
        <v>H5</v>
      </c>
      <c r="M33">
        <f>B97</f>
        <v>5777</v>
      </c>
      <c r="N33" s="8">
        <f t="shared" si="1"/>
        <v>1.1130210571551353</v>
      </c>
      <c r="O33">
        <f t="shared" si="2"/>
        <v>44.520842286205415</v>
      </c>
    </row>
    <row r="34" spans="1:15" x14ac:dyDescent="0.4">
      <c r="A34" t="s">
        <v>89</v>
      </c>
      <c r="B34">
        <v>3343</v>
      </c>
      <c r="K34" t="s">
        <v>15</v>
      </c>
      <c r="L34" t="str">
        <f>A85</f>
        <v>G5</v>
      </c>
      <c r="M34">
        <f>B85</f>
        <v>8106</v>
      </c>
      <c r="N34" s="8">
        <f t="shared" si="1"/>
        <v>2.2250871412882582</v>
      </c>
      <c r="O34">
        <f t="shared" si="2"/>
        <v>89.003485651530326</v>
      </c>
    </row>
    <row r="35" spans="1:15" x14ac:dyDescent="0.4">
      <c r="A35" t="s">
        <v>90</v>
      </c>
      <c r="B35">
        <v>5605</v>
      </c>
      <c r="K35" t="s">
        <v>14</v>
      </c>
      <c r="L35" t="str">
        <f>A73</f>
        <v>F5</v>
      </c>
      <c r="M35">
        <f>B73</f>
        <v>16240</v>
      </c>
      <c r="N35" s="8">
        <f t="shared" si="1"/>
        <v>6.108962421811583</v>
      </c>
      <c r="O35">
        <f t="shared" si="2"/>
        <v>244.35849687246332</v>
      </c>
    </row>
    <row r="36" spans="1:15" x14ac:dyDescent="0.4">
      <c r="A36" t="s">
        <v>11</v>
      </c>
      <c r="B36">
        <v>3680</v>
      </c>
      <c r="K36" t="s">
        <v>13</v>
      </c>
      <c r="L36" t="str">
        <f>A61</f>
        <v>E5</v>
      </c>
      <c r="M36">
        <f>B61</f>
        <v>18818</v>
      </c>
      <c r="N36" s="8">
        <f t="shared" si="1"/>
        <v>7.3399226471852161</v>
      </c>
      <c r="O36">
        <f t="shared" si="2"/>
        <v>293.59690588740864</v>
      </c>
    </row>
    <row r="37" spans="1:15" x14ac:dyDescent="0.4">
      <c r="A37" t="s">
        <v>19</v>
      </c>
      <c r="B37">
        <v>27921</v>
      </c>
      <c r="K37" t="s">
        <v>12</v>
      </c>
      <c r="L37" t="str">
        <f>A49</f>
        <v>D5</v>
      </c>
      <c r="M37">
        <f>B49</f>
        <v>27686</v>
      </c>
      <c r="N37" s="8">
        <f t="shared" si="1"/>
        <v>11.574273026786992</v>
      </c>
      <c r="O37">
        <f t="shared" si="2"/>
        <v>462.97092107147967</v>
      </c>
    </row>
    <row r="38" spans="1:15" x14ac:dyDescent="0.4">
      <c r="A38" t="s">
        <v>27</v>
      </c>
      <c r="B38">
        <v>4010</v>
      </c>
      <c r="K38" t="s">
        <v>11</v>
      </c>
      <c r="L38" t="str">
        <f>A37</f>
        <v>C5</v>
      </c>
      <c r="M38">
        <f>B37</f>
        <v>27921</v>
      </c>
      <c r="N38" s="8">
        <f t="shared" si="1"/>
        <v>11.686482356873418</v>
      </c>
      <c r="O38">
        <f t="shared" si="2"/>
        <v>467.45929427493672</v>
      </c>
    </row>
    <row r="39" spans="1:15" x14ac:dyDescent="0.4">
      <c r="A39" t="s">
        <v>36</v>
      </c>
      <c r="B39">
        <v>3368</v>
      </c>
      <c r="K39" t="s">
        <v>10</v>
      </c>
      <c r="L39" t="str">
        <f>A25</f>
        <v>B5</v>
      </c>
      <c r="M39">
        <f>B25</f>
        <v>10253</v>
      </c>
      <c r="N39" s="8">
        <f t="shared" si="1"/>
        <v>3.250250680418278</v>
      </c>
      <c r="O39">
        <f t="shared" si="2"/>
        <v>130.01002721673112</v>
      </c>
    </row>
    <row r="40" spans="1:15" x14ac:dyDescent="0.4">
      <c r="A40" t="s">
        <v>43</v>
      </c>
      <c r="B40">
        <v>7243</v>
      </c>
      <c r="K40" t="s">
        <v>9</v>
      </c>
      <c r="L40" t="str">
        <f>A13</f>
        <v>A5</v>
      </c>
      <c r="M40">
        <f>B13</f>
        <v>5426</v>
      </c>
      <c r="N40" s="8">
        <f t="shared" si="1"/>
        <v>0.94542329179200679</v>
      </c>
      <c r="O40">
        <f t="shared" si="2"/>
        <v>37.816931671680273</v>
      </c>
    </row>
    <row r="41" spans="1:15" x14ac:dyDescent="0.4">
      <c r="A41" t="s">
        <v>51</v>
      </c>
      <c r="B41">
        <v>4117</v>
      </c>
      <c r="K41" t="s">
        <v>17</v>
      </c>
      <c r="L41" t="str">
        <f>A14</f>
        <v>A6</v>
      </c>
      <c r="M41">
        <f>B14</f>
        <v>4965</v>
      </c>
      <c r="N41" s="8">
        <f t="shared" si="1"/>
        <v>0.72530201021821128</v>
      </c>
      <c r="O41">
        <f t="shared" si="2"/>
        <v>29.012080408728451</v>
      </c>
    </row>
    <row r="42" spans="1:15" x14ac:dyDescent="0.4">
      <c r="A42" t="s">
        <v>59</v>
      </c>
      <c r="B42">
        <v>3381</v>
      </c>
      <c r="K42" t="s">
        <v>18</v>
      </c>
      <c r="L42" t="str">
        <f>A26</f>
        <v>B6</v>
      </c>
      <c r="M42">
        <f>B26</f>
        <v>4535</v>
      </c>
      <c r="N42" s="8">
        <f t="shared" si="1"/>
        <v>0.51998281048560369</v>
      </c>
      <c r="O42">
        <f t="shared" si="2"/>
        <v>20.799312419424147</v>
      </c>
    </row>
    <row r="43" spans="1:15" x14ac:dyDescent="0.4">
      <c r="A43" t="s">
        <v>67</v>
      </c>
      <c r="B43">
        <v>20702</v>
      </c>
      <c r="K43" t="s">
        <v>19</v>
      </c>
      <c r="L43" t="str">
        <f>A38</f>
        <v>C6</v>
      </c>
      <c r="M43">
        <f>B38</f>
        <v>4010</v>
      </c>
      <c r="N43" s="8">
        <f t="shared" si="1"/>
        <v>0.26930239220742014</v>
      </c>
      <c r="O43">
        <f t="shared" si="2"/>
        <v>10.772095688296805</v>
      </c>
    </row>
    <row r="44" spans="1:15" x14ac:dyDescent="0.4">
      <c r="A44" t="s">
        <v>75</v>
      </c>
      <c r="B44">
        <v>3842</v>
      </c>
      <c r="K44" t="s">
        <v>20</v>
      </c>
      <c r="L44" t="str">
        <f>A50</f>
        <v>D6</v>
      </c>
      <c r="M44">
        <f>B50</f>
        <v>3865</v>
      </c>
      <c r="N44" s="8">
        <f t="shared" si="1"/>
        <v>0.20006684811154082</v>
      </c>
      <c r="O44">
        <f t="shared" si="2"/>
        <v>8.0026739244616323</v>
      </c>
    </row>
    <row r="45" spans="1:15" x14ac:dyDescent="0.4">
      <c r="A45" t="s">
        <v>91</v>
      </c>
      <c r="B45">
        <v>7898</v>
      </c>
      <c r="K45" t="s">
        <v>21</v>
      </c>
      <c r="L45" t="str">
        <f>A62</f>
        <v>E6</v>
      </c>
      <c r="M45">
        <f>B62</f>
        <v>3886</v>
      </c>
      <c r="N45" s="8">
        <f t="shared" si="1"/>
        <v>0.21009406484266818</v>
      </c>
      <c r="O45">
        <f t="shared" si="2"/>
        <v>8.4037625937067268</v>
      </c>
    </row>
    <row r="46" spans="1:15" x14ac:dyDescent="0.4">
      <c r="A46" t="s">
        <v>92</v>
      </c>
      <c r="B46">
        <v>3400</v>
      </c>
      <c r="K46" t="s">
        <v>22</v>
      </c>
      <c r="L46" t="str">
        <f>A74</f>
        <v>F6</v>
      </c>
      <c r="M46">
        <f>B74</f>
        <v>3879</v>
      </c>
      <c r="N46" s="8">
        <f t="shared" si="1"/>
        <v>0.20675165926562572</v>
      </c>
      <c r="O46">
        <f t="shared" si="2"/>
        <v>8.2700663706250293</v>
      </c>
    </row>
    <row r="47" spans="1:15" x14ac:dyDescent="0.4">
      <c r="A47" t="s">
        <v>93</v>
      </c>
      <c r="B47">
        <v>8540</v>
      </c>
      <c r="K47" t="s">
        <v>23</v>
      </c>
      <c r="L47" t="str">
        <f>A86</f>
        <v>G6</v>
      </c>
      <c r="M47">
        <f>B86</f>
        <v>3762</v>
      </c>
      <c r="N47" s="8">
        <f t="shared" si="1"/>
        <v>0.15088573747791623</v>
      </c>
      <c r="O47">
        <f t="shared" si="2"/>
        <v>6.0354294991166491</v>
      </c>
    </row>
    <row r="48" spans="1:15" x14ac:dyDescent="0.4">
      <c r="A48" t="s">
        <v>12</v>
      </c>
      <c r="B48">
        <v>3589</v>
      </c>
      <c r="K48" t="s">
        <v>24</v>
      </c>
      <c r="L48" t="str">
        <f>A98</f>
        <v>H6</v>
      </c>
      <c r="M48">
        <f>B98</f>
        <v>3581</v>
      </c>
      <c r="N48" s="8">
        <f t="shared" si="1"/>
        <v>6.4460678985818642E-2</v>
      </c>
      <c r="O48">
        <f t="shared" si="2"/>
        <v>2.5784271594327457</v>
      </c>
    </row>
    <row r="49" spans="1:15" x14ac:dyDescent="0.4">
      <c r="A49" t="s">
        <v>20</v>
      </c>
      <c r="B49">
        <v>27686</v>
      </c>
      <c r="K49" t="s">
        <v>33</v>
      </c>
      <c r="L49" t="str">
        <f>A99</f>
        <v>H7</v>
      </c>
      <c r="M49">
        <f>B99</f>
        <v>3498</v>
      </c>
      <c r="N49" s="8">
        <f t="shared" si="1"/>
        <v>2.482929857231533E-2</v>
      </c>
      <c r="O49">
        <f t="shared" si="2"/>
        <v>0.99317194289261324</v>
      </c>
    </row>
    <row r="50" spans="1:15" x14ac:dyDescent="0.4">
      <c r="A50" t="s">
        <v>28</v>
      </c>
      <c r="B50">
        <v>3865</v>
      </c>
      <c r="K50" t="s">
        <v>31</v>
      </c>
      <c r="L50" t="str">
        <f>A87</f>
        <v>G7</v>
      </c>
      <c r="M50">
        <f>B87</f>
        <v>3453</v>
      </c>
      <c r="N50" s="8">
        <f t="shared" si="1"/>
        <v>3.3424055770424482E-3</v>
      </c>
      <c r="O50">
        <f t="shared" si="2"/>
        <v>0.13369622308169793</v>
      </c>
    </row>
    <row r="51" spans="1:15" x14ac:dyDescent="0.4">
      <c r="A51" t="s">
        <v>37</v>
      </c>
      <c r="B51">
        <v>3362</v>
      </c>
      <c r="K51" t="s">
        <v>32</v>
      </c>
      <c r="L51" t="str">
        <f>A75</f>
        <v>F7</v>
      </c>
      <c r="M51">
        <f>B75</f>
        <v>3385</v>
      </c>
      <c r="N51" s="8">
        <f t="shared" si="1"/>
        <v>-2.9126677171369908E-2</v>
      </c>
      <c r="O51">
        <f t="shared" si="2"/>
        <v>-1.1650670868547963</v>
      </c>
    </row>
    <row r="52" spans="1:15" x14ac:dyDescent="0.4">
      <c r="A52" t="s">
        <v>44</v>
      </c>
      <c r="B52">
        <v>15703</v>
      </c>
      <c r="K52" t="s">
        <v>29</v>
      </c>
      <c r="L52" t="str">
        <f>A63</f>
        <v>E7</v>
      </c>
      <c r="M52">
        <f>B63</f>
        <v>3344</v>
      </c>
      <c r="N52" s="8">
        <f t="shared" si="1"/>
        <v>-4.8703624122618534E-2</v>
      </c>
      <c r="O52">
        <f t="shared" si="2"/>
        <v>-1.9481449649047413</v>
      </c>
    </row>
    <row r="53" spans="1:15" x14ac:dyDescent="0.4">
      <c r="A53" t="s">
        <v>52</v>
      </c>
      <c r="B53">
        <v>4335</v>
      </c>
      <c r="K53" t="s">
        <v>28</v>
      </c>
      <c r="L53" t="str">
        <f>A51</f>
        <v>D7</v>
      </c>
      <c r="M53">
        <f>B51</f>
        <v>3362</v>
      </c>
      <c r="N53" s="8">
        <f t="shared" si="1"/>
        <v>-4.0108866924509379E-2</v>
      </c>
      <c r="O53">
        <f t="shared" si="2"/>
        <v>-1.6043546769803751</v>
      </c>
    </row>
    <row r="54" spans="1:15" x14ac:dyDescent="0.4">
      <c r="A54" t="s">
        <v>60</v>
      </c>
      <c r="B54">
        <v>3329</v>
      </c>
      <c r="K54" t="s">
        <v>27</v>
      </c>
      <c r="L54" t="str">
        <f>A39</f>
        <v>C7</v>
      </c>
      <c r="M54">
        <f>B39</f>
        <v>3368</v>
      </c>
      <c r="N54" s="8">
        <f t="shared" si="1"/>
        <v>-3.7243947858472994E-2</v>
      </c>
      <c r="O54">
        <f t="shared" si="2"/>
        <v>-1.4897579143389197</v>
      </c>
    </row>
    <row r="55" spans="1:15" x14ac:dyDescent="0.4">
      <c r="A55" t="s">
        <v>68</v>
      </c>
      <c r="B55">
        <v>35669</v>
      </c>
      <c r="K55" t="s">
        <v>26</v>
      </c>
      <c r="L55" t="str">
        <f>A27</f>
        <v>B7</v>
      </c>
      <c r="M55">
        <f>B27</f>
        <v>3372</v>
      </c>
      <c r="N55" s="8">
        <f t="shared" si="1"/>
        <v>-3.5334001814448741E-2</v>
      </c>
      <c r="O55">
        <f t="shared" si="2"/>
        <v>-1.4133600725779496</v>
      </c>
    </row>
    <row r="56" spans="1:15" x14ac:dyDescent="0.4">
      <c r="A56" t="s">
        <v>76</v>
      </c>
      <c r="B56">
        <v>3763</v>
      </c>
      <c r="K56" t="s">
        <v>25</v>
      </c>
      <c r="L56" t="str">
        <f>A15</f>
        <v>A7</v>
      </c>
      <c r="M56">
        <f>B15</f>
        <v>3380</v>
      </c>
      <c r="N56" s="8">
        <f t="shared" si="1"/>
        <v>-3.1514109726400223E-2</v>
      </c>
      <c r="O56">
        <f t="shared" si="2"/>
        <v>-1.260564389056009</v>
      </c>
    </row>
    <row r="57" spans="1:15" x14ac:dyDescent="0.4">
      <c r="A57" t="s">
        <v>94</v>
      </c>
      <c r="B57">
        <v>3400</v>
      </c>
      <c r="K57" t="s">
        <v>34</v>
      </c>
      <c r="L57" t="str">
        <f>A16</f>
        <v>A8</v>
      </c>
      <c r="M57">
        <f>B16</f>
        <v>3665</v>
      </c>
      <c r="N57" s="8">
        <f t="shared" si="1"/>
        <v>0.10456954591032802</v>
      </c>
      <c r="O57">
        <f t="shared" si="2"/>
        <v>4.1827818364131204</v>
      </c>
    </row>
    <row r="58" spans="1:15" x14ac:dyDescent="0.4">
      <c r="A58" t="s">
        <v>95</v>
      </c>
      <c r="B58">
        <v>3473</v>
      </c>
      <c r="K58" t="s">
        <v>35</v>
      </c>
      <c r="L58" t="str">
        <f>A28</f>
        <v>B8</v>
      </c>
      <c r="M58">
        <f>B28</f>
        <v>4755</v>
      </c>
      <c r="N58" s="8">
        <f t="shared" si="1"/>
        <v>0.62502984290693786</v>
      </c>
      <c r="O58">
        <f t="shared" si="2"/>
        <v>25.001193716277513</v>
      </c>
    </row>
    <row r="59" spans="1:15" x14ac:dyDescent="0.4">
      <c r="A59" t="s">
        <v>96</v>
      </c>
      <c r="B59">
        <v>18018</v>
      </c>
      <c r="K59" t="s">
        <v>36</v>
      </c>
      <c r="L59" t="str">
        <f>A40</f>
        <v>C8</v>
      </c>
      <c r="M59">
        <f>B40</f>
        <v>7243</v>
      </c>
      <c r="N59" s="8">
        <f t="shared" si="1"/>
        <v>1.8130162822900251</v>
      </c>
      <c r="O59">
        <f t="shared" si="2"/>
        <v>72.520651291600998</v>
      </c>
    </row>
    <row r="60" spans="1:15" x14ac:dyDescent="0.4">
      <c r="A60" t="s">
        <v>13</v>
      </c>
      <c r="B60">
        <v>3546</v>
      </c>
      <c r="K60" t="s">
        <v>37</v>
      </c>
      <c r="L60" t="str">
        <f>A52</f>
        <v>D8</v>
      </c>
      <c r="M60">
        <f>B52</f>
        <v>15703</v>
      </c>
      <c r="N60" s="8">
        <f t="shared" si="1"/>
        <v>5.8525521654013266</v>
      </c>
      <c r="O60">
        <f t="shared" si="2"/>
        <v>234.10208661605307</v>
      </c>
    </row>
    <row r="61" spans="1:15" x14ac:dyDescent="0.4">
      <c r="A61" t="s">
        <v>21</v>
      </c>
      <c r="B61">
        <v>18818</v>
      </c>
      <c r="K61" t="s">
        <v>38</v>
      </c>
      <c r="L61" t="str">
        <f>A64</f>
        <v>E8</v>
      </c>
      <c r="M61">
        <f>B64</f>
        <v>48348</v>
      </c>
      <c r="N61" s="8">
        <f t="shared" si="1"/>
        <v>21.440099317194289</v>
      </c>
      <c r="O61">
        <f t="shared" si="2"/>
        <v>857.6039726877716</v>
      </c>
    </row>
    <row r="62" spans="1:15" x14ac:dyDescent="0.4">
      <c r="A62" t="s">
        <v>29</v>
      </c>
      <c r="B62">
        <v>3886</v>
      </c>
      <c r="K62" t="s">
        <v>30</v>
      </c>
      <c r="L62" t="str">
        <f>A76</f>
        <v>F8</v>
      </c>
      <c r="M62">
        <f>B76</f>
        <v>59264</v>
      </c>
      <c r="N62" s="8">
        <f t="shared" si="1"/>
        <v>26.652342071336481</v>
      </c>
      <c r="O62">
        <f t="shared" si="2"/>
        <v>1066.0936828534593</v>
      </c>
    </row>
    <row r="63" spans="1:15" x14ac:dyDescent="0.4">
      <c r="A63" t="s">
        <v>38</v>
      </c>
      <c r="B63">
        <v>3344</v>
      </c>
      <c r="K63" t="s">
        <v>39</v>
      </c>
      <c r="L63" t="str">
        <f>A88</f>
        <v>G8</v>
      </c>
      <c r="M63">
        <f>B88</f>
        <v>11024</v>
      </c>
      <c r="N63" s="8">
        <f t="shared" si="1"/>
        <v>3.6183927804039531</v>
      </c>
      <c r="O63">
        <f t="shared" si="2"/>
        <v>144.73571121615811</v>
      </c>
    </row>
    <row r="64" spans="1:15" x14ac:dyDescent="0.4">
      <c r="A64" t="s">
        <v>45</v>
      </c>
      <c r="B64">
        <v>48348</v>
      </c>
      <c r="K64" t="s">
        <v>40</v>
      </c>
      <c r="L64" t="str">
        <f>A100</f>
        <v>H8</v>
      </c>
      <c r="M64">
        <f>B100</f>
        <v>23545</v>
      </c>
      <c r="N64" s="8">
        <f t="shared" si="1"/>
        <v>9.5970013847108806</v>
      </c>
      <c r="O64">
        <f t="shared" si="2"/>
        <v>383.88005538843521</v>
      </c>
    </row>
    <row r="65" spans="1:15" x14ac:dyDescent="0.4">
      <c r="A65" t="s">
        <v>53</v>
      </c>
      <c r="B65">
        <v>5087</v>
      </c>
      <c r="K65" t="s">
        <v>48</v>
      </c>
      <c r="L65" t="str">
        <f>A101</f>
        <v>H9</v>
      </c>
      <c r="M65">
        <f>B101</f>
        <v>10056</v>
      </c>
      <c r="N65" s="8">
        <f t="shared" si="1"/>
        <v>3.1561858377500833</v>
      </c>
      <c r="O65">
        <f t="shared" si="2"/>
        <v>126.24743351000333</v>
      </c>
    </row>
    <row r="66" spans="1:15" x14ac:dyDescent="0.4">
      <c r="A66" t="s">
        <v>61</v>
      </c>
      <c r="B66">
        <v>3338</v>
      </c>
      <c r="K66" t="s">
        <v>47</v>
      </c>
      <c r="L66" t="str">
        <f>A89</f>
        <v>G9</v>
      </c>
      <c r="M66">
        <f>B89</f>
        <v>7800</v>
      </c>
      <c r="N66" s="8">
        <f t="shared" si="1"/>
        <v>2.0789762689204028</v>
      </c>
      <c r="O66">
        <f t="shared" si="2"/>
        <v>83.159050756816114</v>
      </c>
    </row>
    <row r="67" spans="1:15" x14ac:dyDescent="0.4">
      <c r="A67" t="s">
        <v>69</v>
      </c>
      <c r="B67">
        <v>45813</v>
      </c>
      <c r="K67" t="s">
        <v>46</v>
      </c>
      <c r="L67" t="str">
        <f>A77</f>
        <v>F9</v>
      </c>
      <c r="M67">
        <f>B77</f>
        <v>6029</v>
      </c>
      <c r="N67" s="8">
        <f t="shared" si="1"/>
        <v>1.2333476579286633</v>
      </c>
      <c r="O67">
        <f t="shared" si="2"/>
        <v>49.333906317146528</v>
      </c>
    </row>
    <row r="68" spans="1:15" x14ac:dyDescent="0.4">
      <c r="A68" t="s">
        <v>77</v>
      </c>
      <c r="B68">
        <v>4050</v>
      </c>
      <c r="K68" t="s">
        <v>45</v>
      </c>
      <c r="L68" t="str">
        <f>A65</f>
        <v>E9</v>
      </c>
      <c r="M68">
        <f>B65</f>
        <v>5087</v>
      </c>
      <c r="N68" s="8">
        <f t="shared" si="1"/>
        <v>0.7835553645609511</v>
      </c>
      <c r="O68">
        <f t="shared" si="2"/>
        <v>31.342214582438043</v>
      </c>
    </row>
    <row r="69" spans="1:15" x14ac:dyDescent="0.4">
      <c r="A69" t="s">
        <v>97</v>
      </c>
      <c r="B69">
        <v>3673</v>
      </c>
      <c r="K69" t="s">
        <v>44</v>
      </c>
      <c r="L69" t="str">
        <f>A53</f>
        <v>D9</v>
      </c>
      <c r="M69">
        <f>B53</f>
        <v>4335</v>
      </c>
      <c r="N69" s="8">
        <f t="shared" si="1"/>
        <v>0.42448550828439091</v>
      </c>
      <c r="O69">
        <f t="shared" si="2"/>
        <v>16.979420331375636</v>
      </c>
    </row>
    <row r="70" spans="1:15" x14ac:dyDescent="0.4">
      <c r="A70" t="s">
        <v>98</v>
      </c>
      <c r="B70">
        <v>4478</v>
      </c>
      <c r="K70" t="s">
        <v>43</v>
      </c>
      <c r="L70" t="str">
        <f>A41</f>
        <v>C9</v>
      </c>
      <c r="M70">
        <f>B41</f>
        <v>4117</v>
      </c>
      <c r="N70" s="8">
        <f t="shared" si="1"/>
        <v>0.32039344888506899</v>
      </c>
      <c r="O70">
        <f t="shared" si="2"/>
        <v>12.81573795540276</v>
      </c>
    </row>
    <row r="71" spans="1:15" x14ac:dyDescent="0.4">
      <c r="A71" t="s">
        <v>99</v>
      </c>
      <c r="B71">
        <v>23180</v>
      </c>
      <c r="K71" t="s">
        <v>42</v>
      </c>
      <c r="L71" t="str">
        <f>A29</f>
        <v>B9</v>
      </c>
      <c r="M71">
        <f>B29</f>
        <v>4435</v>
      </c>
      <c r="N71" s="8">
        <f t="shared" si="1"/>
        <v>0.47223415938499735</v>
      </c>
      <c r="O71">
        <f t="shared" si="2"/>
        <v>18.889366375399895</v>
      </c>
    </row>
    <row r="72" spans="1:15" x14ac:dyDescent="0.4">
      <c r="A72" t="s">
        <v>14</v>
      </c>
      <c r="B72">
        <v>3438</v>
      </c>
      <c r="K72" t="s">
        <v>41</v>
      </c>
      <c r="L72" t="str">
        <f>A17</f>
        <v>A9</v>
      </c>
      <c r="M72">
        <f>B17</f>
        <v>4192</v>
      </c>
      <c r="N72" s="8">
        <f t="shared" si="1"/>
        <v>0.35620493721052376</v>
      </c>
      <c r="O72">
        <f t="shared" si="2"/>
        <v>14.248197488420951</v>
      </c>
    </row>
    <row r="73" spans="1:15" x14ac:dyDescent="0.4">
      <c r="A73" t="s">
        <v>22</v>
      </c>
      <c r="B73">
        <v>16240</v>
      </c>
      <c r="K73" t="s">
        <v>49</v>
      </c>
      <c r="L73" t="str">
        <f>A18</f>
        <v>A10</v>
      </c>
      <c r="M73">
        <f>B18</f>
        <v>3900</v>
      </c>
      <c r="N73" s="8">
        <f t="shared" si="1"/>
        <v>0.21677887599675308</v>
      </c>
      <c r="O73">
        <f t="shared" si="2"/>
        <v>8.6711550398701238</v>
      </c>
    </row>
    <row r="74" spans="1:15" x14ac:dyDescent="0.4">
      <c r="A74" t="s">
        <v>32</v>
      </c>
      <c r="B74">
        <v>3879</v>
      </c>
      <c r="K74" t="s">
        <v>50</v>
      </c>
      <c r="L74" t="str">
        <f>A30</f>
        <v>B10</v>
      </c>
      <c r="M74">
        <f>B30</f>
        <v>3539</v>
      </c>
      <c r="N74" s="8">
        <f t="shared" ref="N74:N96" si="3">(M74-I$15)/2094.3</f>
        <v>4.4406245523563953E-2</v>
      </c>
      <c r="O74">
        <f t="shared" ref="O74:O96" si="4">N74*40</f>
        <v>1.7762498209425581</v>
      </c>
    </row>
    <row r="75" spans="1:15" x14ac:dyDescent="0.4">
      <c r="A75" t="s">
        <v>30</v>
      </c>
      <c r="B75">
        <v>3385</v>
      </c>
      <c r="K75" t="s">
        <v>51</v>
      </c>
      <c r="L75" t="str">
        <f>A42</f>
        <v>C10</v>
      </c>
      <c r="M75">
        <f>B42</f>
        <v>3381</v>
      </c>
      <c r="N75" s="8">
        <f t="shared" si="3"/>
        <v>-3.1036623215394164E-2</v>
      </c>
      <c r="O75">
        <f t="shared" si="4"/>
        <v>-1.2414649286157666</v>
      </c>
    </row>
    <row r="76" spans="1:15" x14ac:dyDescent="0.4">
      <c r="A76" t="s">
        <v>46</v>
      </c>
      <c r="B76">
        <v>59264</v>
      </c>
      <c r="K76" t="s">
        <v>52</v>
      </c>
      <c r="L76" t="str">
        <f>A54</f>
        <v>D10</v>
      </c>
      <c r="M76">
        <f>B54</f>
        <v>3329</v>
      </c>
      <c r="N76" s="8">
        <f t="shared" si="3"/>
        <v>-5.5865921787709494E-2</v>
      </c>
      <c r="O76">
        <f t="shared" si="4"/>
        <v>-2.2346368715083798</v>
      </c>
    </row>
    <row r="77" spans="1:15" x14ac:dyDescent="0.4">
      <c r="A77" t="s">
        <v>54</v>
      </c>
      <c r="B77">
        <v>6029</v>
      </c>
      <c r="K77" t="s">
        <v>53</v>
      </c>
      <c r="L77" t="str">
        <f>A66</f>
        <v>E10</v>
      </c>
      <c r="M77">
        <f>B66</f>
        <v>3338</v>
      </c>
      <c r="N77" s="8">
        <f t="shared" si="3"/>
        <v>-5.1568543188654919E-2</v>
      </c>
      <c r="O77">
        <f t="shared" si="4"/>
        <v>-2.0627417275461966</v>
      </c>
    </row>
    <row r="78" spans="1:15" x14ac:dyDescent="0.4">
      <c r="A78" t="s">
        <v>62</v>
      </c>
      <c r="B78">
        <v>3381</v>
      </c>
      <c r="K78" t="s">
        <v>54</v>
      </c>
      <c r="L78" t="str">
        <f>A78</f>
        <v>F10</v>
      </c>
      <c r="M78">
        <f>B78</f>
        <v>3381</v>
      </c>
      <c r="N78" s="8">
        <f t="shared" si="3"/>
        <v>-3.1036623215394164E-2</v>
      </c>
      <c r="O78">
        <f t="shared" si="4"/>
        <v>-1.2414649286157666</v>
      </c>
    </row>
    <row r="79" spans="1:15" x14ac:dyDescent="0.4">
      <c r="A79" t="s">
        <v>70</v>
      </c>
      <c r="B79">
        <v>38386</v>
      </c>
      <c r="K79" t="s">
        <v>55</v>
      </c>
      <c r="L79" t="str">
        <f>A90</f>
        <v>G10</v>
      </c>
      <c r="M79">
        <f>B90</f>
        <v>3877</v>
      </c>
      <c r="N79" s="8">
        <f t="shared" si="3"/>
        <v>0.20579668624361361</v>
      </c>
      <c r="O79">
        <f t="shared" si="4"/>
        <v>8.231867449744545</v>
      </c>
    </row>
    <row r="80" spans="1:15" x14ac:dyDescent="0.4">
      <c r="A80" t="s">
        <v>78</v>
      </c>
      <c r="B80">
        <v>3728</v>
      </c>
      <c r="K80" t="s">
        <v>56</v>
      </c>
      <c r="L80" t="str">
        <f>A102</f>
        <v>H10</v>
      </c>
      <c r="M80">
        <f>B102</f>
        <v>4722</v>
      </c>
      <c r="N80" s="8">
        <f t="shared" si="3"/>
        <v>0.60927278804373775</v>
      </c>
      <c r="O80">
        <f t="shared" si="4"/>
        <v>24.370911521749509</v>
      </c>
    </row>
    <row r="81" spans="1:15" x14ac:dyDescent="0.4">
      <c r="A81" t="s">
        <v>100</v>
      </c>
      <c r="B81">
        <v>3446</v>
      </c>
      <c r="K81" t="s">
        <v>64</v>
      </c>
      <c r="L81" t="str">
        <f>A103</f>
        <v>H11</v>
      </c>
      <c r="M81">
        <f>B103</f>
        <v>5571</v>
      </c>
      <c r="N81" s="8">
        <f t="shared" si="3"/>
        <v>1.0146588358878861</v>
      </c>
      <c r="O81">
        <f t="shared" si="4"/>
        <v>40.586353435515441</v>
      </c>
    </row>
    <row r="82" spans="1:15" x14ac:dyDescent="0.4">
      <c r="A82" t="s">
        <v>101</v>
      </c>
      <c r="B82">
        <v>5392</v>
      </c>
      <c r="K82" t="s">
        <v>63</v>
      </c>
      <c r="L82" t="str">
        <f>A91</f>
        <v>G11</v>
      </c>
      <c r="M82">
        <f>B91</f>
        <v>11602</v>
      </c>
      <c r="N82" s="8">
        <f t="shared" si="3"/>
        <v>3.8943799837654582</v>
      </c>
      <c r="O82">
        <f t="shared" si="4"/>
        <v>155.77519935061832</v>
      </c>
    </row>
    <row r="83" spans="1:15" x14ac:dyDescent="0.4">
      <c r="A83" t="s">
        <v>102</v>
      </c>
      <c r="B83">
        <v>19924</v>
      </c>
      <c r="K83" t="s">
        <v>62</v>
      </c>
      <c r="L83" t="str">
        <f>A79</f>
        <v>F11</v>
      </c>
      <c r="M83">
        <f>B79</f>
        <v>38386</v>
      </c>
      <c r="N83" s="8">
        <f t="shared" si="3"/>
        <v>16.683378694551877</v>
      </c>
      <c r="O83">
        <f t="shared" si="4"/>
        <v>667.33514778207507</v>
      </c>
    </row>
    <row r="84" spans="1:15" x14ac:dyDescent="0.4">
      <c r="A84" t="s">
        <v>15</v>
      </c>
      <c r="B84">
        <v>3354</v>
      </c>
      <c r="K84" t="s">
        <v>61</v>
      </c>
      <c r="L84" t="str">
        <f>A67</f>
        <v>E11</v>
      </c>
      <c r="M84">
        <f>B67</f>
        <v>45813</v>
      </c>
      <c r="N84" s="8">
        <f t="shared" si="3"/>
        <v>20.229671011793915</v>
      </c>
      <c r="O84">
        <f t="shared" si="4"/>
        <v>809.18684047175657</v>
      </c>
    </row>
    <row r="85" spans="1:15" x14ac:dyDescent="0.4">
      <c r="A85" t="s">
        <v>23</v>
      </c>
      <c r="B85">
        <v>8106</v>
      </c>
      <c r="K85" t="s">
        <v>60</v>
      </c>
      <c r="L85" t="str">
        <f>A55</f>
        <v>D11</v>
      </c>
      <c r="M85">
        <f>B55</f>
        <v>35669</v>
      </c>
      <c r="N85" s="8">
        <f t="shared" si="3"/>
        <v>15.386047844148402</v>
      </c>
      <c r="O85">
        <f t="shared" si="4"/>
        <v>615.44191376593608</v>
      </c>
    </row>
    <row r="86" spans="1:15" x14ac:dyDescent="0.4">
      <c r="A86" t="s">
        <v>31</v>
      </c>
      <c r="B86">
        <v>3762</v>
      </c>
      <c r="K86" t="s">
        <v>59</v>
      </c>
      <c r="L86" t="str">
        <f>A43</f>
        <v>C11</v>
      </c>
      <c r="M86">
        <f>B43</f>
        <v>20702</v>
      </c>
      <c r="N86" s="8">
        <f t="shared" si="3"/>
        <v>8.2395072339206408</v>
      </c>
      <c r="O86">
        <f t="shared" si="4"/>
        <v>329.58028935682563</v>
      </c>
    </row>
    <row r="87" spans="1:15" x14ac:dyDescent="0.4">
      <c r="A87" t="s">
        <v>39</v>
      </c>
      <c r="B87">
        <v>3453</v>
      </c>
      <c r="K87" t="s">
        <v>58</v>
      </c>
      <c r="L87" t="str">
        <f>A31</f>
        <v>B11</v>
      </c>
      <c r="M87">
        <f>B31</f>
        <v>8995</v>
      </c>
      <c r="N87" s="8">
        <f t="shared" si="3"/>
        <v>2.6495726495726495</v>
      </c>
      <c r="O87">
        <f t="shared" si="4"/>
        <v>105.98290598290598</v>
      </c>
    </row>
    <row r="88" spans="1:15" x14ac:dyDescent="0.4">
      <c r="A88" t="s">
        <v>47</v>
      </c>
      <c r="B88">
        <v>11024</v>
      </c>
      <c r="K88" t="s">
        <v>57</v>
      </c>
      <c r="L88" t="str">
        <f>A19</f>
        <v>A11</v>
      </c>
      <c r="M88">
        <f>B19</f>
        <v>5821</v>
      </c>
      <c r="N88" s="8">
        <f t="shared" si="3"/>
        <v>1.1340304636394021</v>
      </c>
      <c r="O88">
        <f t="shared" si="4"/>
        <v>45.361218545576079</v>
      </c>
    </row>
    <row r="89" spans="1:15" x14ac:dyDescent="0.4">
      <c r="A89" t="s">
        <v>55</v>
      </c>
      <c r="B89">
        <v>7800</v>
      </c>
      <c r="K89" t="s">
        <v>65</v>
      </c>
      <c r="L89" t="str">
        <f>A20</f>
        <v>A12</v>
      </c>
      <c r="M89">
        <f>B20</f>
        <v>5087</v>
      </c>
      <c r="N89" s="8">
        <f t="shared" si="3"/>
        <v>0.7835553645609511</v>
      </c>
      <c r="O89">
        <f t="shared" si="4"/>
        <v>31.342214582438043</v>
      </c>
    </row>
    <row r="90" spans="1:15" x14ac:dyDescent="0.4">
      <c r="A90" t="s">
        <v>63</v>
      </c>
      <c r="B90">
        <v>3877</v>
      </c>
      <c r="K90" t="s">
        <v>66</v>
      </c>
      <c r="L90" t="str">
        <f>A32</f>
        <v>B12</v>
      </c>
      <c r="M90">
        <f>B32</f>
        <v>4109</v>
      </c>
      <c r="N90" s="8">
        <f t="shared" si="3"/>
        <v>0.31657355679702048</v>
      </c>
      <c r="O90">
        <f t="shared" si="4"/>
        <v>12.662942271880819</v>
      </c>
    </row>
    <row r="91" spans="1:15" x14ac:dyDescent="0.4">
      <c r="A91" t="s">
        <v>71</v>
      </c>
      <c r="B91">
        <v>11602</v>
      </c>
      <c r="K91" t="s">
        <v>67</v>
      </c>
      <c r="L91" t="str">
        <f>A44</f>
        <v>C12</v>
      </c>
      <c r="M91">
        <f>B44</f>
        <v>3842</v>
      </c>
      <c r="N91" s="8">
        <f t="shared" si="3"/>
        <v>0.18908465835840135</v>
      </c>
      <c r="O91">
        <f t="shared" si="4"/>
        <v>7.5633863343360543</v>
      </c>
    </row>
    <row r="92" spans="1:15" x14ac:dyDescent="0.4">
      <c r="A92" t="s">
        <v>79</v>
      </c>
      <c r="B92">
        <v>3611</v>
      </c>
      <c r="K92" t="s">
        <v>68</v>
      </c>
      <c r="L92" t="str">
        <f>A56</f>
        <v>D12</v>
      </c>
      <c r="M92">
        <f>B56</f>
        <v>3763</v>
      </c>
      <c r="N92" s="8">
        <f t="shared" si="3"/>
        <v>0.1513632239889223</v>
      </c>
      <c r="O92">
        <f t="shared" si="4"/>
        <v>6.0545289595568921</v>
      </c>
    </row>
    <row r="93" spans="1:15" x14ac:dyDescent="0.4">
      <c r="A93" t="s">
        <v>103</v>
      </c>
      <c r="B93">
        <v>3434</v>
      </c>
      <c r="K93" t="s">
        <v>69</v>
      </c>
      <c r="L93" t="str">
        <f>A68</f>
        <v>E12</v>
      </c>
      <c r="M93">
        <f>B68</f>
        <v>4050</v>
      </c>
      <c r="N93" s="8">
        <f t="shared" si="3"/>
        <v>0.28840185264766266</v>
      </c>
      <c r="O93">
        <f t="shared" si="4"/>
        <v>11.536074105906506</v>
      </c>
    </row>
    <row r="94" spans="1:15" x14ac:dyDescent="0.4">
      <c r="A94" t="s">
        <v>104</v>
      </c>
      <c r="B94">
        <v>6429</v>
      </c>
      <c r="K94" t="s">
        <v>70</v>
      </c>
      <c r="L94" t="str">
        <f>A80</f>
        <v>F12</v>
      </c>
      <c r="M94">
        <f>B80</f>
        <v>3728</v>
      </c>
      <c r="N94" s="8">
        <f t="shared" si="3"/>
        <v>0.13465119610371007</v>
      </c>
      <c r="O94">
        <f t="shared" si="4"/>
        <v>5.3860478441484023</v>
      </c>
    </row>
    <row r="95" spans="1:15" x14ac:dyDescent="0.4">
      <c r="A95" t="s">
        <v>105</v>
      </c>
      <c r="B95">
        <v>9398</v>
      </c>
      <c r="K95" t="s">
        <v>71</v>
      </c>
      <c r="L95" t="str">
        <f>A92</f>
        <v>G12</v>
      </c>
      <c r="M95">
        <f>B92</f>
        <v>3611</v>
      </c>
      <c r="N95" s="8">
        <f t="shared" si="3"/>
        <v>7.8785274316000561E-2</v>
      </c>
      <c r="O95">
        <f t="shared" si="4"/>
        <v>3.1514109726400226</v>
      </c>
    </row>
    <row r="96" spans="1:15" x14ac:dyDescent="0.4">
      <c r="A96" t="s">
        <v>16</v>
      </c>
      <c r="B96">
        <v>3765</v>
      </c>
      <c r="K96" t="s">
        <v>72</v>
      </c>
      <c r="L96" t="str">
        <f>A104</f>
        <v>H12</v>
      </c>
      <c r="M96">
        <f>B104</f>
        <v>3520</v>
      </c>
      <c r="N96" s="8">
        <f t="shared" si="3"/>
        <v>3.5334001814448741E-2</v>
      </c>
      <c r="O96">
        <f t="shared" si="4"/>
        <v>1.4133600725779496</v>
      </c>
    </row>
    <row r="97" spans="1:2" x14ac:dyDescent="0.4">
      <c r="A97" t="s">
        <v>24</v>
      </c>
      <c r="B97">
        <v>5777</v>
      </c>
    </row>
    <row r="98" spans="1:2" x14ac:dyDescent="0.4">
      <c r="A98" t="s">
        <v>33</v>
      </c>
      <c r="B98">
        <v>3581</v>
      </c>
    </row>
    <row r="99" spans="1:2" x14ac:dyDescent="0.4">
      <c r="A99" t="s">
        <v>40</v>
      </c>
      <c r="B99">
        <v>3498</v>
      </c>
    </row>
    <row r="100" spans="1:2" x14ac:dyDescent="0.4">
      <c r="A100" t="s">
        <v>48</v>
      </c>
      <c r="B100">
        <v>23545</v>
      </c>
    </row>
    <row r="101" spans="1:2" x14ac:dyDescent="0.4">
      <c r="A101" t="s">
        <v>56</v>
      </c>
      <c r="B101">
        <v>10056</v>
      </c>
    </row>
    <row r="102" spans="1:2" x14ac:dyDescent="0.4">
      <c r="A102" t="s">
        <v>64</v>
      </c>
      <c r="B102">
        <v>4722</v>
      </c>
    </row>
    <row r="103" spans="1:2" x14ac:dyDescent="0.4">
      <c r="A103" t="s">
        <v>72</v>
      </c>
      <c r="B103">
        <v>5571</v>
      </c>
    </row>
    <row r="104" spans="1:2" x14ac:dyDescent="0.4">
      <c r="A104" t="s">
        <v>80</v>
      </c>
      <c r="B104">
        <v>3520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64879</v>
      </c>
      <c r="D2">
        <v>3304</v>
      </c>
      <c r="E2">
        <v>3976</v>
      </c>
      <c r="F2">
        <v>3744</v>
      </c>
      <c r="G2">
        <v>5310</v>
      </c>
      <c r="H2">
        <v>4832</v>
      </c>
      <c r="I2">
        <v>3360</v>
      </c>
      <c r="J2">
        <v>3621</v>
      </c>
      <c r="K2">
        <v>4118</v>
      </c>
      <c r="L2">
        <v>3842</v>
      </c>
      <c r="M2">
        <v>5658</v>
      </c>
      <c r="N2">
        <v>4967</v>
      </c>
      <c r="O2">
        <v>34671</v>
      </c>
      <c r="P2">
        <v>3310</v>
      </c>
      <c r="Q2">
        <v>4584</v>
      </c>
      <c r="R2">
        <v>3605</v>
      </c>
      <c r="S2">
        <v>9799</v>
      </c>
      <c r="T2">
        <v>4401</v>
      </c>
      <c r="U2">
        <v>3320</v>
      </c>
      <c r="V2">
        <v>4597</v>
      </c>
      <c r="W2">
        <v>4285</v>
      </c>
      <c r="X2">
        <v>3478</v>
      </c>
      <c r="Y2">
        <v>8555</v>
      </c>
      <c r="Z2">
        <v>4023</v>
      </c>
      <c r="AA2">
        <v>18800</v>
      </c>
      <c r="AB2">
        <v>3286</v>
      </c>
      <c r="AC2">
        <v>5385</v>
      </c>
      <c r="AD2">
        <v>3610</v>
      </c>
      <c r="AE2">
        <v>26208</v>
      </c>
      <c r="AF2">
        <v>3887</v>
      </c>
      <c r="AG2">
        <v>3319</v>
      </c>
      <c r="AH2">
        <v>6918</v>
      </c>
      <c r="AI2">
        <v>4018</v>
      </c>
      <c r="AJ2">
        <v>3324</v>
      </c>
      <c r="AK2">
        <v>19210</v>
      </c>
      <c r="AL2">
        <v>3773</v>
      </c>
      <c r="AM2">
        <v>7559</v>
      </c>
      <c r="AN2">
        <v>3352</v>
      </c>
      <c r="AO2">
        <v>8172</v>
      </c>
      <c r="AP2">
        <v>3592</v>
      </c>
      <c r="AQ2">
        <v>26132</v>
      </c>
      <c r="AR2">
        <v>3755</v>
      </c>
      <c r="AS2">
        <v>3301</v>
      </c>
      <c r="AT2">
        <v>14804</v>
      </c>
      <c r="AU2">
        <v>4202</v>
      </c>
      <c r="AV2">
        <v>3280</v>
      </c>
      <c r="AW2">
        <v>33399</v>
      </c>
      <c r="AX2">
        <v>3693</v>
      </c>
      <c r="AY2">
        <v>3341</v>
      </c>
      <c r="AZ2">
        <v>3400</v>
      </c>
      <c r="BA2">
        <v>17047</v>
      </c>
      <c r="BB2">
        <v>3479</v>
      </c>
      <c r="BC2">
        <v>17670</v>
      </c>
      <c r="BD2">
        <v>3780</v>
      </c>
      <c r="BE2">
        <v>3281</v>
      </c>
      <c r="BF2">
        <v>45960</v>
      </c>
      <c r="BG2">
        <v>4899</v>
      </c>
      <c r="BH2">
        <v>3280</v>
      </c>
      <c r="BI2">
        <v>42451</v>
      </c>
      <c r="BJ2">
        <v>3770</v>
      </c>
      <c r="BK2">
        <v>3590</v>
      </c>
      <c r="BL2">
        <v>4343</v>
      </c>
      <c r="BM2">
        <v>21995</v>
      </c>
      <c r="BN2">
        <v>3370</v>
      </c>
      <c r="BO2">
        <v>15352</v>
      </c>
      <c r="BP2">
        <v>3771</v>
      </c>
      <c r="BQ2">
        <v>3318</v>
      </c>
      <c r="BR2">
        <v>54407</v>
      </c>
      <c r="BS2">
        <v>5778</v>
      </c>
      <c r="BT2">
        <v>3323</v>
      </c>
      <c r="BU2">
        <v>35817</v>
      </c>
      <c r="BV2">
        <v>3906</v>
      </c>
      <c r="BW2">
        <v>3375</v>
      </c>
      <c r="BX2">
        <v>5194</v>
      </c>
      <c r="BY2">
        <v>19075</v>
      </c>
      <c r="BZ2">
        <v>3294</v>
      </c>
      <c r="CA2">
        <v>7780</v>
      </c>
      <c r="CB2">
        <v>3690</v>
      </c>
      <c r="CC2">
        <v>3403</v>
      </c>
      <c r="CD2">
        <v>10337</v>
      </c>
      <c r="CE2">
        <v>7462</v>
      </c>
      <c r="CF2">
        <v>3806</v>
      </c>
      <c r="CG2">
        <v>11085</v>
      </c>
      <c r="CH2">
        <v>3548</v>
      </c>
      <c r="CI2">
        <v>3386</v>
      </c>
      <c r="CJ2">
        <v>6237</v>
      </c>
      <c r="CK2">
        <v>8943</v>
      </c>
      <c r="CL2">
        <v>3676</v>
      </c>
      <c r="CM2">
        <v>5610</v>
      </c>
      <c r="CN2">
        <v>3448</v>
      </c>
      <c r="CO2">
        <v>3428</v>
      </c>
      <c r="CP2">
        <v>22313</v>
      </c>
      <c r="CQ2">
        <v>9580</v>
      </c>
      <c r="CR2">
        <v>4564</v>
      </c>
      <c r="CS2">
        <v>5416</v>
      </c>
      <c r="CT2">
        <v>3472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64879</v>
      </c>
      <c r="G9">
        <f>'Plate 1'!G9</f>
        <v>30</v>
      </c>
      <c r="H9" t="str">
        <f t="shared" ref="H9:I9" si="0">A9</f>
        <v>A1</v>
      </c>
      <c r="I9">
        <f t="shared" si="0"/>
        <v>64879</v>
      </c>
      <c r="K9" t="s">
        <v>82</v>
      </c>
      <c r="L9" t="str">
        <f>A10</f>
        <v>A2</v>
      </c>
      <c r="M9">
        <f>B10</f>
        <v>3304</v>
      </c>
      <c r="N9" s="8">
        <f>(M9-I$15)/3375</f>
        <v>-2.1037037037037038E-2</v>
      </c>
      <c r="O9">
        <f>N9*40</f>
        <v>-0.8414814814814815</v>
      </c>
    </row>
    <row r="10" spans="1:98" x14ac:dyDescent="0.4">
      <c r="A10" t="s">
        <v>83</v>
      </c>
      <c r="B10">
        <v>3304</v>
      </c>
      <c r="G10">
        <f>'Plate 1'!G10</f>
        <v>15</v>
      </c>
      <c r="H10" t="str">
        <f>A21</f>
        <v>B1</v>
      </c>
      <c r="I10">
        <f>B21</f>
        <v>34671</v>
      </c>
      <c r="K10" t="s">
        <v>85</v>
      </c>
      <c r="L10" t="str">
        <f>A22</f>
        <v>B2</v>
      </c>
      <c r="M10">
        <f>B22</f>
        <v>3310</v>
      </c>
      <c r="N10" s="8">
        <f t="shared" ref="N10:N73" si="1">(M10-I$15)/3375</f>
        <v>-1.9259259259259261E-2</v>
      </c>
      <c r="O10">
        <f t="shared" ref="O10:O73" si="2">N10*40</f>
        <v>-0.77037037037037037</v>
      </c>
    </row>
    <row r="11" spans="1:98" x14ac:dyDescent="0.4">
      <c r="A11" t="s">
        <v>84</v>
      </c>
      <c r="B11">
        <v>3976</v>
      </c>
      <c r="G11">
        <f>'Plate 1'!G11</f>
        <v>7.5</v>
      </c>
      <c r="H11" t="str">
        <f>A33</f>
        <v>C1</v>
      </c>
      <c r="I11">
        <f>B33</f>
        <v>18800</v>
      </c>
      <c r="K11" t="s">
        <v>88</v>
      </c>
      <c r="L11" t="str">
        <f>A34</f>
        <v>C2</v>
      </c>
      <c r="M11">
        <f>B34</f>
        <v>3286</v>
      </c>
      <c r="N11" s="8">
        <f t="shared" si="1"/>
        <v>-2.637037037037037E-2</v>
      </c>
      <c r="O11">
        <f t="shared" si="2"/>
        <v>-1.0548148148148149</v>
      </c>
    </row>
    <row r="12" spans="1:98" x14ac:dyDescent="0.4">
      <c r="A12" t="s">
        <v>9</v>
      </c>
      <c r="B12">
        <v>3744</v>
      </c>
      <c r="G12">
        <f>'Plate 1'!G12</f>
        <v>1.875</v>
      </c>
      <c r="H12" t="str">
        <f>A45</f>
        <v>D1</v>
      </c>
      <c r="I12">
        <f>B45</f>
        <v>7559</v>
      </c>
      <c r="K12" t="s">
        <v>91</v>
      </c>
      <c r="L12" t="str">
        <f>A46</f>
        <v>D2</v>
      </c>
      <c r="M12">
        <f>B46</f>
        <v>3352</v>
      </c>
      <c r="N12" s="8">
        <f t="shared" si="1"/>
        <v>-6.8148148148148152E-3</v>
      </c>
      <c r="O12">
        <f t="shared" si="2"/>
        <v>-0.27259259259259261</v>
      </c>
    </row>
    <row r="13" spans="1:98" x14ac:dyDescent="0.4">
      <c r="A13" t="s">
        <v>17</v>
      </c>
      <c r="B13">
        <v>5310</v>
      </c>
      <c r="G13">
        <f>'Plate 1'!G13</f>
        <v>0.46875</v>
      </c>
      <c r="H13" t="str">
        <f>A57</f>
        <v>E1</v>
      </c>
      <c r="I13">
        <f>B57</f>
        <v>3341</v>
      </c>
      <c r="K13" t="s">
        <v>94</v>
      </c>
      <c r="L13" t="str">
        <f>A58</f>
        <v>E2</v>
      </c>
      <c r="M13">
        <f>B58</f>
        <v>3400</v>
      </c>
      <c r="N13" s="8">
        <f t="shared" si="1"/>
        <v>7.4074074074074077E-3</v>
      </c>
      <c r="O13">
        <f t="shared" si="2"/>
        <v>0.29629629629629628</v>
      </c>
    </row>
    <row r="14" spans="1:98" x14ac:dyDescent="0.4">
      <c r="A14" t="s">
        <v>25</v>
      </c>
      <c r="B14">
        <v>4832</v>
      </c>
      <c r="G14">
        <f>'Plate 1'!G14</f>
        <v>0.1171875</v>
      </c>
      <c r="H14" t="str">
        <f>A69</f>
        <v>F1</v>
      </c>
      <c r="I14">
        <f>B69</f>
        <v>3590</v>
      </c>
      <c r="K14" t="s">
        <v>97</v>
      </c>
      <c r="L14" t="str">
        <f>A70</f>
        <v>F2</v>
      </c>
      <c r="M14">
        <f>B70</f>
        <v>4343</v>
      </c>
      <c r="N14" s="8">
        <f t="shared" si="1"/>
        <v>0.2868148148148148</v>
      </c>
      <c r="O14">
        <f t="shared" si="2"/>
        <v>11.472592592592592</v>
      </c>
    </row>
    <row r="15" spans="1:98" x14ac:dyDescent="0.4">
      <c r="A15" t="s">
        <v>34</v>
      </c>
      <c r="B15">
        <v>3360</v>
      </c>
      <c r="G15">
        <f>'Plate 1'!G15</f>
        <v>0</v>
      </c>
      <c r="H15" t="str">
        <f>A81</f>
        <v>G1</v>
      </c>
      <c r="I15">
        <f>B81</f>
        <v>3375</v>
      </c>
      <c r="K15" t="s">
        <v>100</v>
      </c>
      <c r="L15" t="str">
        <f>A82</f>
        <v>G2</v>
      </c>
      <c r="M15">
        <f>B82</f>
        <v>5194</v>
      </c>
      <c r="N15" s="8">
        <f t="shared" si="1"/>
        <v>0.53896296296296298</v>
      </c>
      <c r="O15">
        <f t="shared" si="2"/>
        <v>21.558518518518518</v>
      </c>
    </row>
    <row r="16" spans="1:98" x14ac:dyDescent="0.4">
      <c r="A16" t="s">
        <v>41</v>
      </c>
      <c r="B16">
        <v>3621</v>
      </c>
      <c r="H16" t="s">
        <v>119</v>
      </c>
      <c r="I16">
        <f>SLOPE(I10:I15, G10:G15)</f>
        <v>2100.137330856991</v>
      </c>
      <c r="K16" t="s">
        <v>103</v>
      </c>
      <c r="L16" t="str">
        <f>A94</f>
        <v>H2</v>
      </c>
      <c r="M16">
        <f>B94</f>
        <v>6237</v>
      </c>
      <c r="N16" s="8">
        <f t="shared" si="1"/>
        <v>0.84799999999999998</v>
      </c>
      <c r="O16">
        <f t="shared" si="2"/>
        <v>33.92</v>
      </c>
    </row>
    <row r="17" spans="1:15" x14ac:dyDescent="0.4">
      <c r="A17" t="s">
        <v>49</v>
      </c>
      <c r="B17">
        <v>4118</v>
      </c>
      <c r="K17" t="s">
        <v>104</v>
      </c>
      <c r="L17" t="str">
        <f>A95</f>
        <v>H3</v>
      </c>
      <c r="M17">
        <f>B95</f>
        <v>8943</v>
      </c>
      <c r="N17" s="8">
        <f t="shared" si="1"/>
        <v>1.6497777777777778</v>
      </c>
      <c r="O17">
        <f t="shared" si="2"/>
        <v>65.99111111111111</v>
      </c>
    </row>
    <row r="18" spans="1:15" x14ac:dyDescent="0.4">
      <c r="A18" t="s">
        <v>57</v>
      </c>
      <c r="B18">
        <v>3842</v>
      </c>
      <c r="K18" t="s">
        <v>101</v>
      </c>
      <c r="L18" t="str">
        <f>A83</f>
        <v>G3</v>
      </c>
      <c r="M18">
        <f>B83</f>
        <v>19075</v>
      </c>
      <c r="N18" s="8">
        <f t="shared" si="1"/>
        <v>4.6518518518518519</v>
      </c>
      <c r="O18">
        <f t="shared" si="2"/>
        <v>186.07407407407408</v>
      </c>
    </row>
    <row r="19" spans="1:15" x14ac:dyDescent="0.4">
      <c r="A19" t="s">
        <v>65</v>
      </c>
      <c r="B19">
        <v>5658</v>
      </c>
      <c r="K19" t="s">
        <v>98</v>
      </c>
      <c r="L19" t="str">
        <f>A71</f>
        <v>F3</v>
      </c>
      <c r="M19">
        <f>B71</f>
        <v>21995</v>
      </c>
      <c r="N19" s="8">
        <f t="shared" si="1"/>
        <v>5.5170370370370367</v>
      </c>
      <c r="O19">
        <f t="shared" si="2"/>
        <v>220.68148148148146</v>
      </c>
    </row>
    <row r="20" spans="1:15" x14ac:dyDescent="0.4">
      <c r="A20" t="s">
        <v>73</v>
      </c>
      <c r="B20">
        <v>4967</v>
      </c>
      <c r="K20" t="s">
        <v>95</v>
      </c>
      <c r="L20" t="str">
        <f>A59</f>
        <v>E3</v>
      </c>
      <c r="M20">
        <f>B59</f>
        <v>17047</v>
      </c>
      <c r="N20" s="8">
        <f t="shared" si="1"/>
        <v>4.0509629629629629</v>
      </c>
      <c r="O20">
        <f t="shared" si="2"/>
        <v>162.03851851851852</v>
      </c>
    </row>
    <row r="21" spans="1:15" x14ac:dyDescent="0.4">
      <c r="A21" t="s">
        <v>85</v>
      </c>
      <c r="B21">
        <v>34671</v>
      </c>
      <c r="K21" t="s">
        <v>92</v>
      </c>
      <c r="L21" t="str">
        <f>A47</f>
        <v>D3</v>
      </c>
      <c r="M21">
        <f>B47</f>
        <v>8172</v>
      </c>
      <c r="N21" s="8">
        <f t="shared" si="1"/>
        <v>1.4213333333333333</v>
      </c>
      <c r="O21">
        <f t="shared" si="2"/>
        <v>56.853333333333332</v>
      </c>
    </row>
    <row r="22" spans="1:15" x14ac:dyDescent="0.4">
      <c r="A22" t="s">
        <v>86</v>
      </c>
      <c r="B22">
        <v>3310</v>
      </c>
      <c r="K22" t="s">
        <v>89</v>
      </c>
      <c r="L22" t="str">
        <f>A35</f>
        <v>C3</v>
      </c>
      <c r="M22">
        <f>B35</f>
        <v>5385</v>
      </c>
      <c r="N22" s="8">
        <f t="shared" si="1"/>
        <v>0.5955555555555555</v>
      </c>
      <c r="O22">
        <f t="shared" si="2"/>
        <v>23.822222222222219</v>
      </c>
    </row>
    <row r="23" spans="1:15" x14ac:dyDescent="0.4">
      <c r="A23" t="s">
        <v>87</v>
      </c>
      <c r="B23">
        <v>4584</v>
      </c>
      <c r="K23" t="s">
        <v>86</v>
      </c>
      <c r="L23" t="str">
        <f>A23</f>
        <v>B3</v>
      </c>
      <c r="M23">
        <f>B23</f>
        <v>4584</v>
      </c>
      <c r="N23" s="8">
        <f t="shared" si="1"/>
        <v>0.35822222222222222</v>
      </c>
      <c r="O23">
        <f t="shared" si="2"/>
        <v>14.328888888888889</v>
      </c>
    </row>
    <row r="24" spans="1:15" x14ac:dyDescent="0.4">
      <c r="A24" t="s">
        <v>10</v>
      </c>
      <c r="B24">
        <v>3605</v>
      </c>
      <c r="K24" t="s">
        <v>83</v>
      </c>
      <c r="L24" t="str">
        <f>A11</f>
        <v>A3</v>
      </c>
      <c r="M24">
        <f>B11</f>
        <v>3976</v>
      </c>
      <c r="N24" s="8">
        <f t="shared" si="1"/>
        <v>0.17807407407407408</v>
      </c>
      <c r="O24">
        <f t="shared" si="2"/>
        <v>7.1229629629629629</v>
      </c>
    </row>
    <row r="25" spans="1:15" x14ac:dyDescent="0.4">
      <c r="A25" t="s">
        <v>18</v>
      </c>
      <c r="B25">
        <v>9799</v>
      </c>
      <c r="K25" t="s">
        <v>84</v>
      </c>
      <c r="L25" t="str">
        <f>A12</f>
        <v>A4</v>
      </c>
      <c r="M25">
        <f>B12</f>
        <v>3744</v>
      </c>
      <c r="N25" s="8">
        <f t="shared" si="1"/>
        <v>0.10933333333333334</v>
      </c>
      <c r="O25">
        <f t="shared" si="2"/>
        <v>4.3733333333333331</v>
      </c>
    </row>
    <row r="26" spans="1:15" x14ac:dyDescent="0.4">
      <c r="A26" t="s">
        <v>26</v>
      </c>
      <c r="B26">
        <v>4401</v>
      </c>
      <c r="K26" t="s">
        <v>87</v>
      </c>
      <c r="L26" t="str">
        <f>A24</f>
        <v>B4</v>
      </c>
      <c r="M26">
        <f>B24</f>
        <v>3605</v>
      </c>
      <c r="N26" s="8">
        <f t="shared" si="1"/>
        <v>6.8148148148148152E-2</v>
      </c>
      <c r="O26">
        <f t="shared" si="2"/>
        <v>2.7259259259259263</v>
      </c>
    </row>
    <row r="27" spans="1:15" x14ac:dyDescent="0.4">
      <c r="A27" t="s">
        <v>35</v>
      </c>
      <c r="B27">
        <v>3320</v>
      </c>
      <c r="K27" t="s">
        <v>90</v>
      </c>
      <c r="L27" t="str">
        <f>A36</f>
        <v>C4</v>
      </c>
      <c r="M27">
        <f>B36</f>
        <v>3610</v>
      </c>
      <c r="N27" s="8">
        <f t="shared" si="1"/>
        <v>6.9629629629629625E-2</v>
      </c>
      <c r="O27">
        <f t="shared" si="2"/>
        <v>2.7851851851851848</v>
      </c>
    </row>
    <row r="28" spans="1:15" x14ac:dyDescent="0.4">
      <c r="A28" t="s">
        <v>42</v>
      </c>
      <c r="B28">
        <v>4597</v>
      </c>
      <c r="K28" t="s">
        <v>93</v>
      </c>
      <c r="L28" t="str">
        <f>A48</f>
        <v>D4</v>
      </c>
      <c r="M28">
        <f>B48</f>
        <v>3592</v>
      </c>
      <c r="N28" s="8">
        <f t="shared" si="1"/>
        <v>6.4296296296296296E-2</v>
      </c>
      <c r="O28">
        <f t="shared" si="2"/>
        <v>2.5718518518518518</v>
      </c>
    </row>
    <row r="29" spans="1:15" x14ac:dyDescent="0.4">
      <c r="A29" t="s">
        <v>50</v>
      </c>
      <c r="B29">
        <v>4285</v>
      </c>
      <c r="K29" t="s">
        <v>96</v>
      </c>
      <c r="L29" t="str">
        <f>A60</f>
        <v>E4</v>
      </c>
      <c r="M29">
        <f>B60</f>
        <v>3479</v>
      </c>
      <c r="N29" s="8">
        <f t="shared" si="1"/>
        <v>3.0814814814814816E-2</v>
      </c>
      <c r="O29">
        <f t="shared" si="2"/>
        <v>1.2325925925925927</v>
      </c>
    </row>
    <row r="30" spans="1:15" x14ac:dyDescent="0.4">
      <c r="A30" t="s">
        <v>58</v>
      </c>
      <c r="B30">
        <v>3478</v>
      </c>
      <c r="K30" t="s">
        <v>99</v>
      </c>
      <c r="L30" t="str">
        <f>A72</f>
        <v>F4</v>
      </c>
      <c r="M30">
        <f>B72</f>
        <v>3370</v>
      </c>
      <c r="N30" s="8">
        <f t="shared" si="1"/>
        <v>-1.4814814814814814E-3</v>
      </c>
      <c r="O30">
        <f t="shared" si="2"/>
        <v>-5.9259259259259255E-2</v>
      </c>
    </row>
    <row r="31" spans="1:15" x14ac:dyDescent="0.4">
      <c r="A31" t="s">
        <v>66</v>
      </c>
      <c r="B31">
        <v>8555</v>
      </c>
      <c r="K31" t="s">
        <v>102</v>
      </c>
      <c r="L31" t="str">
        <f>A84</f>
        <v>G4</v>
      </c>
      <c r="M31">
        <f>B84</f>
        <v>3294</v>
      </c>
      <c r="N31" s="8">
        <f t="shared" si="1"/>
        <v>-2.4E-2</v>
      </c>
      <c r="O31">
        <f t="shared" si="2"/>
        <v>-0.96</v>
      </c>
    </row>
    <row r="32" spans="1:15" x14ac:dyDescent="0.4">
      <c r="A32" t="s">
        <v>74</v>
      </c>
      <c r="B32">
        <v>4023</v>
      </c>
      <c r="K32" t="s">
        <v>105</v>
      </c>
      <c r="L32" t="str">
        <f>A96</f>
        <v>H4</v>
      </c>
      <c r="M32">
        <f>B96</f>
        <v>3676</v>
      </c>
      <c r="N32" s="8">
        <f t="shared" si="1"/>
        <v>8.9185185185185187E-2</v>
      </c>
      <c r="O32">
        <f t="shared" si="2"/>
        <v>3.5674074074074076</v>
      </c>
    </row>
    <row r="33" spans="1:15" x14ac:dyDescent="0.4">
      <c r="A33" t="s">
        <v>88</v>
      </c>
      <c r="B33">
        <v>18800</v>
      </c>
      <c r="K33" t="s">
        <v>16</v>
      </c>
      <c r="L33" t="str">
        <f>A97</f>
        <v>H5</v>
      </c>
      <c r="M33">
        <f>B97</f>
        <v>5610</v>
      </c>
      <c r="N33" s="8">
        <f t="shared" si="1"/>
        <v>0.66222222222222227</v>
      </c>
      <c r="O33">
        <f t="shared" si="2"/>
        <v>26.488888888888891</v>
      </c>
    </row>
    <row r="34" spans="1:15" x14ac:dyDescent="0.4">
      <c r="A34" t="s">
        <v>89</v>
      </c>
      <c r="B34">
        <v>3286</v>
      </c>
      <c r="K34" t="s">
        <v>15</v>
      </c>
      <c r="L34" t="str">
        <f>A85</f>
        <v>G5</v>
      </c>
      <c r="M34">
        <f>B85</f>
        <v>7780</v>
      </c>
      <c r="N34" s="8">
        <f t="shared" si="1"/>
        <v>1.3051851851851852</v>
      </c>
      <c r="O34">
        <f t="shared" si="2"/>
        <v>52.207407407407409</v>
      </c>
    </row>
    <row r="35" spans="1:15" x14ac:dyDescent="0.4">
      <c r="A35" t="s">
        <v>90</v>
      </c>
      <c r="B35">
        <v>5385</v>
      </c>
      <c r="K35" t="s">
        <v>14</v>
      </c>
      <c r="L35" t="str">
        <f>A73</f>
        <v>F5</v>
      </c>
      <c r="M35">
        <f>B73</f>
        <v>15352</v>
      </c>
      <c r="N35" s="8">
        <f t="shared" si="1"/>
        <v>3.5487407407407408</v>
      </c>
      <c r="O35">
        <f t="shared" si="2"/>
        <v>141.94962962962964</v>
      </c>
    </row>
    <row r="36" spans="1:15" x14ac:dyDescent="0.4">
      <c r="A36" t="s">
        <v>11</v>
      </c>
      <c r="B36">
        <v>3610</v>
      </c>
      <c r="K36" t="s">
        <v>13</v>
      </c>
      <c r="L36" t="str">
        <f>A61</f>
        <v>E5</v>
      </c>
      <c r="M36">
        <f>B61</f>
        <v>17670</v>
      </c>
      <c r="N36" s="8">
        <f t="shared" si="1"/>
        <v>4.235555555555556</v>
      </c>
      <c r="O36">
        <f t="shared" si="2"/>
        <v>169.42222222222225</v>
      </c>
    </row>
    <row r="37" spans="1:15" x14ac:dyDescent="0.4">
      <c r="A37" t="s">
        <v>19</v>
      </c>
      <c r="B37">
        <v>26208</v>
      </c>
      <c r="K37" t="s">
        <v>12</v>
      </c>
      <c r="L37" t="str">
        <f>A49</f>
        <v>D5</v>
      </c>
      <c r="M37">
        <f>B49</f>
        <v>26132</v>
      </c>
      <c r="N37" s="8">
        <f t="shared" si="1"/>
        <v>6.7428148148148148</v>
      </c>
      <c r="O37">
        <f t="shared" si="2"/>
        <v>269.71259259259261</v>
      </c>
    </row>
    <row r="38" spans="1:15" x14ac:dyDescent="0.4">
      <c r="A38" t="s">
        <v>27</v>
      </c>
      <c r="B38">
        <v>3887</v>
      </c>
      <c r="K38" t="s">
        <v>11</v>
      </c>
      <c r="L38" t="str">
        <f>A37</f>
        <v>C5</v>
      </c>
      <c r="M38">
        <f>B37</f>
        <v>26208</v>
      </c>
      <c r="N38" s="8">
        <f t="shared" si="1"/>
        <v>6.7653333333333334</v>
      </c>
      <c r="O38">
        <f t="shared" si="2"/>
        <v>270.61333333333334</v>
      </c>
    </row>
    <row r="39" spans="1:15" x14ac:dyDescent="0.4">
      <c r="A39" t="s">
        <v>36</v>
      </c>
      <c r="B39">
        <v>3319</v>
      </c>
      <c r="K39" t="s">
        <v>10</v>
      </c>
      <c r="L39" t="str">
        <f>A25</f>
        <v>B5</v>
      </c>
      <c r="M39">
        <f>B25</f>
        <v>9799</v>
      </c>
      <c r="N39" s="8">
        <f t="shared" si="1"/>
        <v>1.9034074074074074</v>
      </c>
      <c r="O39">
        <f t="shared" si="2"/>
        <v>76.136296296296294</v>
      </c>
    </row>
    <row r="40" spans="1:15" x14ac:dyDescent="0.4">
      <c r="A40" t="s">
        <v>43</v>
      </c>
      <c r="B40">
        <v>6918</v>
      </c>
      <c r="K40" t="s">
        <v>9</v>
      </c>
      <c r="L40" t="str">
        <f>A13</f>
        <v>A5</v>
      </c>
      <c r="M40">
        <f>B13</f>
        <v>5310</v>
      </c>
      <c r="N40" s="8">
        <f t="shared" si="1"/>
        <v>0.57333333333333336</v>
      </c>
      <c r="O40">
        <f t="shared" si="2"/>
        <v>22.933333333333334</v>
      </c>
    </row>
    <row r="41" spans="1:15" x14ac:dyDescent="0.4">
      <c r="A41" t="s">
        <v>51</v>
      </c>
      <c r="B41">
        <v>4018</v>
      </c>
      <c r="K41" t="s">
        <v>17</v>
      </c>
      <c r="L41" t="str">
        <f>A14</f>
        <v>A6</v>
      </c>
      <c r="M41">
        <f>B14</f>
        <v>4832</v>
      </c>
      <c r="N41" s="8">
        <f t="shared" si="1"/>
        <v>0.4317037037037037</v>
      </c>
      <c r="O41">
        <f t="shared" si="2"/>
        <v>17.26814814814815</v>
      </c>
    </row>
    <row r="42" spans="1:15" x14ac:dyDescent="0.4">
      <c r="A42" t="s">
        <v>59</v>
      </c>
      <c r="B42">
        <v>3324</v>
      </c>
      <c r="K42" t="s">
        <v>18</v>
      </c>
      <c r="L42" t="str">
        <f>A26</f>
        <v>B6</v>
      </c>
      <c r="M42">
        <f>B26</f>
        <v>4401</v>
      </c>
      <c r="N42" s="8">
        <f t="shared" si="1"/>
        <v>0.30399999999999999</v>
      </c>
      <c r="O42">
        <f t="shared" si="2"/>
        <v>12.16</v>
      </c>
    </row>
    <row r="43" spans="1:15" x14ac:dyDescent="0.4">
      <c r="A43" t="s">
        <v>67</v>
      </c>
      <c r="B43">
        <v>19210</v>
      </c>
      <c r="K43" t="s">
        <v>19</v>
      </c>
      <c r="L43" t="str">
        <f>A38</f>
        <v>C6</v>
      </c>
      <c r="M43">
        <f>B38</f>
        <v>3887</v>
      </c>
      <c r="N43" s="8">
        <f t="shared" si="1"/>
        <v>0.1517037037037037</v>
      </c>
      <c r="O43">
        <f t="shared" si="2"/>
        <v>6.0681481481481478</v>
      </c>
    </row>
    <row r="44" spans="1:15" x14ac:dyDescent="0.4">
      <c r="A44" t="s">
        <v>75</v>
      </c>
      <c r="B44">
        <v>3773</v>
      </c>
      <c r="K44" t="s">
        <v>20</v>
      </c>
      <c r="L44" t="str">
        <f>A50</f>
        <v>D6</v>
      </c>
      <c r="M44">
        <f>B50</f>
        <v>3755</v>
      </c>
      <c r="N44" s="8">
        <f t="shared" si="1"/>
        <v>0.11259259259259259</v>
      </c>
      <c r="O44">
        <f t="shared" si="2"/>
        <v>4.503703703703704</v>
      </c>
    </row>
    <row r="45" spans="1:15" x14ac:dyDescent="0.4">
      <c r="A45" t="s">
        <v>91</v>
      </c>
      <c r="B45">
        <v>7559</v>
      </c>
      <c r="K45" t="s">
        <v>21</v>
      </c>
      <c r="L45" t="str">
        <f>A62</f>
        <v>E6</v>
      </c>
      <c r="M45">
        <f>B62</f>
        <v>3780</v>
      </c>
      <c r="N45" s="8">
        <f t="shared" si="1"/>
        <v>0.12</v>
      </c>
      <c r="O45">
        <f t="shared" si="2"/>
        <v>4.8</v>
      </c>
    </row>
    <row r="46" spans="1:15" x14ac:dyDescent="0.4">
      <c r="A46" t="s">
        <v>92</v>
      </c>
      <c r="B46">
        <v>3352</v>
      </c>
      <c r="K46" t="s">
        <v>22</v>
      </c>
      <c r="L46" t="str">
        <f>A74</f>
        <v>F6</v>
      </c>
      <c r="M46">
        <f>B74</f>
        <v>3771</v>
      </c>
      <c r="N46" s="8">
        <f t="shared" si="1"/>
        <v>0.11733333333333333</v>
      </c>
      <c r="O46">
        <f t="shared" si="2"/>
        <v>4.6933333333333334</v>
      </c>
    </row>
    <row r="47" spans="1:15" x14ac:dyDescent="0.4">
      <c r="A47" t="s">
        <v>93</v>
      </c>
      <c r="B47">
        <v>8172</v>
      </c>
      <c r="K47" t="s">
        <v>23</v>
      </c>
      <c r="L47" t="str">
        <f>A86</f>
        <v>G6</v>
      </c>
      <c r="M47">
        <f>B86</f>
        <v>3690</v>
      </c>
      <c r="N47" s="8">
        <f t="shared" si="1"/>
        <v>9.3333333333333338E-2</v>
      </c>
      <c r="O47">
        <f t="shared" si="2"/>
        <v>3.7333333333333334</v>
      </c>
    </row>
    <row r="48" spans="1:15" x14ac:dyDescent="0.4">
      <c r="A48" t="s">
        <v>12</v>
      </c>
      <c r="B48">
        <v>3592</v>
      </c>
      <c r="K48" t="s">
        <v>24</v>
      </c>
      <c r="L48" t="str">
        <f>A98</f>
        <v>H6</v>
      </c>
      <c r="M48">
        <f>B98</f>
        <v>3448</v>
      </c>
      <c r="N48" s="8">
        <f t="shared" si="1"/>
        <v>2.1629629629629631E-2</v>
      </c>
      <c r="O48">
        <f t="shared" si="2"/>
        <v>0.86518518518518528</v>
      </c>
    </row>
    <row r="49" spans="1:15" x14ac:dyDescent="0.4">
      <c r="A49" t="s">
        <v>20</v>
      </c>
      <c r="B49">
        <v>26132</v>
      </c>
      <c r="K49" t="s">
        <v>33</v>
      </c>
      <c r="L49" t="str">
        <f>A99</f>
        <v>H7</v>
      </c>
      <c r="M49">
        <f>B99</f>
        <v>3428</v>
      </c>
      <c r="N49" s="8">
        <f t="shared" si="1"/>
        <v>1.5703703703703702E-2</v>
      </c>
      <c r="O49">
        <f t="shared" si="2"/>
        <v>0.62814814814814812</v>
      </c>
    </row>
    <row r="50" spans="1:15" x14ac:dyDescent="0.4">
      <c r="A50" t="s">
        <v>28</v>
      </c>
      <c r="B50">
        <v>3755</v>
      </c>
      <c r="K50" t="s">
        <v>31</v>
      </c>
      <c r="L50" t="str">
        <f>A87</f>
        <v>G7</v>
      </c>
      <c r="M50">
        <f>B87</f>
        <v>3403</v>
      </c>
      <c r="N50" s="8">
        <f t="shared" si="1"/>
        <v>8.2962962962962964E-3</v>
      </c>
      <c r="O50">
        <f t="shared" si="2"/>
        <v>0.33185185185185184</v>
      </c>
    </row>
    <row r="51" spans="1:15" x14ac:dyDescent="0.4">
      <c r="A51" t="s">
        <v>37</v>
      </c>
      <c r="B51">
        <v>3301</v>
      </c>
      <c r="K51" t="s">
        <v>32</v>
      </c>
      <c r="L51" t="str">
        <f>A75</f>
        <v>F7</v>
      </c>
      <c r="M51">
        <f>B75</f>
        <v>3318</v>
      </c>
      <c r="N51" s="8">
        <f t="shared" si="1"/>
        <v>-1.6888888888888887E-2</v>
      </c>
      <c r="O51">
        <f t="shared" si="2"/>
        <v>-0.67555555555555546</v>
      </c>
    </row>
    <row r="52" spans="1:15" x14ac:dyDescent="0.4">
      <c r="A52" t="s">
        <v>44</v>
      </c>
      <c r="B52">
        <v>14804</v>
      </c>
      <c r="K52" t="s">
        <v>29</v>
      </c>
      <c r="L52" t="str">
        <f>A63</f>
        <v>E7</v>
      </c>
      <c r="M52">
        <f>B63</f>
        <v>3281</v>
      </c>
      <c r="N52" s="8">
        <f t="shared" si="1"/>
        <v>-2.7851851851851853E-2</v>
      </c>
      <c r="O52">
        <f t="shared" si="2"/>
        <v>-1.1140740740740742</v>
      </c>
    </row>
    <row r="53" spans="1:15" x14ac:dyDescent="0.4">
      <c r="A53" t="s">
        <v>52</v>
      </c>
      <c r="B53">
        <v>4202</v>
      </c>
      <c r="K53" t="s">
        <v>28</v>
      </c>
      <c r="L53" t="str">
        <f>A51</f>
        <v>D7</v>
      </c>
      <c r="M53">
        <f>B51</f>
        <v>3301</v>
      </c>
      <c r="N53" s="8">
        <f t="shared" si="1"/>
        <v>-2.1925925925925925E-2</v>
      </c>
      <c r="O53">
        <f t="shared" si="2"/>
        <v>-0.87703703703703706</v>
      </c>
    </row>
    <row r="54" spans="1:15" x14ac:dyDescent="0.4">
      <c r="A54" t="s">
        <v>60</v>
      </c>
      <c r="B54">
        <v>3280</v>
      </c>
      <c r="K54" t="s">
        <v>27</v>
      </c>
      <c r="L54" t="str">
        <f>A39</f>
        <v>C7</v>
      </c>
      <c r="M54">
        <f>B39</f>
        <v>3319</v>
      </c>
      <c r="N54" s="8">
        <f t="shared" si="1"/>
        <v>-1.6592592592592593E-2</v>
      </c>
      <c r="O54">
        <f t="shared" si="2"/>
        <v>-0.66370370370370368</v>
      </c>
    </row>
    <row r="55" spans="1:15" x14ac:dyDescent="0.4">
      <c r="A55" t="s">
        <v>68</v>
      </c>
      <c r="B55">
        <v>33399</v>
      </c>
      <c r="K55" t="s">
        <v>26</v>
      </c>
      <c r="L55" t="str">
        <f>A27</f>
        <v>B7</v>
      </c>
      <c r="M55">
        <f>B27</f>
        <v>3320</v>
      </c>
      <c r="N55" s="8">
        <f t="shared" si="1"/>
        <v>-1.6296296296296295E-2</v>
      </c>
      <c r="O55">
        <f t="shared" si="2"/>
        <v>-0.65185185185185179</v>
      </c>
    </row>
    <row r="56" spans="1:15" x14ac:dyDescent="0.4">
      <c r="A56" t="s">
        <v>76</v>
      </c>
      <c r="B56">
        <v>3693</v>
      </c>
      <c r="K56" t="s">
        <v>25</v>
      </c>
      <c r="L56" t="str">
        <f>A15</f>
        <v>A7</v>
      </c>
      <c r="M56">
        <f>B15</f>
        <v>3360</v>
      </c>
      <c r="N56" s="8">
        <f t="shared" si="1"/>
        <v>-4.4444444444444444E-3</v>
      </c>
      <c r="O56">
        <f t="shared" si="2"/>
        <v>-0.17777777777777778</v>
      </c>
    </row>
    <row r="57" spans="1:15" x14ac:dyDescent="0.4">
      <c r="A57" t="s">
        <v>94</v>
      </c>
      <c r="B57">
        <v>3341</v>
      </c>
      <c r="K57" t="s">
        <v>34</v>
      </c>
      <c r="L57" t="str">
        <f>A16</f>
        <v>A8</v>
      </c>
      <c r="M57">
        <f>B16</f>
        <v>3621</v>
      </c>
      <c r="N57" s="8">
        <f t="shared" si="1"/>
        <v>7.2888888888888892E-2</v>
      </c>
      <c r="O57">
        <f t="shared" si="2"/>
        <v>2.9155555555555557</v>
      </c>
    </row>
    <row r="58" spans="1:15" x14ac:dyDescent="0.4">
      <c r="A58" t="s">
        <v>95</v>
      </c>
      <c r="B58">
        <v>3400</v>
      </c>
      <c r="K58" t="s">
        <v>35</v>
      </c>
      <c r="L58" t="str">
        <f>A28</f>
        <v>B8</v>
      </c>
      <c r="M58">
        <f>B28</f>
        <v>4597</v>
      </c>
      <c r="N58" s="8">
        <f t="shared" si="1"/>
        <v>0.36207407407407405</v>
      </c>
      <c r="O58">
        <f t="shared" si="2"/>
        <v>14.482962962962961</v>
      </c>
    </row>
    <row r="59" spans="1:15" x14ac:dyDescent="0.4">
      <c r="A59" t="s">
        <v>96</v>
      </c>
      <c r="B59">
        <v>17047</v>
      </c>
      <c r="K59" t="s">
        <v>36</v>
      </c>
      <c r="L59" t="str">
        <f>A40</f>
        <v>C8</v>
      </c>
      <c r="M59">
        <f>B40</f>
        <v>6918</v>
      </c>
      <c r="N59" s="8">
        <f t="shared" si="1"/>
        <v>1.0497777777777777</v>
      </c>
      <c r="O59">
        <f t="shared" si="2"/>
        <v>41.99111111111111</v>
      </c>
    </row>
    <row r="60" spans="1:15" x14ac:dyDescent="0.4">
      <c r="A60" t="s">
        <v>13</v>
      </c>
      <c r="B60">
        <v>3479</v>
      </c>
      <c r="K60" t="s">
        <v>37</v>
      </c>
      <c r="L60" t="str">
        <f>A52</f>
        <v>D8</v>
      </c>
      <c r="M60">
        <f>B52</f>
        <v>14804</v>
      </c>
      <c r="N60" s="8">
        <f t="shared" si="1"/>
        <v>3.3863703703703703</v>
      </c>
      <c r="O60">
        <f t="shared" si="2"/>
        <v>135.45481481481482</v>
      </c>
    </row>
    <row r="61" spans="1:15" x14ac:dyDescent="0.4">
      <c r="A61" t="s">
        <v>21</v>
      </c>
      <c r="B61">
        <v>17670</v>
      </c>
      <c r="K61" t="s">
        <v>38</v>
      </c>
      <c r="L61" t="str">
        <f>A64</f>
        <v>E8</v>
      </c>
      <c r="M61">
        <f>B64</f>
        <v>45960</v>
      </c>
      <c r="N61" s="8">
        <f t="shared" si="1"/>
        <v>12.617777777777778</v>
      </c>
      <c r="O61">
        <f t="shared" si="2"/>
        <v>504.71111111111111</v>
      </c>
    </row>
    <row r="62" spans="1:15" x14ac:dyDescent="0.4">
      <c r="A62" t="s">
        <v>29</v>
      </c>
      <c r="B62">
        <v>3780</v>
      </c>
      <c r="K62" t="s">
        <v>30</v>
      </c>
      <c r="L62" t="str">
        <f>A76</f>
        <v>F8</v>
      </c>
      <c r="M62">
        <f>B76</f>
        <v>54407</v>
      </c>
      <c r="N62" s="8">
        <f t="shared" si="1"/>
        <v>15.120592592592592</v>
      </c>
      <c r="O62">
        <f t="shared" si="2"/>
        <v>604.8237037037037</v>
      </c>
    </row>
    <row r="63" spans="1:15" x14ac:dyDescent="0.4">
      <c r="A63" t="s">
        <v>38</v>
      </c>
      <c r="B63">
        <v>3281</v>
      </c>
      <c r="K63" t="s">
        <v>39</v>
      </c>
      <c r="L63" t="str">
        <f>A88</f>
        <v>G8</v>
      </c>
      <c r="M63">
        <f>B88</f>
        <v>10337</v>
      </c>
      <c r="N63" s="8">
        <f t="shared" si="1"/>
        <v>2.0628148148148147</v>
      </c>
      <c r="O63">
        <f t="shared" si="2"/>
        <v>82.512592592592583</v>
      </c>
    </row>
    <row r="64" spans="1:15" x14ac:dyDescent="0.4">
      <c r="A64" t="s">
        <v>45</v>
      </c>
      <c r="B64">
        <v>45960</v>
      </c>
      <c r="K64" t="s">
        <v>40</v>
      </c>
      <c r="L64" t="str">
        <f>A100</f>
        <v>H8</v>
      </c>
      <c r="M64">
        <f>B100</f>
        <v>22313</v>
      </c>
      <c r="N64" s="8">
        <f t="shared" si="1"/>
        <v>5.6112592592592589</v>
      </c>
      <c r="O64">
        <f t="shared" si="2"/>
        <v>224.45037037037036</v>
      </c>
    </row>
    <row r="65" spans="1:15" x14ac:dyDescent="0.4">
      <c r="A65" t="s">
        <v>53</v>
      </c>
      <c r="B65">
        <v>4899</v>
      </c>
      <c r="K65" t="s">
        <v>48</v>
      </c>
      <c r="L65" t="str">
        <f>A101</f>
        <v>H9</v>
      </c>
      <c r="M65">
        <f>B101</f>
        <v>9580</v>
      </c>
      <c r="N65" s="8">
        <f t="shared" si="1"/>
        <v>1.8385185185185184</v>
      </c>
      <c r="O65">
        <f t="shared" si="2"/>
        <v>73.540740740740745</v>
      </c>
    </row>
    <row r="66" spans="1:15" x14ac:dyDescent="0.4">
      <c r="A66" t="s">
        <v>61</v>
      </c>
      <c r="B66">
        <v>3280</v>
      </c>
      <c r="K66" t="s">
        <v>47</v>
      </c>
      <c r="L66" t="str">
        <f>A89</f>
        <v>G9</v>
      </c>
      <c r="M66">
        <f>B89</f>
        <v>7462</v>
      </c>
      <c r="N66" s="8">
        <f t="shared" si="1"/>
        <v>1.210962962962963</v>
      </c>
      <c r="O66">
        <f t="shared" si="2"/>
        <v>48.438518518518521</v>
      </c>
    </row>
    <row r="67" spans="1:15" x14ac:dyDescent="0.4">
      <c r="A67" t="s">
        <v>69</v>
      </c>
      <c r="B67">
        <v>42451</v>
      </c>
      <c r="K67" t="s">
        <v>46</v>
      </c>
      <c r="L67" t="str">
        <f>A77</f>
        <v>F9</v>
      </c>
      <c r="M67">
        <f>B77</f>
        <v>5778</v>
      </c>
      <c r="N67" s="8">
        <f t="shared" si="1"/>
        <v>0.71199999999999997</v>
      </c>
      <c r="O67">
        <f t="shared" si="2"/>
        <v>28.479999999999997</v>
      </c>
    </row>
    <row r="68" spans="1:15" x14ac:dyDescent="0.4">
      <c r="A68" t="s">
        <v>77</v>
      </c>
      <c r="B68">
        <v>3770</v>
      </c>
      <c r="K68" t="s">
        <v>45</v>
      </c>
      <c r="L68" t="str">
        <f>A65</f>
        <v>E9</v>
      </c>
      <c r="M68">
        <f>B65</f>
        <v>4899</v>
      </c>
      <c r="N68" s="8">
        <f t="shared" si="1"/>
        <v>0.45155555555555554</v>
      </c>
      <c r="O68">
        <f t="shared" si="2"/>
        <v>18.062222222222221</v>
      </c>
    </row>
    <row r="69" spans="1:15" x14ac:dyDescent="0.4">
      <c r="A69" t="s">
        <v>97</v>
      </c>
      <c r="B69">
        <v>3590</v>
      </c>
      <c r="K69" t="s">
        <v>44</v>
      </c>
      <c r="L69" t="str">
        <f>A53</f>
        <v>D9</v>
      </c>
      <c r="M69">
        <f>B53</f>
        <v>4202</v>
      </c>
      <c r="N69" s="8">
        <f t="shared" si="1"/>
        <v>0.24503703703703703</v>
      </c>
      <c r="O69">
        <f t="shared" si="2"/>
        <v>9.8014814814814812</v>
      </c>
    </row>
    <row r="70" spans="1:15" x14ac:dyDescent="0.4">
      <c r="A70" t="s">
        <v>98</v>
      </c>
      <c r="B70">
        <v>4343</v>
      </c>
      <c r="K70" t="s">
        <v>43</v>
      </c>
      <c r="L70" t="str">
        <f>A41</f>
        <v>C9</v>
      </c>
      <c r="M70">
        <f>B41</f>
        <v>4018</v>
      </c>
      <c r="N70" s="8">
        <f t="shared" si="1"/>
        <v>0.19051851851851853</v>
      </c>
      <c r="O70">
        <f t="shared" si="2"/>
        <v>7.6207407407407413</v>
      </c>
    </row>
    <row r="71" spans="1:15" x14ac:dyDescent="0.4">
      <c r="A71" t="s">
        <v>99</v>
      </c>
      <c r="B71">
        <v>21995</v>
      </c>
      <c r="K71" t="s">
        <v>42</v>
      </c>
      <c r="L71" t="str">
        <f>A29</f>
        <v>B9</v>
      </c>
      <c r="M71">
        <f>B29</f>
        <v>4285</v>
      </c>
      <c r="N71" s="8">
        <f t="shared" si="1"/>
        <v>0.26962962962962961</v>
      </c>
      <c r="O71">
        <f t="shared" si="2"/>
        <v>10.785185185185185</v>
      </c>
    </row>
    <row r="72" spans="1:15" x14ac:dyDescent="0.4">
      <c r="A72" t="s">
        <v>14</v>
      </c>
      <c r="B72">
        <v>3370</v>
      </c>
      <c r="K72" t="s">
        <v>41</v>
      </c>
      <c r="L72" t="str">
        <f>A17</f>
        <v>A9</v>
      </c>
      <c r="M72">
        <f>B17</f>
        <v>4118</v>
      </c>
      <c r="N72" s="8">
        <f t="shared" si="1"/>
        <v>0.22014814814814815</v>
      </c>
      <c r="O72">
        <f t="shared" si="2"/>
        <v>8.8059259259259264</v>
      </c>
    </row>
    <row r="73" spans="1:15" x14ac:dyDescent="0.4">
      <c r="A73" t="s">
        <v>22</v>
      </c>
      <c r="B73">
        <v>15352</v>
      </c>
      <c r="K73" t="s">
        <v>49</v>
      </c>
      <c r="L73" t="str">
        <f>A18</f>
        <v>A10</v>
      </c>
      <c r="M73">
        <f>B18</f>
        <v>3842</v>
      </c>
      <c r="N73" s="8">
        <f t="shared" si="1"/>
        <v>0.13837037037037037</v>
      </c>
      <c r="O73">
        <f t="shared" si="2"/>
        <v>5.5348148148148146</v>
      </c>
    </row>
    <row r="74" spans="1:15" x14ac:dyDescent="0.4">
      <c r="A74" t="s">
        <v>32</v>
      </c>
      <c r="B74">
        <v>3771</v>
      </c>
      <c r="K74" t="s">
        <v>50</v>
      </c>
      <c r="L74" t="str">
        <f>A30</f>
        <v>B10</v>
      </c>
      <c r="M74">
        <f>B30</f>
        <v>3478</v>
      </c>
      <c r="N74" s="8">
        <f t="shared" ref="N74:N96" si="3">(M74-I$15)/3375</f>
        <v>3.0518518518518518E-2</v>
      </c>
      <c r="O74">
        <f t="shared" ref="O74:O96" si="4">N74*40</f>
        <v>1.2207407407407407</v>
      </c>
    </row>
    <row r="75" spans="1:15" x14ac:dyDescent="0.4">
      <c r="A75" t="s">
        <v>30</v>
      </c>
      <c r="B75">
        <v>3318</v>
      </c>
      <c r="K75" t="s">
        <v>51</v>
      </c>
      <c r="L75" t="str">
        <f>A42</f>
        <v>C10</v>
      </c>
      <c r="M75">
        <f>B42</f>
        <v>3324</v>
      </c>
      <c r="N75" s="8">
        <f t="shared" si="3"/>
        <v>-1.5111111111111112E-2</v>
      </c>
      <c r="O75">
        <f t="shared" si="4"/>
        <v>-0.60444444444444445</v>
      </c>
    </row>
    <row r="76" spans="1:15" x14ac:dyDescent="0.4">
      <c r="A76" t="s">
        <v>46</v>
      </c>
      <c r="B76">
        <v>54407</v>
      </c>
      <c r="K76" t="s">
        <v>52</v>
      </c>
      <c r="L76" t="str">
        <f>A54</f>
        <v>D10</v>
      </c>
      <c r="M76">
        <f>B54</f>
        <v>3280</v>
      </c>
      <c r="N76" s="8">
        <f t="shared" si="3"/>
        <v>-2.8148148148148148E-2</v>
      </c>
      <c r="O76">
        <f t="shared" si="4"/>
        <v>-1.125925925925926</v>
      </c>
    </row>
    <row r="77" spans="1:15" x14ac:dyDescent="0.4">
      <c r="A77" t="s">
        <v>54</v>
      </c>
      <c r="B77">
        <v>5778</v>
      </c>
      <c r="K77" t="s">
        <v>53</v>
      </c>
      <c r="L77" t="str">
        <f>A66</f>
        <v>E10</v>
      </c>
      <c r="M77">
        <f>B66</f>
        <v>3280</v>
      </c>
      <c r="N77" s="8">
        <f t="shared" si="3"/>
        <v>-2.8148148148148148E-2</v>
      </c>
      <c r="O77">
        <f t="shared" si="4"/>
        <v>-1.125925925925926</v>
      </c>
    </row>
    <row r="78" spans="1:15" x14ac:dyDescent="0.4">
      <c r="A78" t="s">
        <v>62</v>
      </c>
      <c r="B78">
        <v>3323</v>
      </c>
      <c r="K78" t="s">
        <v>54</v>
      </c>
      <c r="L78" t="str">
        <f>A78</f>
        <v>F10</v>
      </c>
      <c r="M78">
        <f>B78</f>
        <v>3323</v>
      </c>
      <c r="N78" s="8">
        <f t="shared" si="3"/>
        <v>-1.5407407407407408E-2</v>
      </c>
      <c r="O78">
        <f t="shared" si="4"/>
        <v>-0.61629629629629634</v>
      </c>
    </row>
    <row r="79" spans="1:15" x14ac:dyDescent="0.4">
      <c r="A79" t="s">
        <v>70</v>
      </c>
      <c r="B79">
        <v>35817</v>
      </c>
      <c r="K79" t="s">
        <v>55</v>
      </c>
      <c r="L79" t="str">
        <f>A90</f>
        <v>G10</v>
      </c>
      <c r="M79">
        <f>B90</f>
        <v>3806</v>
      </c>
      <c r="N79" s="8">
        <f t="shared" si="3"/>
        <v>0.12770370370370371</v>
      </c>
      <c r="O79">
        <f t="shared" si="4"/>
        <v>5.1081481481481479</v>
      </c>
    </row>
    <row r="80" spans="1:15" x14ac:dyDescent="0.4">
      <c r="A80" t="s">
        <v>78</v>
      </c>
      <c r="B80">
        <v>3906</v>
      </c>
      <c r="K80" t="s">
        <v>56</v>
      </c>
      <c r="L80" t="str">
        <f>A102</f>
        <v>H10</v>
      </c>
      <c r="M80">
        <f>B102</f>
        <v>4564</v>
      </c>
      <c r="N80" s="8">
        <f t="shared" si="3"/>
        <v>0.35229629629629627</v>
      </c>
      <c r="O80">
        <f t="shared" si="4"/>
        <v>14.091851851851851</v>
      </c>
    </row>
    <row r="81" spans="1:15" x14ac:dyDescent="0.4">
      <c r="A81" t="s">
        <v>100</v>
      </c>
      <c r="B81">
        <v>3375</v>
      </c>
      <c r="K81" t="s">
        <v>64</v>
      </c>
      <c r="L81" t="str">
        <f>A103</f>
        <v>H11</v>
      </c>
      <c r="M81">
        <f>B103</f>
        <v>5416</v>
      </c>
      <c r="N81" s="8">
        <f t="shared" si="3"/>
        <v>0.60474074074074069</v>
      </c>
      <c r="O81">
        <f t="shared" si="4"/>
        <v>24.189629629629628</v>
      </c>
    </row>
    <row r="82" spans="1:15" x14ac:dyDescent="0.4">
      <c r="A82" t="s">
        <v>101</v>
      </c>
      <c r="B82">
        <v>5194</v>
      </c>
      <c r="K82" t="s">
        <v>63</v>
      </c>
      <c r="L82" t="str">
        <f>A91</f>
        <v>G11</v>
      </c>
      <c r="M82">
        <f>B91</f>
        <v>11085</v>
      </c>
      <c r="N82" s="8">
        <f t="shared" si="3"/>
        <v>2.2844444444444445</v>
      </c>
      <c r="O82">
        <f t="shared" si="4"/>
        <v>91.37777777777778</v>
      </c>
    </row>
    <row r="83" spans="1:15" x14ac:dyDescent="0.4">
      <c r="A83" t="s">
        <v>102</v>
      </c>
      <c r="B83">
        <v>19075</v>
      </c>
      <c r="K83" t="s">
        <v>62</v>
      </c>
      <c r="L83" t="str">
        <f>A79</f>
        <v>F11</v>
      </c>
      <c r="M83">
        <f>B79</f>
        <v>35817</v>
      </c>
      <c r="N83" s="8">
        <f t="shared" si="3"/>
        <v>9.6124444444444439</v>
      </c>
      <c r="O83">
        <f t="shared" si="4"/>
        <v>384.49777777777774</v>
      </c>
    </row>
    <row r="84" spans="1:15" x14ac:dyDescent="0.4">
      <c r="A84" t="s">
        <v>15</v>
      </c>
      <c r="B84">
        <v>3294</v>
      </c>
      <c r="K84" t="s">
        <v>61</v>
      </c>
      <c r="L84" t="str">
        <f>A67</f>
        <v>E11</v>
      </c>
      <c r="M84">
        <f>B67</f>
        <v>42451</v>
      </c>
      <c r="N84" s="8">
        <f t="shared" si="3"/>
        <v>11.578074074074074</v>
      </c>
      <c r="O84">
        <f t="shared" si="4"/>
        <v>463.12296296296296</v>
      </c>
    </row>
    <row r="85" spans="1:15" x14ac:dyDescent="0.4">
      <c r="A85" t="s">
        <v>23</v>
      </c>
      <c r="B85">
        <v>7780</v>
      </c>
      <c r="K85" t="s">
        <v>60</v>
      </c>
      <c r="L85" t="str">
        <f>A55</f>
        <v>D11</v>
      </c>
      <c r="M85">
        <f>B55</f>
        <v>33399</v>
      </c>
      <c r="N85" s="8">
        <f t="shared" si="3"/>
        <v>8.8960000000000008</v>
      </c>
      <c r="O85">
        <f t="shared" si="4"/>
        <v>355.84000000000003</v>
      </c>
    </row>
    <row r="86" spans="1:15" x14ac:dyDescent="0.4">
      <c r="A86" t="s">
        <v>31</v>
      </c>
      <c r="B86">
        <v>3690</v>
      </c>
      <c r="K86" t="s">
        <v>59</v>
      </c>
      <c r="L86" t="str">
        <f>A43</f>
        <v>C11</v>
      </c>
      <c r="M86">
        <f>B43</f>
        <v>19210</v>
      </c>
      <c r="N86" s="8">
        <f t="shared" si="3"/>
        <v>4.6918518518518519</v>
      </c>
      <c r="O86">
        <f t="shared" si="4"/>
        <v>187.67407407407407</v>
      </c>
    </row>
    <row r="87" spans="1:15" x14ac:dyDescent="0.4">
      <c r="A87" t="s">
        <v>39</v>
      </c>
      <c r="B87">
        <v>3403</v>
      </c>
      <c r="K87" t="s">
        <v>58</v>
      </c>
      <c r="L87" t="str">
        <f>A31</f>
        <v>B11</v>
      </c>
      <c r="M87">
        <f>B31</f>
        <v>8555</v>
      </c>
      <c r="N87" s="8">
        <f t="shared" si="3"/>
        <v>1.5348148148148149</v>
      </c>
      <c r="O87">
        <f t="shared" si="4"/>
        <v>61.392592592592592</v>
      </c>
    </row>
    <row r="88" spans="1:15" x14ac:dyDescent="0.4">
      <c r="A88" t="s">
        <v>47</v>
      </c>
      <c r="B88">
        <v>10337</v>
      </c>
      <c r="K88" t="s">
        <v>57</v>
      </c>
      <c r="L88" t="str">
        <f>A19</f>
        <v>A11</v>
      </c>
      <c r="M88">
        <f>B19</f>
        <v>5658</v>
      </c>
      <c r="N88" s="8">
        <f t="shared" si="3"/>
        <v>0.6764444444444444</v>
      </c>
      <c r="O88">
        <f t="shared" si="4"/>
        <v>27.057777777777776</v>
      </c>
    </row>
    <row r="89" spans="1:15" x14ac:dyDescent="0.4">
      <c r="A89" t="s">
        <v>55</v>
      </c>
      <c r="B89">
        <v>7462</v>
      </c>
      <c r="K89" t="s">
        <v>65</v>
      </c>
      <c r="L89" t="str">
        <f>A20</f>
        <v>A12</v>
      </c>
      <c r="M89">
        <f>B20</f>
        <v>4967</v>
      </c>
      <c r="N89" s="8">
        <f t="shared" si="3"/>
        <v>0.47170370370370368</v>
      </c>
      <c r="O89">
        <f t="shared" si="4"/>
        <v>18.868148148148148</v>
      </c>
    </row>
    <row r="90" spans="1:15" x14ac:dyDescent="0.4">
      <c r="A90" t="s">
        <v>63</v>
      </c>
      <c r="B90">
        <v>3806</v>
      </c>
      <c r="K90" t="s">
        <v>66</v>
      </c>
      <c r="L90" t="str">
        <f>A32</f>
        <v>B12</v>
      </c>
      <c r="M90">
        <f>B32</f>
        <v>4023</v>
      </c>
      <c r="N90" s="8">
        <f t="shared" si="3"/>
        <v>0.192</v>
      </c>
      <c r="O90">
        <f t="shared" si="4"/>
        <v>7.68</v>
      </c>
    </row>
    <row r="91" spans="1:15" x14ac:dyDescent="0.4">
      <c r="A91" t="s">
        <v>71</v>
      </c>
      <c r="B91">
        <v>11085</v>
      </c>
      <c r="K91" t="s">
        <v>67</v>
      </c>
      <c r="L91" t="str">
        <f>A44</f>
        <v>C12</v>
      </c>
      <c r="M91">
        <f>B44</f>
        <v>3773</v>
      </c>
      <c r="N91" s="8">
        <f t="shared" si="3"/>
        <v>0.11792592592592592</v>
      </c>
      <c r="O91">
        <f t="shared" si="4"/>
        <v>4.7170370370370369</v>
      </c>
    </row>
    <row r="92" spans="1:15" x14ac:dyDescent="0.4">
      <c r="A92" t="s">
        <v>79</v>
      </c>
      <c r="B92">
        <v>3548</v>
      </c>
      <c r="K92" t="s">
        <v>68</v>
      </c>
      <c r="L92" t="str">
        <f>A56</f>
        <v>D12</v>
      </c>
      <c r="M92">
        <f>B56</f>
        <v>3693</v>
      </c>
      <c r="N92" s="8">
        <f t="shared" si="3"/>
        <v>9.4222222222222221E-2</v>
      </c>
      <c r="O92">
        <f t="shared" si="4"/>
        <v>3.7688888888888887</v>
      </c>
    </row>
    <row r="93" spans="1:15" x14ac:dyDescent="0.4">
      <c r="A93" t="s">
        <v>103</v>
      </c>
      <c r="B93">
        <v>3386</v>
      </c>
      <c r="K93" t="s">
        <v>69</v>
      </c>
      <c r="L93" t="str">
        <f>A68</f>
        <v>E12</v>
      </c>
      <c r="M93">
        <f>B68</f>
        <v>3770</v>
      </c>
      <c r="N93" s="8">
        <f t="shared" si="3"/>
        <v>0.11703703703703704</v>
      </c>
      <c r="O93">
        <f t="shared" si="4"/>
        <v>4.6814814814814811</v>
      </c>
    </row>
    <row r="94" spans="1:15" x14ac:dyDescent="0.4">
      <c r="A94" t="s">
        <v>104</v>
      </c>
      <c r="B94">
        <v>6237</v>
      </c>
      <c r="K94" t="s">
        <v>70</v>
      </c>
      <c r="L94" t="str">
        <f>A80</f>
        <v>F12</v>
      </c>
      <c r="M94">
        <f>B80</f>
        <v>3906</v>
      </c>
      <c r="N94" s="8">
        <f t="shared" si="3"/>
        <v>0.15733333333333333</v>
      </c>
      <c r="O94">
        <f t="shared" si="4"/>
        <v>6.293333333333333</v>
      </c>
    </row>
    <row r="95" spans="1:15" x14ac:dyDescent="0.4">
      <c r="A95" t="s">
        <v>105</v>
      </c>
      <c r="B95">
        <v>8943</v>
      </c>
      <c r="K95" t="s">
        <v>71</v>
      </c>
      <c r="L95" t="str">
        <f>A92</f>
        <v>G12</v>
      </c>
      <c r="M95">
        <f>B92</f>
        <v>3548</v>
      </c>
      <c r="N95" s="8">
        <f t="shared" si="3"/>
        <v>5.1259259259259261E-2</v>
      </c>
      <c r="O95">
        <f t="shared" si="4"/>
        <v>2.0503703703703704</v>
      </c>
    </row>
    <row r="96" spans="1:15" x14ac:dyDescent="0.4">
      <c r="A96" t="s">
        <v>16</v>
      </c>
      <c r="B96">
        <v>3676</v>
      </c>
      <c r="K96" t="s">
        <v>72</v>
      </c>
      <c r="L96" t="str">
        <f>A104</f>
        <v>H12</v>
      </c>
      <c r="M96">
        <f>B104</f>
        <v>3472</v>
      </c>
      <c r="N96" s="8">
        <f t="shared" si="3"/>
        <v>2.874074074074074E-2</v>
      </c>
      <c r="O96">
        <f t="shared" si="4"/>
        <v>1.1496296296296296</v>
      </c>
    </row>
    <row r="97" spans="1:2" x14ac:dyDescent="0.4">
      <c r="A97" t="s">
        <v>24</v>
      </c>
      <c r="B97">
        <v>5610</v>
      </c>
    </row>
    <row r="98" spans="1:2" x14ac:dyDescent="0.4">
      <c r="A98" t="s">
        <v>33</v>
      </c>
      <c r="B98">
        <v>3448</v>
      </c>
    </row>
    <row r="99" spans="1:2" x14ac:dyDescent="0.4">
      <c r="A99" t="s">
        <v>40</v>
      </c>
      <c r="B99">
        <v>3428</v>
      </c>
    </row>
    <row r="100" spans="1:2" x14ac:dyDescent="0.4">
      <c r="A100" t="s">
        <v>48</v>
      </c>
      <c r="B100">
        <v>22313</v>
      </c>
    </row>
    <row r="101" spans="1:2" x14ac:dyDescent="0.4">
      <c r="A101" t="s">
        <v>56</v>
      </c>
      <c r="B101">
        <v>9580</v>
      </c>
    </row>
    <row r="102" spans="1:2" x14ac:dyDescent="0.4">
      <c r="A102" t="s">
        <v>64</v>
      </c>
      <c r="B102">
        <v>4564</v>
      </c>
    </row>
    <row r="103" spans="1:2" x14ac:dyDescent="0.4">
      <c r="A103" t="s">
        <v>72</v>
      </c>
      <c r="B103">
        <v>5416</v>
      </c>
    </row>
    <row r="104" spans="1:2" x14ac:dyDescent="0.4">
      <c r="A104" t="s">
        <v>80</v>
      </c>
      <c r="B104">
        <v>3472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D33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-3.9657503379900857E-2</v>
      </c>
      <c r="E2" s="7">
        <f>'Plate 2'!N9</f>
        <v>-4.965859714463066E-2</v>
      </c>
      <c r="F2" s="7">
        <f>'Plate 3'!N9</f>
        <v>-2.1037037037037038E-2</v>
      </c>
      <c r="G2" s="7">
        <f>AVERAGE(D2:F2)</f>
        <v>-3.6784379187189513E-2</v>
      </c>
      <c r="H2" s="7">
        <f>STDEV(D2:F2)</f>
        <v>1.4525479603724148E-2</v>
      </c>
      <c r="I2" s="7">
        <f>G2*40</f>
        <v>-1.4713751674875806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-3.2447048219918881E-2</v>
      </c>
      <c r="E3" s="7">
        <f>'Plate 2'!N10</f>
        <v>-3.3901542281430545E-2</v>
      </c>
      <c r="F3" s="7">
        <f>'Plate 3'!N10</f>
        <v>-1.9259259259259261E-2</v>
      </c>
      <c r="G3" s="7">
        <f t="shared" ref="G3:G66" si="0">AVERAGE(D3:F3)</f>
        <v>-2.8535949920202891E-2</v>
      </c>
      <c r="H3" s="7">
        <f t="shared" ref="H3:H66" si="1">STDEV(D3:F3)</f>
        <v>8.0666988575174067E-3</v>
      </c>
      <c r="I3" s="7">
        <f t="shared" ref="I3:I66" si="2">G3*40</f>
        <v>-1.1414379968081156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-4.2812077512392972E-2</v>
      </c>
      <c r="E4" s="7">
        <f>'Plate 2'!N11</f>
        <v>-4.9181110633624597E-2</v>
      </c>
      <c r="F4" s="7">
        <f>'Plate 3'!N11</f>
        <v>-2.637037037037037E-2</v>
      </c>
      <c r="G4" s="7">
        <f t="shared" si="0"/>
        <v>-3.9454519505462644E-2</v>
      </c>
      <c r="H4" s="7">
        <f t="shared" si="1"/>
        <v>1.1770189661464195E-2</v>
      </c>
      <c r="I4" s="7">
        <f t="shared" si="2"/>
        <v>-1.5781807802185057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-2.1631365479945923E-2</v>
      </c>
      <c r="E5" s="7">
        <f>'Plate 2'!N12</f>
        <v>-2.1964379506278945E-2</v>
      </c>
      <c r="F5" s="7">
        <f>'Plate 3'!N12</f>
        <v>-6.8148148148148152E-3</v>
      </c>
      <c r="G5" s="7">
        <f t="shared" si="0"/>
        <v>-1.6803519933679897E-2</v>
      </c>
      <c r="H5" s="7">
        <f t="shared" si="1"/>
        <v>8.6520747251260331E-3</v>
      </c>
      <c r="I5" s="7">
        <f t="shared" si="2"/>
        <v>-0.6721407973471959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7.6611086074808476E-3</v>
      </c>
      <c r="E6" s="7">
        <f>'Plate 2'!N13</f>
        <v>1.289213579716373E-2</v>
      </c>
      <c r="F6" s="7">
        <f>'Plate 3'!N13</f>
        <v>7.4074074074074077E-3</v>
      </c>
      <c r="G6" s="7">
        <f t="shared" si="0"/>
        <v>9.3202172706839947E-3</v>
      </c>
      <c r="H6" s="7">
        <f t="shared" si="1"/>
        <v>3.0959719870480994E-3</v>
      </c>
      <c r="I6" s="7">
        <f t="shared" si="2"/>
        <v>0.37280869082735979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0.45831455610635419</v>
      </c>
      <c r="E7" s="7">
        <f>'Plate 2'!N14</f>
        <v>0.49276607935825811</v>
      </c>
      <c r="F7" s="7">
        <f>'Plate 3'!N14</f>
        <v>0.2868148148148148</v>
      </c>
      <c r="G7" s="7">
        <f t="shared" si="0"/>
        <v>0.41263181675980903</v>
      </c>
      <c r="H7" s="7">
        <f t="shared" si="1"/>
        <v>0.11031393995055265</v>
      </c>
      <c r="I7" s="7">
        <f t="shared" si="2"/>
        <v>16.505272670392362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0.87381703470031546</v>
      </c>
      <c r="E8" s="7">
        <f>'Plate 2'!N15</f>
        <v>0.92918875041780058</v>
      </c>
      <c r="F8" s="7">
        <f>'Plate 3'!N15</f>
        <v>0.53896296296296298</v>
      </c>
      <c r="G8" s="7">
        <f t="shared" si="0"/>
        <v>0.7806562493603596</v>
      </c>
      <c r="H8" s="7">
        <f t="shared" si="1"/>
        <v>0.21113559681530539</v>
      </c>
      <c r="I8" s="7">
        <f t="shared" si="2"/>
        <v>31.226249974414383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1.398828301036503</v>
      </c>
      <c r="E9" s="7">
        <f>'Plate 2'!N16</f>
        <v>1.4243422623310891</v>
      </c>
      <c r="F9" s="7">
        <f>'Plate 3'!N16</f>
        <v>0.84799999999999998</v>
      </c>
      <c r="G9" s="7">
        <f t="shared" si="0"/>
        <v>1.2237235211225306</v>
      </c>
      <c r="H9" s="7">
        <f t="shared" si="1"/>
        <v>0.32563609105682773</v>
      </c>
      <c r="I9" s="7">
        <f t="shared" si="2"/>
        <v>48.948940844901223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2.7246507435781884</v>
      </c>
      <c r="E10" s="7">
        <f>'Plate 2'!N17</f>
        <v>2.841999713508093</v>
      </c>
      <c r="F10" s="7">
        <f>'Plate 3'!N17</f>
        <v>1.6497777777777778</v>
      </c>
      <c r="G10" s="7">
        <f t="shared" si="0"/>
        <v>2.4054760782880193</v>
      </c>
      <c r="H10" s="7">
        <f t="shared" si="1"/>
        <v>0.65707886606666521</v>
      </c>
      <c r="I10" s="7">
        <f t="shared" si="2"/>
        <v>96.219043131520777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7.3803515096890493</v>
      </c>
      <c r="E11" s="7">
        <f>'Plate 2'!N18</f>
        <v>7.8680227283579232</v>
      </c>
      <c r="F11" s="7">
        <f>'Plate 3'!N18</f>
        <v>4.6518518518518519</v>
      </c>
      <c r="G11" s="7">
        <f t="shared" si="0"/>
        <v>6.6334086966329409</v>
      </c>
      <c r="H11" s="7">
        <f t="shared" si="1"/>
        <v>1.7333151621109144</v>
      </c>
      <c r="I11" s="7">
        <f t="shared" si="2"/>
        <v>265.33634786531763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8.6097341144659758</v>
      </c>
      <c r="E12" s="7">
        <f>'Plate 2'!N19</f>
        <v>9.4227188081936681</v>
      </c>
      <c r="F12" s="7">
        <f>'Plate 3'!N19</f>
        <v>5.5170370370370367</v>
      </c>
      <c r="G12" s="7">
        <f t="shared" si="0"/>
        <v>7.8498299865655596</v>
      </c>
      <c r="H12" s="7">
        <f t="shared" si="1"/>
        <v>2.0607470094813607</v>
      </c>
      <c r="I12" s="7">
        <f t="shared" si="2"/>
        <v>313.99319946262239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6.4096439837764763</v>
      </c>
      <c r="E13" s="7">
        <f>'Plate 2'!N20</f>
        <v>6.9579334383803655</v>
      </c>
      <c r="F13" s="7">
        <f>'Plate 3'!N20</f>
        <v>4.0509629629629629</v>
      </c>
      <c r="G13" s="7">
        <f t="shared" si="0"/>
        <v>5.8061801283732679</v>
      </c>
      <c r="H13" s="7">
        <f t="shared" si="1"/>
        <v>1.5445859655003646</v>
      </c>
      <c r="I13" s="7">
        <f t="shared" si="2"/>
        <v>232.24720513493071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2.2726453357368186</v>
      </c>
      <c r="E14" s="7">
        <f>'Plate 2'!N21</f>
        <v>2.4323162870648902</v>
      </c>
      <c r="F14" s="7">
        <f>'Plate 3'!N21</f>
        <v>1.4213333333333333</v>
      </c>
      <c r="G14" s="7">
        <f t="shared" si="0"/>
        <v>2.0420983187116808</v>
      </c>
      <c r="H14" s="7">
        <f t="shared" si="1"/>
        <v>0.54349386241091868</v>
      </c>
      <c r="I14" s="7">
        <f t="shared" si="2"/>
        <v>81.683932748467228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0.96439837764758896</v>
      </c>
      <c r="E15" s="7">
        <f>'Plate 2'!N22</f>
        <v>1.0308933772620923</v>
      </c>
      <c r="F15" s="7">
        <f>'Plate 3'!N22</f>
        <v>0.5955555555555555</v>
      </c>
      <c r="G15" s="7">
        <f t="shared" si="0"/>
        <v>0.86361577015507895</v>
      </c>
      <c r="H15" s="7">
        <f t="shared" si="1"/>
        <v>0.23451568227261474</v>
      </c>
      <c r="I15" s="7">
        <f t="shared" si="2"/>
        <v>34.544630806203159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0.57863902658855337</v>
      </c>
      <c r="E16" s="7">
        <f>'Plate 2'!N23</f>
        <v>0.61548011268681657</v>
      </c>
      <c r="F16" s="7">
        <f>'Plate 3'!N23</f>
        <v>0.35822222222222222</v>
      </c>
      <c r="G16" s="7">
        <f t="shared" si="0"/>
        <v>0.51744712049919739</v>
      </c>
      <c r="H16" s="7">
        <f t="shared" si="1"/>
        <v>0.1391177292069912</v>
      </c>
      <c r="I16" s="7">
        <f t="shared" si="2"/>
        <v>20.697884819967896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0.27444794952681389</v>
      </c>
      <c r="E17" s="7">
        <f>'Plate 2'!N24</f>
        <v>0.29699660984577181</v>
      </c>
      <c r="F17" s="7">
        <f>'Plate 3'!N24</f>
        <v>0.17807407407407408</v>
      </c>
      <c r="G17" s="7">
        <f t="shared" si="0"/>
        <v>0.2498395444822199</v>
      </c>
      <c r="H17" s="7">
        <f t="shared" si="1"/>
        <v>6.3165042370933455E-2</v>
      </c>
      <c r="I17" s="7">
        <f t="shared" si="2"/>
        <v>9.993581779288796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0.15863001351960343</v>
      </c>
      <c r="E18" s="7">
        <f>'Plate 2'!N25</f>
        <v>0.17237263047318913</v>
      </c>
      <c r="F18" s="7">
        <f>'Plate 3'!N25</f>
        <v>0.10933333333333334</v>
      </c>
      <c r="G18" s="7">
        <f t="shared" si="0"/>
        <v>0.14677865910870863</v>
      </c>
      <c r="H18" s="7">
        <f t="shared" si="1"/>
        <v>3.3148592685078464E-2</v>
      </c>
      <c r="I18" s="7">
        <f t="shared" si="2"/>
        <v>5.8711463643483448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9.9594411897251017E-2</v>
      </c>
      <c r="E19" s="7">
        <f>'Plate 2'!N26</f>
        <v>0.11173184357541899</v>
      </c>
      <c r="F19" s="7">
        <f>'Plate 3'!N26</f>
        <v>6.8148148148148152E-2</v>
      </c>
      <c r="G19" s="7">
        <f t="shared" si="0"/>
        <v>9.3158134540272719E-2</v>
      </c>
      <c r="H19" s="7">
        <f t="shared" si="1"/>
        <v>2.2493418513784086E-2</v>
      </c>
      <c r="I19" s="7">
        <f t="shared" si="2"/>
        <v>3.7263253816109088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0.10545290671473637</v>
      </c>
      <c r="E20" s="7">
        <f>'Plate 2'!N27</f>
        <v>0.11173184357541899</v>
      </c>
      <c r="F20" s="7">
        <f>'Plate 3'!N27</f>
        <v>6.9629629629629625E-2</v>
      </c>
      <c r="G20" s="7">
        <f t="shared" si="0"/>
        <v>9.5604793306594993E-2</v>
      </c>
      <c r="H20" s="7">
        <f t="shared" si="1"/>
        <v>2.2713170365648364E-2</v>
      </c>
      <c r="I20" s="7">
        <f t="shared" si="2"/>
        <v>3.8241917322637997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8.5624155024785945E-2</v>
      </c>
      <c r="E21" s="7">
        <f>'Plate 2'!N28</f>
        <v>6.8280571073867161E-2</v>
      </c>
      <c r="F21" s="7">
        <f>'Plate 3'!N28</f>
        <v>6.4296296296296296E-2</v>
      </c>
      <c r="G21" s="7">
        <f t="shared" si="0"/>
        <v>7.27336741316498E-2</v>
      </c>
      <c r="H21" s="7">
        <f t="shared" si="1"/>
        <v>1.1339840590503402E-2</v>
      </c>
      <c r="I21" s="7">
        <f t="shared" si="2"/>
        <v>2.9093469652659918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4.596665164488508E-2</v>
      </c>
      <c r="E22" s="7">
        <f>'Plate 2'!N29</f>
        <v>4.7748651100606401E-2</v>
      </c>
      <c r="F22" s="7">
        <f>'Plate 3'!N29</f>
        <v>3.0814814814814816E-2</v>
      </c>
      <c r="G22" s="7">
        <f t="shared" si="0"/>
        <v>4.1510039186768766E-2</v>
      </c>
      <c r="H22" s="7">
        <f t="shared" si="1"/>
        <v>9.305092626614539E-3</v>
      </c>
      <c r="I22" s="7">
        <f t="shared" si="2"/>
        <v>1.6604015674707506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-7.6611086074808476E-3</v>
      </c>
      <c r="E23" s="7">
        <f>'Plate 2'!N30</f>
        <v>-3.8198920880485121E-3</v>
      </c>
      <c r="F23" s="7">
        <f>'Plate 3'!N30</f>
        <v>-1.4814814814814814E-3</v>
      </c>
      <c r="G23" s="7">
        <f t="shared" si="0"/>
        <v>-4.320827392336947E-3</v>
      </c>
      <c r="H23" s="7">
        <f t="shared" si="1"/>
        <v>3.1201201881351794E-3</v>
      </c>
      <c r="I23" s="7">
        <f t="shared" si="2"/>
        <v>-0.17283309569347788</v>
      </c>
      <c r="J23">
        <f>SUM(I2:I23)</f>
        <v>1164.724542102259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-3.8305543037404237E-2</v>
      </c>
      <c r="E24">
        <f>'Plate 2'!N31</f>
        <v>-4.392875901255789E-2</v>
      </c>
      <c r="F24">
        <f>'Plate 3'!N31</f>
        <v>-2.4E-2</v>
      </c>
      <c r="G24">
        <f t="shared" si="0"/>
        <v>-3.5411434016654038E-2</v>
      </c>
      <c r="H24">
        <f t="shared" si="1"/>
        <v>1.0274763219322506E-2</v>
      </c>
      <c r="I24" s="7">
        <f t="shared" si="2"/>
        <v>-1.4164573606661615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0.1473636773321316</v>
      </c>
      <c r="E25">
        <f>'Plate 2'!N32</f>
        <v>0.15231819701093444</v>
      </c>
      <c r="F25">
        <f>'Plate 3'!N32</f>
        <v>8.9185185185185187E-2</v>
      </c>
      <c r="G25">
        <f t="shared" si="0"/>
        <v>0.12962235317608375</v>
      </c>
      <c r="H25">
        <f t="shared" si="1"/>
        <v>3.5107125098119606E-2</v>
      </c>
      <c r="I25" s="7">
        <f t="shared" si="2"/>
        <v>5.18489412704335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1.0743578188373142</v>
      </c>
      <c r="E26">
        <f>'Plate 2'!N33</f>
        <v>1.1130210571551353</v>
      </c>
      <c r="F26">
        <f>'Plate 3'!N33</f>
        <v>0.66222222222222227</v>
      </c>
      <c r="G26">
        <f t="shared" si="0"/>
        <v>0.94986703273822393</v>
      </c>
      <c r="H26">
        <f t="shared" si="1"/>
        <v>0.24985668744681425</v>
      </c>
      <c r="I26" s="7">
        <f t="shared" si="2"/>
        <v>37.994681309528957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2.1293375394321767</v>
      </c>
      <c r="E27">
        <f>'Plate 2'!N34</f>
        <v>2.2250871412882582</v>
      </c>
      <c r="F27">
        <f>'Plate 3'!N34</f>
        <v>1.3051851851851852</v>
      </c>
      <c r="G27">
        <f t="shared" si="0"/>
        <v>1.88653662196854</v>
      </c>
      <c r="H27">
        <f t="shared" si="1"/>
        <v>0.50573621222081155</v>
      </c>
      <c r="I27" s="7">
        <f t="shared" si="2"/>
        <v>75.461464878741594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5.0779630464173051</v>
      </c>
      <c r="E28">
        <f>'Plate 2'!N35</f>
        <v>6.108962421811583</v>
      </c>
      <c r="F28">
        <f>'Plate 3'!N35</f>
        <v>3.5487407407407408</v>
      </c>
      <c r="G28">
        <f t="shared" si="0"/>
        <v>4.9118887363232098</v>
      </c>
      <c r="H28">
        <f t="shared" si="1"/>
        <v>1.2881650792546853</v>
      </c>
      <c r="I28" s="7">
        <f t="shared" si="2"/>
        <v>196.47554945292839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6.5033799008562418</v>
      </c>
      <c r="E29">
        <f>'Plate 2'!N36</f>
        <v>7.3399226471852161</v>
      </c>
      <c r="F29">
        <f>'Plate 3'!N36</f>
        <v>4.235555555555556</v>
      </c>
      <c r="G29">
        <f t="shared" si="0"/>
        <v>6.0262860345323377</v>
      </c>
      <c r="H29">
        <f t="shared" si="1"/>
        <v>1.6062340047020627</v>
      </c>
      <c r="I29" s="7">
        <f t="shared" si="2"/>
        <v>241.0514413812935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10.703920684993241</v>
      </c>
      <c r="E30">
        <f>'Plate 2'!N37</f>
        <v>11.574273026786992</v>
      </c>
      <c r="F30">
        <f>'Plate 3'!N37</f>
        <v>6.7428148148148148</v>
      </c>
      <c r="G30">
        <f t="shared" si="0"/>
        <v>9.6736695088650162</v>
      </c>
      <c r="H30">
        <f t="shared" si="1"/>
        <v>2.5752301310647097</v>
      </c>
      <c r="I30" s="7">
        <f t="shared" si="2"/>
        <v>386.94678035460066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10.771068048670573</v>
      </c>
      <c r="E31">
        <f>'Plate 2'!N38</f>
        <v>11.686482356873418</v>
      </c>
      <c r="F31">
        <f>'Plate 3'!N38</f>
        <v>6.7653333333333334</v>
      </c>
      <c r="G31">
        <f t="shared" si="0"/>
        <v>9.7409612462924411</v>
      </c>
      <c r="H31">
        <f t="shared" si="1"/>
        <v>2.6173014626140523</v>
      </c>
      <c r="I31" s="7">
        <f t="shared" si="2"/>
        <v>389.63844985169766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2.9968454258675079</v>
      </c>
      <c r="E32">
        <f>'Plate 2'!N39</f>
        <v>3.250250680418278</v>
      </c>
      <c r="F32">
        <f>'Plate 3'!N39</f>
        <v>1.9034074074074074</v>
      </c>
      <c r="G32">
        <f t="shared" si="0"/>
        <v>2.7168345045643978</v>
      </c>
      <c r="H32">
        <f t="shared" si="1"/>
        <v>0.71575225291327127</v>
      </c>
      <c r="I32" s="7">
        <f t="shared" si="2"/>
        <v>108.67338018257591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0.88418206399278954</v>
      </c>
      <c r="E33">
        <f>'Plate 2'!N40</f>
        <v>0.94542329179200679</v>
      </c>
      <c r="F33">
        <f>'Plate 3'!N40</f>
        <v>0.57333333333333336</v>
      </c>
      <c r="G33">
        <f t="shared" si="0"/>
        <v>0.80097956303937645</v>
      </c>
      <c r="H33">
        <f t="shared" si="1"/>
        <v>0.19951121878260772</v>
      </c>
      <c r="I33" s="7">
        <f t="shared" si="2"/>
        <v>32.039182521575057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0.67552951780081116</v>
      </c>
      <c r="E34">
        <f>'Plate 2'!N41</f>
        <v>0.72530201021821128</v>
      </c>
      <c r="F34">
        <f>'Plate 3'!N41</f>
        <v>0.4317037037037037</v>
      </c>
      <c r="G34">
        <f t="shared" si="0"/>
        <v>0.61084507724090875</v>
      </c>
      <c r="H34">
        <f t="shared" si="1"/>
        <v>0.15712431077003161</v>
      </c>
      <c r="I34" s="7">
        <f t="shared" si="2"/>
        <v>24.433803089636349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0.48219918882379448</v>
      </c>
      <c r="E35">
        <f>'Plate 2'!N42</f>
        <v>0.51998281048560369</v>
      </c>
      <c r="F35">
        <f>'Plate 3'!N42</f>
        <v>0.30399999999999999</v>
      </c>
      <c r="G35">
        <f t="shared" si="0"/>
        <v>0.43539399976979937</v>
      </c>
      <c r="H35">
        <f t="shared" si="1"/>
        <v>0.11534811614456562</v>
      </c>
      <c r="I35" s="7">
        <f t="shared" si="2"/>
        <v>17.415759990791976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0.24290220820189273</v>
      </c>
      <c r="E36">
        <f>'Plate 2'!N43</f>
        <v>0.26930239220742014</v>
      </c>
      <c r="F36">
        <f>'Plate 3'!N43</f>
        <v>0.1517037037037037</v>
      </c>
      <c r="G36">
        <f t="shared" si="0"/>
        <v>0.22130276803767215</v>
      </c>
      <c r="H36">
        <f t="shared" si="1"/>
        <v>6.170303676484943E-2</v>
      </c>
      <c r="I36" s="7">
        <f t="shared" si="2"/>
        <v>8.8521107215068859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0.18611987381703471</v>
      </c>
      <c r="E37">
        <f>'Plate 2'!N44</f>
        <v>0.20006684811154082</v>
      </c>
      <c r="F37">
        <f>'Plate 3'!N44</f>
        <v>0.11259259259259259</v>
      </c>
      <c r="G37">
        <f t="shared" si="0"/>
        <v>0.16625977150705604</v>
      </c>
      <c r="H37">
        <f t="shared" si="1"/>
        <v>4.6997383889645146E-2</v>
      </c>
      <c r="I37" s="7">
        <f t="shared" si="2"/>
        <v>6.6503908602822417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0.19017575484452456</v>
      </c>
      <c r="E38">
        <f>'Plate 2'!N45</f>
        <v>0.21009406484266818</v>
      </c>
      <c r="F38">
        <f>'Plate 3'!N45</f>
        <v>0.12</v>
      </c>
      <c r="G38">
        <f t="shared" si="0"/>
        <v>0.17342327322906426</v>
      </c>
      <c r="H38">
        <f t="shared" si="1"/>
        <v>4.7325673372662892E-2</v>
      </c>
      <c r="I38" s="7">
        <f t="shared" si="2"/>
        <v>6.9369309291625703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0.18702118071203244</v>
      </c>
      <c r="E39">
        <f>'Plate 2'!N46</f>
        <v>0.20675165926562572</v>
      </c>
      <c r="F39">
        <f>'Plate 3'!N46</f>
        <v>0.11733333333333333</v>
      </c>
      <c r="G39">
        <f t="shared" si="0"/>
        <v>0.17036872443699716</v>
      </c>
      <c r="H39">
        <f t="shared" si="1"/>
        <v>4.6977520987461538E-2</v>
      </c>
      <c r="I39" s="7">
        <f t="shared" si="2"/>
        <v>6.8147489774798862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0.15232086525461919</v>
      </c>
      <c r="E40">
        <f>'Plate 2'!N47</f>
        <v>0.15088573747791623</v>
      </c>
      <c r="F40">
        <f>'Plate 3'!N47</f>
        <v>9.3333333333333338E-2</v>
      </c>
      <c r="G40">
        <f t="shared" si="0"/>
        <v>0.13217997868862291</v>
      </c>
      <c r="H40">
        <f t="shared" si="1"/>
        <v>3.364983342386111E-2</v>
      </c>
      <c r="I40" s="7">
        <f t="shared" si="2"/>
        <v>5.287199147544916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3.1095087877422264E-2</v>
      </c>
      <c r="E41">
        <f>'Plate 2'!N48</f>
        <v>6.4460678985818642E-2</v>
      </c>
      <c r="F41">
        <f>'Plate 3'!N48</f>
        <v>2.1629629629629631E-2</v>
      </c>
      <c r="G41">
        <f t="shared" si="0"/>
        <v>3.9061798830956847E-2</v>
      </c>
      <c r="H41">
        <f t="shared" si="1"/>
        <v>2.2499467989287002E-2</v>
      </c>
      <c r="I41" s="7">
        <f t="shared" si="2"/>
        <v>1.5624719532382738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2.4785939612438034E-2</v>
      </c>
      <c r="E42">
        <f>'Plate 2'!N49</f>
        <v>2.482929857231533E-2</v>
      </c>
      <c r="F42">
        <f>'Plate 3'!N49</f>
        <v>1.5703703703703702E-2</v>
      </c>
      <c r="G42">
        <f t="shared" si="0"/>
        <v>2.1772980629485687E-2</v>
      </c>
      <c r="H42">
        <f t="shared" si="1"/>
        <v>5.2561927096732991E-3</v>
      </c>
      <c r="I42" s="7">
        <f t="shared" si="2"/>
        <v>0.87091922517942744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6.0387561964849033E-2</v>
      </c>
      <c r="E43">
        <f>'Plate 2'!N50</f>
        <v>3.3424055770424482E-3</v>
      </c>
      <c r="F43">
        <f>'Plate 3'!N50</f>
        <v>8.2962962962962964E-3</v>
      </c>
      <c r="G43">
        <f t="shared" si="0"/>
        <v>2.400875461272926E-2</v>
      </c>
      <c r="H43">
        <f t="shared" si="1"/>
        <v>3.1602191009272765E-2</v>
      </c>
      <c r="I43" s="7">
        <f t="shared" si="2"/>
        <v>0.96035018450917042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-2.3884632717440287E-2</v>
      </c>
      <c r="E44">
        <f>'Plate 2'!N51</f>
        <v>-2.9126677171369908E-2</v>
      </c>
      <c r="F44">
        <f>'Plate 3'!N51</f>
        <v>-1.6888888888888887E-2</v>
      </c>
      <c r="G44">
        <f t="shared" si="0"/>
        <v>-2.3300066259233029E-2</v>
      </c>
      <c r="H44">
        <f t="shared" si="1"/>
        <v>6.1398008086380965E-3</v>
      </c>
      <c r="I44" s="7">
        <f t="shared" si="2"/>
        <v>-0.93200265036932117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-4.6417305092383954E-2</v>
      </c>
      <c r="E45">
        <f>'Plate 2'!N52</f>
        <v>-4.8703624122618534E-2</v>
      </c>
      <c r="F45">
        <f>'Plate 3'!N52</f>
        <v>-2.7851851851851853E-2</v>
      </c>
      <c r="G45">
        <f t="shared" si="0"/>
        <v>-4.0990927022284775E-2</v>
      </c>
      <c r="H45">
        <f t="shared" si="1"/>
        <v>1.1436052025402769E-2</v>
      </c>
      <c r="I45" s="7">
        <f t="shared" si="2"/>
        <v>-1.6396370808913909</v>
      </c>
      <c r="J45">
        <f>SUM(I24:I45)</f>
        <v>1549.2624120473899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-3.3348355114916628E-2</v>
      </c>
      <c r="E46" s="6">
        <f>'Plate 2'!N53</f>
        <v>-4.0108866924509379E-2</v>
      </c>
      <c r="F46" s="6">
        <f>'Plate 3'!N53</f>
        <v>-2.1925925925925925E-2</v>
      </c>
      <c r="G46" s="6">
        <f t="shared" si="0"/>
        <v>-3.1794382655117311E-2</v>
      </c>
      <c r="H46" s="6">
        <f t="shared" si="1"/>
        <v>9.1905363632299938E-3</v>
      </c>
      <c r="I46" s="7">
        <f t="shared" si="2"/>
        <v>-1.2717753062046924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-2.8841820639927896E-2</v>
      </c>
      <c r="E47" s="6">
        <f>'Plate 2'!N54</f>
        <v>-3.7243947858472994E-2</v>
      </c>
      <c r="F47" s="6">
        <f>'Plate 3'!N54</f>
        <v>-1.6592592592592593E-2</v>
      </c>
      <c r="G47" s="6">
        <f t="shared" si="0"/>
        <v>-2.7559453696997829E-2</v>
      </c>
      <c r="H47" s="6">
        <f t="shared" si="1"/>
        <v>1.0385228322557056E-2</v>
      </c>
      <c r="I47" s="7">
        <f t="shared" si="2"/>
        <v>-1.1023781478799131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-2.298332582244254E-2</v>
      </c>
      <c r="E48" s="6">
        <f>'Plate 2'!N55</f>
        <v>-3.5334001814448741E-2</v>
      </c>
      <c r="F48" s="6">
        <f>'Plate 3'!N55</f>
        <v>-1.6296296296296295E-2</v>
      </c>
      <c r="G48" s="6">
        <f t="shared" si="0"/>
        <v>-2.4871207977729192E-2</v>
      </c>
      <c r="H48" s="6">
        <f t="shared" si="1"/>
        <v>9.6582416682934741E-3</v>
      </c>
      <c r="I48" s="7">
        <f t="shared" si="2"/>
        <v>-0.99484831910916771</v>
      </c>
    </row>
    <row r="49" spans="1:10" x14ac:dyDescent="0.4">
      <c r="A49" s="6">
        <v>48</v>
      </c>
      <c r="B49" s="6" t="s">
        <v>25</v>
      </c>
      <c r="C49" s="6" t="s">
        <v>34</v>
      </c>
      <c r="D49" s="6">
        <f>'Plate 1'!N56</f>
        <v>-9.9143758449752144E-3</v>
      </c>
      <c r="E49" s="6">
        <f>'Plate 2'!N56</f>
        <v>-3.1514109726400223E-2</v>
      </c>
      <c r="F49" s="6">
        <f>'Plate 3'!N56</f>
        <v>-4.4444444444444444E-3</v>
      </c>
      <c r="G49" s="6">
        <f t="shared" si="0"/>
        <v>-1.529097667193996E-2</v>
      </c>
      <c r="H49" s="6">
        <f t="shared" si="1"/>
        <v>1.4313370391304384E-2</v>
      </c>
      <c r="I49" s="7">
        <f t="shared" si="2"/>
        <v>-0.61163906687759839</v>
      </c>
    </row>
    <row r="50" spans="1:10" x14ac:dyDescent="0.4">
      <c r="A50" s="6">
        <v>49</v>
      </c>
      <c r="B50" s="6" t="s">
        <v>34</v>
      </c>
      <c r="C50" s="6" t="s">
        <v>41</v>
      </c>
      <c r="D50" s="6">
        <f>'Plate 1'!N57</f>
        <v>0.10229833258224426</v>
      </c>
      <c r="E50" s="6">
        <f>'Plate 2'!N57</f>
        <v>0.10456954591032802</v>
      </c>
      <c r="F50" s="6">
        <f>'Plate 3'!N57</f>
        <v>7.2888888888888892E-2</v>
      </c>
      <c r="G50" s="6">
        <f t="shared" si="0"/>
        <v>9.3252255793820391E-2</v>
      </c>
      <c r="H50" s="6">
        <f t="shared" si="1"/>
        <v>1.7671718543312738E-2</v>
      </c>
      <c r="I50" s="7">
        <f t="shared" si="2"/>
        <v>3.7300902317528157</v>
      </c>
    </row>
    <row r="51" spans="1:10" x14ac:dyDescent="0.4">
      <c r="A51" s="6">
        <v>50</v>
      </c>
      <c r="B51" s="6" t="s">
        <v>35</v>
      </c>
      <c r="C51" s="6" t="s">
        <v>42</v>
      </c>
      <c r="D51" s="6">
        <f>'Plate 1'!N58</f>
        <v>0.56421811626858942</v>
      </c>
      <c r="E51" s="6">
        <f>'Plate 2'!N58</f>
        <v>0.62502984290693786</v>
      </c>
      <c r="F51" s="6">
        <f>'Plate 3'!N58</f>
        <v>0.36207407407407405</v>
      </c>
      <c r="G51" s="6">
        <f t="shared" si="0"/>
        <v>0.51710734441653383</v>
      </c>
      <c r="H51" s="6">
        <f t="shared" si="1"/>
        <v>0.13766264093425243</v>
      </c>
      <c r="I51" s="7">
        <f t="shared" si="2"/>
        <v>20.684293776661352</v>
      </c>
    </row>
    <row r="52" spans="1:10" x14ac:dyDescent="0.4">
      <c r="A52" s="6">
        <v>51</v>
      </c>
      <c r="B52" s="6" t="s">
        <v>36</v>
      </c>
      <c r="C52" s="6" t="s">
        <v>43</v>
      </c>
      <c r="D52" s="6">
        <f>'Plate 1'!N59</f>
        <v>1.6800360522758</v>
      </c>
      <c r="E52" s="6">
        <f>'Plate 2'!N59</f>
        <v>1.8130162822900251</v>
      </c>
      <c r="F52" s="6">
        <f>'Plate 3'!N59</f>
        <v>1.0497777777777777</v>
      </c>
      <c r="G52" s="6">
        <f t="shared" si="0"/>
        <v>1.5142767041145344</v>
      </c>
      <c r="H52" s="6">
        <f t="shared" si="1"/>
        <v>0.40772585743322509</v>
      </c>
      <c r="I52" s="7">
        <f t="shared" si="2"/>
        <v>60.571068164581376</v>
      </c>
    </row>
    <row r="53" spans="1:10" x14ac:dyDescent="0.4">
      <c r="A53" s="6">
        <v>52</v>
      </c>
      <c r="B53" s="6" t="s">
        <v>37</v>
      </c>
      <c r="C53" s="6" t="s">
        <v>44</v>
      </c>
      <c r="D53" s="6">
        <f>'Plate 1'!N60</f>
        <v>5.3767462821090577</v>
      </c>
      <c r="E53" s="6">
        <f>'Plate 2'!N60</f>
        <v>5.8525521654013266</v>
      </c>
      <c r="F53" s="6">
        <f>'Plate 3'!N60</f>
        <v>3.3863703703703703</v>
      </c>
      <c r="G53" s="6">
        <f t="shared" si="0"/>
        <v>4.8718896059602512</v>
      </c>
      <c r="H53" s="6">
        <f t="shared" si="1"/>
        <v>1.3083093514626192</v>
      </c>
      <c r="I53" s="7">
        <f t="shared" si="2"/>
        <v>194.87558423841006</v>
      </c>
    </row>
    <row r="54" spans="1:10" x14ac:dyDescent="0.4">
      <c r="A54" s="6">
        <v>53</v>
      </c>
      <c r="B54" s="6" t="s">
        <v>38</v>
      </c>
      <c r="C54" s="6" t="s">
        <v>45</v>
      </c>
      <c r="D54" s="6">
        <f>'Plate 1'!N61</f>
        <v>18.970256872465075</v>
      </c>
      <c r="E54" s="6">
        <f>'Plate 2'!N61</f>
        <v>21.440099317194289</v>
      </c>
      <c r="F54" s="6">
        <f>'Plate 3'!N61</f>
        <v>12.617777777777778</v>
      </c>
      <c r="G54" s="6">
        <f t="shared" si="0"/>
        <v>17.67604465581238</v>
      </c>
      <c r="H54" s="6">
        <f t="shared" si="1"/>
        <v>4.5513270902576259</v>
      </c>
      <c r="I54" s="7">
        <f t="shared" si="2"/>
        <v>707.04178623249516</v>
      </c>
      <c r="J54" t="s">
        <v>121</v>
      </c>
    </row>
    <row r="55" spans="1:10" x14ac:dyDescent="0.4">
      <c r="A55" s="6">
        <v>54</v>
      </c>
      <c r="B55" s="6" t="s">
        <v>30</v>
      </c>
      <c r="C55" s="6" t="s">
        <v>46</v>
      </c>
      <c r="D55" s="6">
        <f>'Plate 1'!N62</f>
        <v>23.742226228030646</v>
      </c>
      <c r="E55" s="6">
        <f>'Plate 2'!N62</f>
        <v>26.652342071336481</v>
      </c>
      <c r="F55" s="6">
        <f>'Plate 3'!N62</f>
        <v>15.120592592592592</v>
      </c>
      <c r="G55" s="6">
        <f t="shared" si="0"/>
        <v>21.838386963986569</v>
      </c>
      <c r="H55" s="6">
        <f t="shared" si="1"/>
        <v>5.9969796120726162</v>
      </c>
      <c r="I55" s="7">
        <f t="shared" si="2"/>
        <v>873.53547855946272</v>
      </c>
      <c r="J55">
        <v>0.66482666478159491</v>
      </c>
    </row>
    <row r="56" spans="1:10" x14ac:dyDescent="0.4">
      <c r="A56" s="5">
        <v>55</v>
      </c>
      <c r="B56" s="5" t="s">
        <v>39</v>
      </c>
      <c r="C56" s="5" t="s">
        <v>47</v>
      </c>
      <c r="D56" s="5">
        <f>'Plate 1'!N63</f>
        <v>3.562415502478594</v>
      </c>
      <c r="E56" s="5">
        <f>'Plate 2'!N63</f>
        <v>3.6183927804039531</v>
      </c>
      <c r="F56" s="5">
        <f>'Plate 3'!N63</f>
        <v>2.0628148148148147</v>
      </c>
      <c r="G56" s="5">
        <f t="shared" si="0"/>
        <v>3.0812076992324537</v>
      </c>
      <c r="H56" s="5">
        <f t="shared" si="1"/>
        <v>0.88239810413743991</v>
      </c>
      <c r="I56" s="5">
        <f t="shared" si="2"/>
        <v>123.24830796929815</v>
      </c>
      <c r="J56">
        <v>0.61129433449300941</v>
      </c>
    </row>
    <row r="57" spans="1:10" x14ac:dyDescent="0.4">
      <c r="A57" s="6">
        <v>56</v>
      </c>
      <c r="B57" s="6" t="s">
        <v>40</v>
      </c>
      <c r="C57" s="6" t="s">
        <v>48</v>
      </c>
      <c r="D57" s="6">
        <f>'Plate 1'!N64</f>
        <v>9.5416854438936465</v>
      </c>
      <c r="E57" s="6">
        <f>'Plate 2'!N64</f>
        <v>9.5970013847108806</v>
      </c>
      <c r="F57" s="6">
        <f>'Plate 3'!N64</f>
        <v>5.6112592592592589</v>
      </c>
      <c r="G57" s="6">
        <f t="shared" si="0"/>
        <v>8.2499820292879296</v>
      </c>
      <c r="H57" s="6">
        <f t="shared" si="1"/>
        <v>2.2853683195773815</v>
      </c>
      <c r="I57" s="7">
        <f t="shared" si="2"/>
        <v>329.99928117151717</v>
      </c>
      <c r="J57">
        <v>0.47313604494582162</v>
      </c>
    </row>
    <row r="58" spans="1:10" x14ac:dyDescent="0.4">
      <c r="A58" s="6">
        <v>57</v>
      </c>
      <c r="B58" s="6" t="s">
        <v>48</v>
      </c>
      <c r="C58" s="6" t="s">
        <v>56</v>
      </c>
      <c r="D58" s="6">
        <f>'Plate 1'!N65</f>
        <v>3.2636322667868409</v>
      </c>
      <c r="E58" s="6">
        <f>'Plate 2'!N65</f>
        <v>3.1561858377500833</v>
      </c>
      <c r="F58" s="6">
        <f>'Plate 3'!N65</f>
        <v>1.8385185185185184</v>
      </c>
      <c r="G58" s="6">
        <f t="shared" si="0"/>
        <v>2.7527788743518138</v>
      </c>
      <c r="H58" s="6">
        <f t="shared" si="1"/>
        <v>0.79359320968901259</v>
      </c>
      <c r="I58" s="7">
        <f t="shared" si="2"/>
        <v>110.11115497407255</v>
      </c>
    </row>
    <row r="59" spans="1:10" x14ac:dyDescent="0.4">
      <c r="A59" s="6">
        <v>58</v>
      </c>
      <c r="B59" s="6" t="s">
        <v>47</v>
      </c>
      <c r="C59" s="6" t="s">
        <v>55</v>
      </c>
      <c r="D59" s="6">
        <f>'Plate 1'!N66</f>
        <v>1.9351059035601623</v>
      </c>
      <c r="E59" s="6">
        <f>'Plate 2'!N66</f>
        <v>2.0789762689204028</v>
      </c>
      <c r="F59" s="6">
        <f>'Plate 3'!N66</f>
        <v>1.210962962962963</v>
      </c>
      <c r="G59" s="6">
        <f t="shared" si="0"/>
        <v>1.7416817118145094</v>
      </c>
      <c r="H59" s="6">
        <f t="shared" si="1"/>
        <v>0.46521120288975742</v>
      </c>
      <c r="I59" s="7">
        <f t="shared" si="2"/>
        <v>69.667268472580375</v>
      </c>
    </row>
    <row r="60" spans="1:10" x14ac:dyDescent="0.4">
      <c r="A60" s="6">
        <v>59</v>
      </c>
      <c r="B60" s="6" t="s">
        <v>46</v>
      </c>
      <c r="C60" s="6" t="s">
        <v>54</v>
      </c>
      <c r="D60" s="6">
        <f>'Plate 1'!N67</f>
        <v>1.1401532221721495</v>
      </c>
      <c r="E60" s="6">
        <f>'Plate 2'!N67</f>
        <v>1.2333476579286633</v>
      </c>
      <c r="F60" s="6">
        <f>'Plate 3'!N67</f>
        <v>0.71199999999999997</v>
      </c>
      <c r="G60" s="6">
        <f t="shared" si="0"/>
        <v>1.0285002933669374</v>
      </c>
      <c r="H60" s="6">
        <f t="shared" si="1"/>
        <v>0.27802990394921967</v>
      </c>
      <c r="I60" s="7">
        <f t="shared" si="2"/>
        <v>41.140011734677493</v>
      </c>
    </row>
    <row r="61" spans="1:10" x14ac:dyDescent="0.4">
      <c r="A61" s="6">
        <v>60</v>
      </c>
      <c r="B61" s="6" t="s">
        <v>45</v>
      </c>
      <c r="C61" s="6" t="s">
        <v>53</v>
      </c>
      <c r="D61" s="6">
        <f>'Plate 1'!N68</f>
        <v>0.7377196935556557</v>
      </c>
      <c r="E61" s="6">
        <f>'Plate 2'!N68</f>
        <v>0.7835553645609511</v>
      </c>
      <c r="F61" s="6">
        <f>'Plate 3'!N68</f>
        <v>0.45155555555555554</v>
      </c>
      <c r="G61" s="6">
        <f t="shared" si="0"/>
        <v>0.65761020455738739</v>
      </c>
      <c r="H61" s="6">
        <f t="shared" si="1"/>
        <v>0.1799141905619939</v>
      </c>
      <c r="I61" s="7">
        <f t="shared" si="2"/>
        <v>26.304408182295496</v>
      </c>
    </row>
    <row r="62" spans="1:10" x14ac:dyDescent="0.4">
      <c r="A62" s="6">
        <v>61</v>
      </c>
      <c r="B62" s="6" t="s">
        <v>44</v>
      </c>
      <c r="C62" s="6" t="s">
        <v>52</v>
      </c>
      <c r="D62" s="6">
        <f>'Plate 1'!N69</f>
        <v>0.40558810274898605</v>
      </c>
      <c r="E62" s="6">
        <f>'Plate 2'!N69</f>
        <v>0.42448550828439091</v>
      </c>
      <c r="F62" s="6">
        <f>'Plate 3'!N69</f>
        <v>0.24503703703703703</v>
      </c>
      <c r="G62" s="6">
        <f t="shared" si="0"/>
        <v>0.35837021602347136</v>
      </c>
      <c r="H62" s="6">
        <f t="shared" si="1"/>
        <v>9.860316971766557E-2</v>
      </c>
      <c r="I62" s="7">
        <f t="shared" si="2"/>
        <v>14.334808640938855</v>
      </c>
    </row>
    <row r="63" spans="1:10" x14ac:dyDescent="0.4">
      <c r="A63" s="6">
        <v>62</v>
      </c>
      <c r="B63" s="6" t="s">
        <v>43</v>
      </c>
      <c r="C63" s="6" t="s">
        <v>51</v>
      </c>
      <c r="D63" s="6">
        <f>'Plate 1'!N70</f>
        <v>0.29878323569175302</v>
      </c>
      <c r="E63" s="6">
        <f>'Plate 2'!N70</f>
        <v>0.32039344888506899</v>
      </c>
      <c r="F63" s="6">
        <f>'Plate 3'!N70</f>
        <v>0.19051851851851853</v>
      </c>
      <c r="G63" s="6">
        <f t="shared" si="0"/>
        <v>0.2698984010317802</v>
      </c>
      <c r="H63" s="6">
        <f t="shared" si="1"/>
        <v>6.9588969236722822E-2</v>
      </c>
      <c r="I63" s="7">
        <f t="shared" si="2"/>
        <v>10.795936041271208</v>
      </c>
    </row>
    <row r="64" spans="1:10" x14ac:dyDescent="0.4">
      <c r="A64" s="6">
        <v>63</v>
      </c>
      <c r="B64" s="6" t="s">
        <v>42</v>
      </c>
      <c r="C64" s="6" t="s">
        <v>50</v>
      </c>
      <c r="D64" s="6">
        <f>'Plate 1'!N71</f>
        <v>0.43217665615141954</v>
      </c>
      <c r="E64" s="6">
        <f>'Plate 2'!N71</f>
        <v>0.47223415938499735</v>
      </c>
      <c r="F64" s="6">
        <f>'Plate 3'!N71</f>
        <v>0.26962962962962961</v>
      </c>
      <c r="G64" s="6">
        <f t="shared" si="0"/>
        <v>0.3913468150553488</v>
      </c>
      <c r="H64" s="6">
        <f t="shared" si="1"/>
        <v>0.10729611275482553</v>
      </c>
      <c r="I64" s="7">
        <f t="shared" si="2"/>
        <v>15.653872602213951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0.33573681838666064</v>
      </c>
      <c r="E65" s="6">
        <f>'Plate 2'!N72</f>
        <v>0.35620493721052376</v>
      </c>
      <c r="F65" s="6">
        <f>'Plate 3'!N72</f>
        <v>0.22014814814814815</v>
      </c>
      <c r="G65" s="6">
        <f t="shared" si="0"/>
        <v>0.30402996791511083</v>
      </c>
      <c r="H65" s="6">
        <f t="shared" si="1"/>
        <v>7.3361132335930127E-2</v>
      </c>
      <c r="I65" s="7">
        <f t="shared" si="2"/>
        <v>12.161198716604433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0.20324470482199189</v>
      </c>
      <c r="E66" s="6">
        <f>'Plate 2'!N73</f>
        <v>0.21677887599675308</v>
      </c>
      <c r="F66" s="6">
        <f>'Plate 3'!N73</f>
        <v>0.13837037037037037</v>
      </c>
      <c r="G66" s="6">
        <f t="shared" si="0"/>
        <v>0.18613131706303845</v>
      </c>
      <c r="H66" s="6">
        <f t="shared" si="1"/>
        <v>4.1912104087981961E-2</v>
      </c>
      <c r="I66" s="7">
        <f t="shared" si="2"/>
        <v>7.4452526825215379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4.8670572329878321E-2</v>
      </c>
      <c r="E67" s="6">
        <f>'Plate 2'!N74</f>
        <v>4.4406245523563953E-2</v>
      </c>
      <c r="F67" s="6">
        <f>'Plate 3'!N74</f>
        <v>3.0518518518518518E-2</v>
      </c>
      <c r="G67" s="6">
        <f t="shared" ref="G67:G73" si="3">AVERAGE(D67:F67)</f>
        <v>4.1198445457320258E-2</v>
      </c>
      <c r="H67" s="6">
        <f t="shared" ref="H67:H73" si="4">STDEV(D67:F67)</f>
        <v>9.4916674162852273E-3</v>
      </c>
      <c r="I67" s="7">
        <f t="shared" ref="I67:I89" si="5">G67*40</f>
        <v>1.6479378182928104</v>
      </c>
      <c r="J67">
        <f>SUM(I46:I67)</f>
        <v>2618.9670993695763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0.11897251013970257</v>
      </c>
      <c r="E68">
        <f>'Plate 2'!N75</f>
        <v>-3.1036623215394164E-2</v>
      </c>
      <c r="F68">
        <f>'Plate 3'!N75</f>
        <v>-1.5111111111111112E-2</v>
      </c>
      <c r="G68">
        <f t="shared" si="3"/>
        <v>2.4274925271065766E-2</v>
      </c>
      <c r="H68">
        <f t="shared" si="4"/>
        <v>8.2396176603713955E-2</v>
      </c>
      <c r="I68" s="7">
        <f t="shared" si="5"/>
        <v>0.97099701084263068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-4.6867958539882827E-2</v>
      </c>
      <c r="E69">
        <f>'Plate 2'!N76</f>
        <v>-5.5865921787709494E-2</v>
      </c>
      <c r="F69">
        <f>'Plate 3'!N76</f>
        <v>-2.8148148148148148E-2</v>
      </c>
      <c r="G69">
        <f t="shared" si="3"/>
        <v>-4.3627342825246822E-2</v>
      </c>
      <c r="H69">
        <f t="shared" si="4"/>
        <v>1.4140188702451985E-2</v>
      </c>
      <c r="I69" s="7">
        <f t="shared" si="5"/>
        <v>-1.7450937130098729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-4.0558810274898605E-2</v>
      </c>
      <c r="E70">
        <f>'Plate 2'!N77</f>
        <v>-5.1568543188654919E-2</v>
      </c>
      <c r="F70">
        <f>'Plate 3'!N77</f>
        <v>-2.8148148148148148E-2</v>
      </c>
      <c r="G70">
        <f t="shared" si="3"/>
        <v>-4.0091833870567223E-2</v>
      </c>
      <c r="H70">
        <f t="shared" si="4"/>
        <v>1.1717178678547172E-2</v>
      </c>
      <c r="I70" s="7">
        <f t="shared" si="5"/>
        <v>-1.6036733548226889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3.6953582694907616E-2</v>
      </c>
      <c r="E71">
        <f>'Plate 2'!N78</f>
        <v>-3.1036623215394164E-2</v>
      </c>
      <c r="F71">
        <f>'Plate 3'!N78</f>
        <v>-1.5407407407407408E-2</v>
      </c>
      <c r="G71">
        <f t="shared" si="3"/>
        <v>-3.1634826426313184E-3</v>
      </c>
      <c r="H71">
        <f t="shared" si="4"/>
        <v>3.56104239677855E-2</v>
      </c>
      <c r="I71" s="7">
        <f t="shared" si="5"/>
        <v>-0.12653930570525274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0.21586300135196035</v>
      </c>
      <c r="E72">
        <f>'Plate 2'!N79</f>
        <v>0.20579668624361361</v>
      </c>
      <c r="F72">
        <f>'Plate 3'!N79</f>
        <v>0.12770370370370371</v>
      </c>
      <c r="G72">
        <f t="shared" si="3"/>
        <v>0.18312113043309255</v>
      </c>
      <c r="H72">
        <f t="shared" si="4"/>
        <v>4.8256098722809219E-2</v>
      </c>
      <c r="I72" s="7">
        <f t="shared" si="5"/>
        <v>7.324845217323702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0.58404686795853988</v>
      </c>
      <c r="E73">
        <f>'Plate 2'!N80</f>
        <v>0.60927278804373775</v>
      </c>
      <c r="F73">
        <f>'Plate 3'!N80</f>
        <v>0.35229629629629627</v>
      </c>
      <c r="G73">
        <f t="shared" si="3"/>
        <v>0.51520531743285802</v>
      </c>
      <c r="H73">
        <f t="shared" si="4"/>
        <v>0.14164603290170408</v>
      </c>
      <c r="I73" s="7">
        <f t="shared" si="5"/>
        <v>20.608212697314322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1.0220820189274449</v>
      </c>
      <c r="E74">
        <f>'Plate 2'!N81</f>
        <v>1.0146588358878861</v>
      </c>
      <c r="F74">
        <f>'Plate 3'!N81</f>
        <v>0.60474074074074069</v>
      </c>
      <c r="G74">
        <f t="shared" ref="G74:G89" si="6">AVERAGE(D74:F74)</f>
        <v>0.88049386518535722</v>
      </c>
      <c r="H74">
        <f t="shared" ref="H74:H89" si="7">STDEV(D74:F74)</f>
        <v>0.23883805212389309</v>
      </c>
      <c r="I74" s="7">
        <f t="shared" si="5"/>
        <v>35.219754607414288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3.7232987832356916</v>
      </c>
      <c r="E75">
        <f>'Plate 2'!N82</f>
        <v>3.8943799837654582</v>
      </c>
      <c r="F75">
        <f>'Plate 3'!N82</f>
        <v>2.2844444444444445</v>
      </c>
      <c r="G75">
        <f t="shared" si="6"/>
        <v>3.3007077371485316</v>
      </c>
      <c r="H75">
        <f t="shared" si="7"/>
        <v>0.88425703523748722</v>
      </c>
      <c r="I75" s="7">
        <f t="shared" si="5"/>
        <v>132.02830948594126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15.497070752591258</v>
      </c>
      <c r="E76">
        <f>'Plate 2'!N83</f>
        <v>16.683378694551877</v>
      </c>
      <c r="F76">
        <f>'Plate 3'!N83</f>
        <v>9.6124444444444439</v>
      </c>
      <c r="G76">
        <f t="shared" si="6"/>
        <v>13.930964630529191</v>
      </c>
      <c r="H76">
        <f t="shared" si="7"/>
        <v>3.7866930271023955</v>
      </c>
      <c r="I76" s="7">
        <f t="shared" si="5"/>
        <v>557.23858522116768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18.725552050473187</v>
      </c>
      <c r="E77">
        <f>'Plate 2'!N84</f>
        <v>20.229671011793915</v>
      </c>
      <c r="F77">
        <f>'Plate 3'!N84</f>
        <v>11.578074074074074</v>
      </c>
      <c r="G77">
        <f t="shared" si="6"/>
        <v>16.844432378780393</v>
      </c>
      <c r="H77">
        <f t="shared" si="7"/>
        <v>4.6223901617683731</v>
      </c>
      <c r="I77" s="7">
        <f t="shared" si="5"/>
        <v>673.77729515121575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14.289319513294277</v>
      </c>
      <c r="E78">
        <f>'Plate 2'!N85</f>
        <v>15.386047844148402</v>
      </c>
      <c r="F78">
        <f>'Plate 3'!N85</f>
        <v>8.8960000000000008</v>
      </c>
      <c r="G78">
        <f t="shared" si="6"/>
        <v>12.857122452480894</v>
      </c>
      <c r="H78">
        <f t="shared" si="7"/>
        <v>3.4739849698272511</v>
      </c>
      <c r="I78" s="7">
        <f t="shared" si="5"/>
        <v>514.28489809923576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7.6079315006759805</v>
      </c>
      <c r="E79">
        <f>'Plate 2'!N86</f>
        <v>8.2395072339206408</v>
      </c>
      <c r="F79">
        <f>'Plate 3'!N86</f>
        <v>4.6918518518518519</v>
      </c>
      <c r="G79">
        <f t="shared" si="6"/>
        <v>6.8464301954828244</v>
      </c>
      <c r="H79">
        <f t="shared" si="7"/>
        <v>1.8924528675342438</v>
      </c>
      <c r="I79" s="7">
        <f t="shared" si="5"/>
        <v>273.85720781931298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2.4632717440288419</v>
      </c>
      <c r="E80">
        <f>'Plate 2'!N87</f>
        <v>2.6495726495726495</v>
      </c>
      <c r="F80">
        <f>'Plate 3'!N87</f>
        <v>1.5348148148148149</v>
      </c>
      <c r="G80">
        <f t="shared" si="6"/>
        <v>2.2158864028054355</v>
      </c>
      <c r="H80">
        <f t="shared" si="7"/>
        <v>0.59713556905250498</v>
      </c>
      <c r="I80" s="7">
        <f t="shared" si="5"/>
        <v>88.635456112217412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1.0684993240198288</v>
      </c>
      <c r="E81">
        <f>'Plate 2'!N88</f>
        <v>1.1340304636394021</v>
      </c>
      <c r="F81">
        <f>'Plate 3'!N88</f>
        <v>0.6764444444444444</v>
      </c>
      <c r="G81">
        <f t="shared" si="6"/>
        <v>0.95965807736789177</v>
      </c>
      <c r="H81">
        <f t="shared" si="7"/>
        <v>0.24744909369450671</v>
      </c>
      <c r="I81" s="7">
        <f t="shared" si="5"/>
        <v>38.386323094715671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0.74583145561063546</v>
      </c>
      <c r="E82">
        <f>'Plate 2'!N89</f>
        <v>0.7835553645609511</v>
      </c>
      <c r="F82">
        <f>'Plate 3'!N89</f>
        <v>0.47170370370370368</v>
      </c>
      <c r="G82">
        <f t="shared" si="6"/>
        <v>0.66703017462509673</v>
      </c>
      <c r="H82">
        <f t="shared" si="7"/>
        <v>0.17020603987102587</v>
      </c>
      <c r="I82" s="7">
        <f t="shared" si="5"/>
        <v>26.681206985003868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0.30193780982424517</v>
      </c>
      <c r="E83">
        <f>'Plate 2'!N90</f>
        <v>0.31657355679702048</v>
      </c>
      <c r="F83">
        <f>'Plate 3'!N90</f>
        <v>0.192</v>
      </c>
      <c r="G83">
        <f t="shared" si="6"/>
        <v>0.27017045554042185</v>
      </c>
      <c r="H83">
        <f t="shared" si="7"/>
        <v>6.8091969878324166E-2</v>
      </c>
      <c r="I83" s="7">
        <f t="shared" si="5"/>
        <v>10.806818221616874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0.17485353762956288</v>
      </c>
      <c r="E84">
        <f>'Plate 2'!N91</f>
        <v>0.18908465835840135</v>
      </c>
      <c r="F84">
        <f>'Plate 3'!N91</f>
        <v>0.11792592592592592</v>
      </c>
      <c r="G84">
        <f t="shared" si="6"/>
        <v>0.16062137397129672</v>
      </c>
      <c r="H84">
        <f t="shared" si="7"/>
        <v>3.7653780184012081E-2</v>
      </c>
      <c r="I84" s="7">
        <f t="shared" si="5"/>
        <v>6.4248549588518689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0.14601171698963497</v>
      </c>
      <c r="E85">
        <f>'Plate 2'!N92</f>
        <v>0.1513632239889223</v>
      </c>
      <c r="F85">
        <f>'Plate 3'!N92</f>
        <v>9.4222222222222221E-2</v>
      </c>
      <c r="G85">
        <f t="shared" si="6"/>
        <v>0.13053238773359316</v>
      </c>
      <c r="H85">
        <f t="shared" si="7"/>
        <v>3.1559162637627432E-2</v>
      </c>
      <c r="I85" s="7">
        <f t="shared" si="5"/>
        <v>5.2212955093437259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0.18251464623704372</v>
      </c>
      <c r="E86">
        <f>'Plate 2'!N93</f>
        <v>0.28840185264766266</v>
      </c>
      <c r="F86">
        <f>'Plate 3'!N93</f>
        <v>0.11703703703703704</v>
      </c>
      <c r="G86">
        <f t="shared" si="6"/>
        <v>0.19598451197391445</v>
      </c>
      <c r="H86">
        <f t="shared" si="7"/>
        <v>8.647284527262257E-2</v>
      </c>
      <c r="I86" s="7">
        <f t="shared" si="5"/>
        <v>7.8393804789565777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0.1284362325371789</v>
      </c>
      <c r="E87">
        <f>'Plate 2'!N94</f>
        <v>0.13465119610371007</v>
      </c>
      <c r="F87">
        <f>'Plate 3'!N94</f>
        <v>0.15733333333333333</v>
      </c>
      <c r="G87">
        <f t="shared" si="6"/>
        <v>0.14014025399140742</v>
      </c>
      <c r="H87">
        <f t="shared" si="7"/>
        <v>1.5210454496057858E-2</v>
      </c>
      <c r="I87" s="7">
        <f t="shared" si="5"/>
        <v>5.6056101596562966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7.8864353312302835E-2</v>
      </c>
      <c r="E88">
        <f>'Plate 2'!N95</f>
        <v>7.8785274316000561E-2</v>
      </c>
      <c r="F88">
        <f>'Plate 3'!N95</f>
        <v>5.1259259259259261E-2</v>
      </c>
      <c r="G88">
        <f t="shared" si="6"/>
        <v>6.963629562918755E-2</v>
      </c>
      <c r="H88">
        <f t="shared" si="7"/>
        <v>1.5915029458916059E-2</v>
      </c>
      <c r="I88" s="7">
        <f t="shared" si="5"/>
        <v>2.785451825167502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4.6867958539882827E-2</v>
      </c>
      <c r="E89">
        <f>'Plate 2'!N96</f>
        <v>3.5334001814448741E-2</v>
      </c>
      <c r="F89">
        <f>'Plate 3'!N96</f>
        <v>2.874074074074074E-2</v>
      </c>
      <c r="G89">
        <f t="shared" si="6"/>
        <v>3.6980900365024105E-2</v>
      </c>
      <c r="H89">
        <f t="shared" si="7"/>
        <v>9.1751410022570465E-3</v>
      </c>
      <c r="I89" s="7">
        <f t="shared" si="5"/>
        <v>1.4792360146009642</v>
      </c>
      <c r="J89">
        <f>SUM(I68:I89)</f>
        <v>2405.7004322963621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2023-03-29T17:27:00Z</dcterms:modified>
</cp:coreProperties>
</file>