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5 Batch 141 Water yr\"/>
    </mc:Choice>
  </mc:AlternateContent>
  <xr:revisionPtr revIDLastSave="0" documentId="13_ncr:1_{7C8E18CC-627D-4647-86B0-31BF8AA95062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57" i="5" l="1"/>
  <c r="O88" i="5"/>
  <c r="O16" i="5"/>
  <c r="O82" i="5"/>
  <c r="O72" i="5"/>
  <c r="O79" i="5"/>
  <c r="O23" i="5"/>
  <c r="E8" i="3"/>
  <c r="E43" i="3"/>
  <c r="E57" i="3"/>
  <c r="O80" i="5"/>
  <c r="O30" i="5"/>
  <c r="O42" i="5"/>
  <c r="O96" i="5"/>
  <c r="O40" i="5"/>
  <c r="I16" i="5"/>
  <c r="O58" i="5" s="1"/>
  <c r="O85" i="5"/>
  <c r="O13" i="5"/>
  <c r="O90" i="5"/>
  <c r="O81" i="5"/>
  <c r="O92" i="5"/>
  <c r="O20" i="5"/>
  <c r="O26" i="5"/>
  <c r="O73" i="5"/>
  <c r="O91" i="5"/>
  <c r="O83" i="5"/>
  <c r="O11" i="5"/>
  <c r="O10" i="6"/>
  <c r="O89" i="6"/>
  <c r="O81" i="6"/>
  <c r="O73" i="6"/>
  <c r="O65" i="6"/>
  <c r="O57" i="6"/>
  <c r="O49" i="6"/>
  <c r="O41" i="6"/>
  <c r="O33" i="6"/>
  <c r="O25" i="6"/>
  <c r="O17" i="6"/>
  <c r="O82" i="6"/>
  <c r="O88" i="6"/>
  <c r="O80" i="6"/>
  <c r="O72" i="6"/>
  <c r="O64" i="6"/>
  <c r="O56" i="6"/>
  <c r="O48" i="6"/>
  <c r="O40" i="6"/>
  <c r="O32" i="6"/>
  <c r="O24" i="6"/>
  <c r="O16" i="6"/>
  <c r="O42" i="6"/>
  <c r="O9" i="6"/>
  <c r="O95" i="6"/>
  <c r="O87" i="6"/>
  <c r="O79" i="6"/>
  <c r="O71" i="6"/>
  <c r="O63" i="6"/>
  <c r="O55" i="6"/>
  <c r="O47" i="6"/>
  <c r="O39" i="6"/>
  <c r="O31" i="6"/>
  <c r="O23" i="6"/>
  <c r="O15" i="6"/>
  <c r="O66" i="6"/>
  <c r="O96" i="6"/>
  <c r="O58" i="6"/>
  <c r="O94" i="6"/>
  <c r="O86" i="6"/>
  <c r="O78" i="6"/>
  <c r="O70" i="6"/>
  <c r="O62" i="6"/>
  <c r="O54" i="6"/>
  <c r="O46" i="6"/>
  <c r="O38" i="6"/>
  <c r="O30" i="6"/>
  <c r="O22" i="6"/>
  <c r="O14" i="6"/>
  <c r="O90" i="6"/>
  <c r="O74" i="6"/>
  <c r="O69" i="6"/>
  <c r="O13" i="6"/>
  <c r="O26" i="6"/>
  <c r="O93" i="6"/>
  <c r="O61" i="6"/>
  <c r="O21" i="6"/>
  <c r="O92" i="6"/>
  <c r="O84" i="6"/>
  <c r="O76" i="6"/>
  <c r="O68" i="6"/>
  <c r="O60" i="6"/>
  <c r="O52" i="6"/>
  <c r="O44" i="6"/>
  <c r="O36" i="6"/>
  <c r="O28" i="6"/>
  <c r="O20" i="6"/>
  <c r="O12" i="6"/>
  <c r="O34" i="6"/>
  <c r="O77" i="6"/>
  <c r="O53" i="6"/>
  <c r="O29" i="6"/>
  <c r="O50" i="6"/>
  <c r="O85" i="6"/>
  <c r="O37" i="6"/>
  <c r="O91" i="6"/>
  <c r="O83" i="6"/>
  <c r="O75" i="6"/>
  <c r="O67" i="6"/>
  <c r="O59" i="6"/>
  <c r="O51" i="6"/>
  <c r="O43" i="6"/>
  <c r="O35" i="6"/>
  <c r="O27" i="6"/>
  <c r="O19" i="6"/>
  <c r="O11" i="6"/>
  <c r="O18" i="6"/>
  <c r="O45" i="6"/>
  <c r="O67" i="5"/>
  <c r="O51" i="5"/>
  <c r="I16" i="1"/>
  <c r="O89" i="1" s="1"/>
  <c r="O86" i="5"/>
  <c r="O74" i="5"/>
  <c r="O66" i="5"/>
  <c r="O50" i="5"/>
  <c r="O38" i="5"/>
  <c r="O22" i="5"/>
  <c r="O18" i="5"/>
  <c r="O14" i="5"/>
  <c r="O89" i="5"/>
  <c r="O45" i="5"/>
  <c r="O37" i="5"/>
  <c r="O29" i="5"/>
  <c r="O21" i="5"/>
  <c r="O76" i="5"/>
  <c r="O60" i="5"/>
  <c r="O56" i="5"/>
  <c r="O12" i="5"/>
  <c r="G9" i="6"/>
  <c r="F66" i="3"/>
  <c r="F46" i="3"/>
  <c r="F4" i="3"/>
  <c r="F30" i="3"/>
  <c r="F58" i="3"/>
  <c r="F21" i="3"/>
  <c r="F88" i="3"/>
  <c r="F72" i="3"/>
  <c r="F63" i="3"/>
  <c r="F22" i="3"/>
  <c r="F14" i="3"/>
  <c r="F62" i="3"/>
  <c r="E30" i="3"/>
  <c r="F18" i="3"/>
  <c r="F49" i="3"/>
  <c r="F82" i="3"/>
  <c r="G10" i="1"/>
  <c r="G10" i="6" s="1"/>
  <c r="F25" i="3"/>
  <c r="F79" i="3"/>
  <c r="E78" i="3"/>
  <c r="F74" i="3"/>
  <c r="F70" i="3"/>
  <c r="E53" i="3"/>
  <c r="F42" i="3"/>
  <c r="E38" i="3"/>
  <c r="F20" i="3"/>
  <c r="E11" i="3"/>
  <c r="F89" i="3"/>
  <c r="F50" i="3"/>
  <c r="F12" i="3"/>
  <c r="F7" i="3"/>
  <c r="F78" i="3"/>
  <c r="F77" i="3"/>
  <c r="F67" i="3"/>
  <c r="F38" i="3"/>
  <c r="F26" i="3"/>
  <c r="E7" i="3"/>
  <c r="F87" i="3"/>
  <c r="F86" i="3"/>
  <c r="F59" i="3"/>
  <c r="F55" i="3"/>
  <c r="F41" i="3"/>
  <c r="F35" i="3"/>
  <c r="F31" i="3"/>
  <c r="F27" i="3"/>
  <c r="F13" i="3"/>
  <c r="F8" i="3"/>
  <c r="F2" i="3"/>
  <c r="F80" i="3"/>
  <c r="E75" i="3"/>
  <c r="F83" i="3"/>
  <c r="F64" i="3"/>
  <c r="F36" i="3"/>
  <c r="F24" i="3"/>
  <c r="F44" i="3"/>
  <c r="F28" i="3"/>
  <c r="O64" i="5" l="1"/>
  <c r="O17" i="5"/>
  <c r="O19" i="5"/>
  <c r="O28" i="5"/>
  <c r="O53" i="5"/>
  <c r="O25" i="5"/>
  <c r="O27" i="5"/>
  <c r="O62" i="5"/>
  <c r="O33" i="5"/>
  <c r="O15" i="5"/>
  <c r="O35" i="5"/>
  <c r="O44" i="5"/>
  <c r="O70" i="5"/>
  <c r="O63" i="5"/>
  <c r="O41" i="5"/>
  <c r="O43" i="5"/>
  <c r="O52" i="5"/>
  <c r="O77" i="5"/>
  <c r="O71" i="5"/>
  <c r="O49" i="5"/>
  <c r="O68" i="5"/>
  <c r="O93" i="5"/>
  <c r="O94" i="5"/>
  <c r="O87" i="5"/>
  <c r="O65" i="5"/>
  <c r="O95" i="5"/>
  <c r="O10" i="5"/>
  <c r="O75" i="5"/>
  <c r="O34" i="5"/>
  <c r="O48" i="5"/>
  <c r="F68" i="3"/>
  <c r="F23" i="3"/>
  <c r="F32" i="3"/>
  <c r="F40" i="3"/>
  <c r="F60" i="3"/>
  <c r="F47" i="3"/>
  <c r="F76" i="3"/>
  <c r="F53" i="3"/>
  <c r="F65" i="3"/>
  <c r="F43" i="3"/>
  <c r="F56" i="3"/>
  <c r="F84" i="3"/>
  <c r="F69" i="3"/>
  <c r="F54" i="3"/>
  <c r="F52" i="3"/>
  <c r="F48" i="3"/>
  <c r="F85" i="3"/>
  <c r="E68" i="3"/>
  <c r="E60" i="3"/>
  <c r="E81" i="3"/>
  <c r="E9" i="3"/>
  <c r="E13" i="3"/>
  <c r="E59" i="3"/>
  <c r="E50" i="3"/>
  <c r="E63" i="3"/>
  <c r="E86" i="3"/>
  <c r="E21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74" i="3"/>
  <c r="D48" i="3"/>
  <c r="D2" i="3"/>
  <c r="D61" i="3"/>
  <c r="D22" i="3"/>
  <c r="F5" i="3"/>
  <c r="F75" i="3"/>
  <c r="F51" i="3"/>
  <c r="F34" i="3"/>
  <c r="F16" i="3"/>
  <c r="E5" i="3"/>
  <c r="F17" i="3"/>
  <c r="E31" i="3"/>
  <c r="E84" i="3"/>
  <c r="E16" i="3"/>
  <c r="E51" i="3"/>
  <c r="E65" i="3"/>
  <c r="E85" i="3"/>
  <c r="D82" i="3"/>
  <c r="F10" i="3"/>
  <c r="F39" i="3"/>
  <c r="F37" i="3"/>
  <c r="F61" i="3"/>
  <c r="E49" i="3"/>
  <c r="D25" i="3"/>
  <c r="G11" i="1"/>
  <c r="G11" i="5" s="1"/>
  <c r="G10" i="5"/>
  <c r="D63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F33" i="3"/>
  <c r="E12" i="3"/>
  <c r="E44" i="3"/>
  <c r="E61" i="3"/>
  <c r="E67" i="3"/>
  <c r="D26" i="3"/>
  <c r="E22" i="3"/>
  <c r="G26" i="3" l="1"/>
  <c r="I26" i="3" s="1"/>
  <c r="E77" i="3"/>
  <c r="O84" i="5"/>
  <c r="E47" i="3"/>
  <c r="O54" i="5"/>
  <c r="E71" i="3"/>
  <c r="O78" i="5"/>
  <c r="E25" i="3"/>
  <c r="H25" i="3" s="1"/>
  <c r="O32" i="5"/>
  <c r="O47" i="5"/>
  <c r="E40" i="3"/>
  <c r="O24" i="5"/>
  <c r="E17" i="3"/>
  <c r="O69" i="5"/>
  <c r="E62" i="3"/>
  <c r="G60" i="3"/>
  <c r="I60" i="3" s="1"/>
  <c r="E45" i="3"/>
  <c r="G45" i="3" s="1"/>
  <c r="I45" i="3" s="1"/>
  <c r="E80" i="3"/>
  <c r="E3" i="3"/>
  <c r="O39" i="5"/>
  <c r="E32" i="3"/>
  <c r="O61" i="5"/>
  <c r="E54" i="3"/>
  <c r="O9" i="5"/>
  <c r="E2" i="3"/>
  <c r="G2" i="3" s="1"/>
  <c r="I2" i="3" s="1"/>
  <c r="E55" i="3"/>
  <c r="E39" i="3"/>
  <c r="O46" i="5"/>
  <c r="E28" i="3"/>
  <c r="E42" i="3"/>
  <c r="E24" i="3"/>
  <c r="O31" i="5"/>
  <c r="E52" i="3"/>
  <c r="O59" i="5"/>
  <c r="O36" i="5"/>
  <c r="E29" i="3"/>
  <c r="E27" i="3"/>
  <c r="G27" i="3" s="1"/>
  <c r="I27" i="3" s="1"/>
  <c r="E70" i="3"/>
  <c r="E18" i="3"/>
  <c r="E88" i="3"/>
  <c r="E48" i="3"/>
  <c r="H48" i="3" s="1"/>
  <c r="O55" i="5"/>
  <c r="D79" i="3"/>
  <c r="H79" i="3" s="1"/>
  <c r="D15" i="3"/>
  <c r="D7" i="3"/>
  <c r="G7" i="3" s="1"/>
  <c r="I7" i="3" s="1"/>
  <c r="H60" i="3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O84" i="1"/>
  <c r="D77" i="3"/>
  <c r="D41" i="3"/>
  <c r="O48" i="1"/>
  <c r="D85" i="3"/>
  <c r="G85" i="3" s="1"/>
  <c r="I85" i="3" s="1"/>
  <c r="D72" i="3"/>
  <c r="H72" i="3" s="1"/>
  <c r="D42" i="3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44" i="3"/>
  <c r="I44" i="3" s="1"/>
  <c r="H3" i="3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15" i="3"/>
  <c r="G12" i="3"/>
  <c r="I12" i="3" s="1"/>
  <c r="G15" i="3"/>
  <c r="I15" i="3" s="1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67" i="3"/>
  <c r="H26" i="3"/>
  <c r="H6" i="3"/>
  <c r="G6" i="3"/>
  <c r="I6" i="3" s="1"/>
  <c r="G4" i="3"/>
  <c r="I4" i="3" s="1"/>
  <c r="H4" i="3"/>
  <c r="H27" i="3"/>
  <c r="G12" i="5"/>
  <c r="G71" i="3" l="1"/>
  <c r="I71" i="3" s="1"/>
  <c r="H70" i="3"/>
  <c r="H2" i="3"/>
  <c r="G86" i="3"/>
  <c r="I86" i="3" s="1"/>
  <c r="G79" i="3"/>
  <c r="I79" i="3" s="1"/>
  <c r="G48" i="3"/>
  <c r="I48" i="3" s="1"/>
  <c r="G42" i="3"/>
  <c r="I42" i="3" s="1"/>
  <c r="G55" i="3"/>
  <c r="I55" i="3" s="1"/>
  <c r="G17" i="3"/>
  <c r="I17" i="3" s="1"/>
  <c r="H28" i="3"/>
  <c r="G29" i="3"/>
  <c r="I29" i="3" s="1"/>
  <c r="H3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<sst xmlns="http://schemas.openxmlformats.org/spreadsheetml/2006/main" count="1065" uniqueCount="121">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</sst>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64909</c:v>
                </c:pt>
                <c:pt idx="1">
                  <c:v>38474</c:v>
                </c:pt>
                <c:pt idx="2">
                  <c:v>15203</c:v>
                </c:pt>
                <c:pt idx="3">
                  <c:v>3906</c:v>
                </c:pt>
                <c:pt idx="4">
                  <c:v>3243</c:v>
                </c:pt>
                <c:pt idx="5">
                  <c:v>3519</c:v>
                </c:pt>
                <c:pt idx="6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8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64909</c:v>
                </c:pt>
                <c:pt idx="1">
                  <c:v>38474</c:v>
                </c:pt>
                <c:pt idx="2">
                  <c:v>15203</c:v>
                </c:pt>
                <c:pt idx="3">
                  <c:v>3906</c:v>
                </c:pt>
                <c:pt idx="4">
                  <c:v>3243</c:v>
                </c:pt>
                <c:pt idx="5">
                  <c:v>3519</c:v>
                </c:pt>
                <c:pt idx="6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64905</c:v>
                </c:pt>
                <c:pt idx="1">
                  <c:v>37611</c:v>
                </c:pt>
                <c:pt idx="2">
                  <c:v>15337</c:v>
                </c:pt>
                <c:pt idx="3">
                  <c:v>4014</c:v>
                </c:pt>
                <c:pt idx="4">
                  <c:v>3444</c:v>
                </c:pt>
                <c:pt idx="5">
                  <c:v>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64905</c:v>
                </c:pt>
                <c:pt idx="1">
                  <c:v>37611</c:v>
                </c:pt>
                <c:pt idx="2">
                  <c:v>15337</c:v>
                </c:pt>
                <c:pt idx="3">
                  <c:v>4014</c:v>
                </c:pt>
                <c:pt idx="4">
                  <c:v>3444</c:v>
                </c:pt>
                <c:pt idx="5">
                  <c:v>3681</c:v>
                </c:pt>
                <c:pt idx="6">
                  <c:v>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64909</c:v>
                </c:pt>
                <c:pt idx="1">
                  <c:v>38474</c:v>
                </c:pt>
                <c:pt idx="2">
                  <c:v>15203</c:v>
                </c:pt>
                <c:pt idx="3">
                  <c:v>3906</c:v>
                </c:pt>
                <c:pt idx="4">
                  <c:v>3243</c:v>
                </c:pt>
                <c:pt idx="5">
                  <c:v>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8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64909</c:v>
                </c:pt>
                <c:pt idx="1">
                  <c:v>38474</c:v>
                </c:pt>
                <c:pt idx="2">
                  <c:v>15203</c:v>
                </c:pt>
                <c:pt idx="3">
                  <c:v>3906</c:v>
                </c:pt>
                <c:pt idx="4">
                  <c:v>3243</c:v>
                </c:pt>
                <c:pt idx="5">
                  <c:v>3519</c:v>
                </c:pt>
                <c:pt idx="6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-2.3054755043227664E-2</c:v>
                </c:pt>
                <c:pt idx="1">
                  <c:v>-2.2574447646493755E-2</c:v>
                </c:pt>
                <c:pt idx="2">
                  <c:v>-3.3141210374639768E-2</c:v>
                </c:pt>
                <c:pt idx="3">
                  <c:v>-4.8030739673390974E-3</c:v>
                </c:pt>
                <c:pt idx="4">
                  <c:v>-3.506243996157541E-2</c:v>
                </c:pt>
                <c:pt idx="5">
                  <c:v>1.4409221902017291E-2</c:v>
                </c:pt>
                <c:pt idx="6">
                  <c:v>0.19500480307396734</c:v>
                </c:pt>
                <c:pt idx="7">
                  <c:v>1.2276657060518732</c:v>
                </c:pt>
                <c:pt idx="8">
                  <c:v>9.6450528338136401</c:v>
                </c:pt>
                <c:pt idx="9">
                  <c:v>27.252641690682037</c:v>
                </c:pt>
                <c:pt idx="10">
                  <c:v>23.501440922190202</c:v>
                </c:pt>
                <c:pt idx="11">
                  <c:v>15.038424591738712</c:v>
                </c:pt>
                <c:pt idx="12">
                  <c:v>6.9951969260326612</c:v>
                </c:pt>
                <c:pt idx="13">
                  <c:v>3.0110470701248797</c:v>
                </c:pt>
                <c:pt idx="14">
                  <c:v>1.7180595581171949</c:v>
                </c:pt>
                <c:pt idx="15">
                  <c:v>0.77425552353506244</c:v>
                </c:pt>
                <c:pt idx="16">
                  <c:v>0.40585975024015369</c:v>
                </c:pt>
                <c:pt idx="17">
                  <c:v>0.33957732949087416</c:v>
                </c:pt>
                <c:pt idx="18">
                  <c:v>0.3712776176753122</c:v>
                </c:pt>
                <c:pt idx="19">
                  <c:v>0.25408261287223821</c:v>
                </c:pt>
                <c:pt idx="20">
                  <c:v>0.1239193083573487</c:v>
                </c:pt>
                <c:pt idx="21">
                  <c:v>3.6023054755043228E-2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-3.8904899135446688E-2</c:v>
                </c:pt>
                <c:pt idx="1">
                  <c:v>-1.8251681075888569E-2</c:v>
                </c:pt>
                <c:pt idx="2">
                  <c:v>0.16714697406340057</c:v>
                </c:pt>
                <c:pt idx="3">
                  <c:v>-3.1219980787704129E-2</c:v>
                </c:pt>
                <c:pt idx="4">
                  <c:v>-3.0259365994236311E-2</c:v>
                </c:pt>
                <c:pt idx="5">
                  <c:v>2.5456292026897216E-2</c:v>
                </c:pt>
                <c:pt idx="6">
                  <c:v>0.59798270893371763</c:v>
                </c:pt>
                <c:pt idx="7">
                  <c:v>9.634966378482229</c:v>
                </c:pt>
                <c:pt idx="8">
                  <c:v>24.378962536023053</c:v>
                </c:pt>
                <c:pt idx="9">
                  <c:v>17.457732949087415</c:v>
                </c:pt>
                <c:pt idx="10">
                  <c:v>9.5403458213256478</c:v>
                </c:pt>
                <c:pt idx="11">
                  <c:v>4.0629202689721424</c:v>
                </c:pt>
                <c:pt idx="12">
                  <c:v>1.600864553314121</c:v>
                </c:pt>
                <c:pt idx="13">
                  <c:v>1.1292026897214218</c:v>
                </c:pt>
                <c:pt idx="14">
                  <c:v>0.45869356388088378</c:v>
                </c:pt>
                <c:pt idx="15">
                  <c:v>0.2574447646493756</c:v>
                </c:pt>
                <c:pt idx="16">
                  <c:v>0.16474543707973102</c:v>
                </c:pt>
                <c:pt idx="17">
                  <c:v>0.14793467819404418</c:v>
                </c:pt>
                <c:pt idx="18">
                  <c:v>0.20028818443804033</c:v>
                </c:pt>
                <c:pt idx="19">
                  <c:v>0.22622478386167147</c:v>
                </c:pt>
                <c:pt idx="20">
                  <c:v>9.8463016330451486E-2</c:v>
                </c:pt>
                <c:pt idx="21">
                  <c:v>2.9298751200768493E-2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-2.1133525456292025E-2</c:v>
                </c:pt>
                <c:pt idx="1">
                  <c:v>-1.6810758885686838E-2</c:v>
                </c:pt>
                <c:pt idx="2">
                  <c:v>-2.1133525456292025E-2</c:v>
                </c:pt>
                <c:pt idx="3">
                  <c:v>-2.1133525456292025E-2</c:v>
                </c:pt>
                <c:pt idx="4">
                  <c:v>-2.2094140249759846E-2</c:v>
                </c:pt>
                <c:pt idx="5">
                  <c:v>2.1133525456292025E-2</c:v>
                </c:pt>
                <c:pt idx="6">
                  <c:v>0.21853986551392893</c:v>
                </c:pt>
                <c:pt idx="7">
                  <c:v>1.7704130643611911</c:v>
                </c:pt>
                <c:pt idx="8">
                  <c:v>14.935158501440922</c:v>
                </c:pt>
                <c:pt idx="9">
                  <c:v>25.018251681075888</c:v>
                </c:pt>
                <c:pt idx="10">
                  <c:v>25.446205571565802</c:v>
                </c:pt>
                <c:pt idx="11">
                  <c:v>13.62536023054755</c:v>
                </c:pt>
                <c:pt idx="12">
                  <c:v>4.3861671469740635</c:v>
                </c:pt>
                <c:pt idx="13">
                  <c:v>2.4851104707012488</c:v>
                </c:pt>
                <c:pt idx="14">
                  <c:v>1.207012487992315</c:v>
                </c:pt>
                <c:pt idx="15">
                  <c:v>0.61095100864553309</c:v>
                </c:pt>
                <c:pt idx="16">
                  <c:v>0.38376560999039383</c:v>
                </c:pt>
                <c:pt idx="17">
                  <c:v>0.36743515850144093</c:v>
                </c:pt>
                <c:pt idx="18">
                  <c:v>0.49807877041306436</c:v>
                </c:pt>
                <c:pt idx="19">
                  <c:v>0.35110470701248797</c:v>
                </c:pt>
                <c:pt idx="20">
                  <c:v>0.1729106628242075</c:v>
                </c:pt>
                <c:pt idx="21">
                  <c:v>5.1873198847262249E-2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-8.6455331412103754E-3</c:v>
                </c:pt>
                <c:pt idx="1">
                  <c:v>-2.7857829010566763E-2</c:v>
                </c:pt>
                <c:pt idx="2">
                  <c:v>-2.5936599423631124E-2</c:v>
                </c:pt>
                <c:pt idx="3">
                  <c:v>-1.2968299711815562E-2</c:v>
                </c:pt>
                <c:pt idx="4">
                  <c:v>2.7377521613832854E-2</c:v>
                </c:pt>
                <c:pt idx="5">
                  <c:v>5.7636887608069162E-2</c:v>
                </c:pt>
                <c:pt idx="6">
                  <c:v>0.25312199807877039</c:v>
                </c:pt>
                <c:pt idx="7">
                  <c:v>1.6027857829010568</c:v>
                </c:pt>
                <c:pt idx="8">
                  <c:v>11.292987512007684</c:v>
                </c:pt>
                <c:pt idx="9">
                  <c:v>22.658981748318926</c:v>
                </c:pt>
                <c:pt idx="10">
                  <c:v>21.527857829010568</c:v>
                </c:pt>
                <c:pt idx="11">
                  <c:v>13.310758885686839</c:v>
                </c:pt>
                <c:pt idx="12">
                  <c:v>5.2257444764649374</c:v>
                </c:pt>
                <c:pt idx="13">
                  <c:v>2.1532180595581174</c:v>
                </c:pt>
                <c:pt idx="14">
                  <c:v>1.244956772334294</c:v>
                </c:pt>
                <c:pt idx="15">
                  <c:v>0.57684918347742553</c:v>
                </c:pt>
                <c:pt idx="16">
                  <c:v>0.40297790585975024</c:v>
                </c:pt>
                <c:pt idx="17">
                  <c:v>0.37704130643611911</c:v>
                </c:pt>
                <c:pt idx="18">
                  <c:v>0.75648414985590773</c:v>
                </c:pt>
                <c:pt idx="19">
                  <c:v>1.440922190201729E-3</c:v>
                </c:pt>
                <c:pt idx="20">
                  <c:v>0.12632084534101826</c:v>
                </c:pt>
                <c:pt idx="21">
                  <c:v>7.7329490874159468E-2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64909</v>
      </c>
      <c r="D2">
        <v>3237</v>
      </c>
      <c r="E2">
        <v>4897</v>
      </c>
      <c r="F2">
        <v>4130</v>
      </c>
      <c r="G2">
        <v>39632</v>
      </c>
      <c r="H2">
        <v>23148</v>
      </c>
      <c r="I2">
        <v>3241</v>
      </c>
      <c r="J2">
        <v>3239</v>
      </c>
      <c r="K2">
        <v>4016</v>
      </c>
      <c r="L2">
        <v>3645</v>
      </c>
      <c r="M2">
        <v>7768</v>
      </c>
      <c r="N2">
        <v>5877</v>
      </c>
      <c r="O2">
        <v>38474</v>
      </c>
      <c r="P2">
        <v>3238</v>
      </c>
      <c r="Q2">
        <v>6862</v>
      </c>
      <c r="R2">
        <v>3992</v>
      </c>
      <c r="S2">
        <v>54042</v>
      </c>
      <c r="T2">
        <v>11744</v>
      </c>
      <c r="U2">
        <v>3241</v>
      </c>
      <c r="V2">
        <v>3329</v>
      </c>
      <c r="W2">
        <v>4322</v>
      </c>
      <c r="X2">
        <v>3393</v>
      </c>
      <c r="Y2">
        <v>14165</v>
      </c>
      <c r="Z2">
        <v>4486</v>
      </c>
      <c r="AA2">
        <v>15203</v>
      </c>
      <c r="AB2">
        <v>3216</v>
      </c>
      <c r="AC2">
        <v>9554</v>
      </c>
      <c r="AD2">
        <v>4058</v>
      </c>
      <c r="AE2">
        <v>23345</v>
      </c>
      <c r="AF2">
        <v>6618</v>
      </c>
      <c r="AG2">
        <v>3250</v>
      </c>
      <c r="AH2">
        <v>3740</v>
      </c>
      <c r="AI2">
        <v>4050</v>
      </c>
      <c r="AJ2">
        <v>3267</v>
      </c>
      <c r="AK2">
        <v>30998</v>
      </c>
      <c r="AL2">
        <v>4124</v>
      </c>
      <c r="AM2">
        <v>3906</v>
      </c>
      <c r="AN2">
        <v>3275</v>
      </c>
      <c r="AO2">
        <v>17849</v>
      </c>
      <c r="AP2">
        <v>3814</v>
      </c>
      <c r="AQ2">
        <v>4530</v>
      </c>
      <c r="AR2">
        <v>5636</v>
      </c>
      <c r="AS2">
        <v>3241</v>
      </c>
      <c r="AT2">
        <v>6971</v>
      </c>
      <c r="AU2">
        <v>4084</v>
      </c>
      <c r="AV2">
        <v>3227</v>
      </c>
      <c r="AW2">
        <v>48106</v>
      </c>
      <c r="AX2">
        <v>4070</v>
      </c>
      <c r="AY2">
        <v>3243</v>
      </c>
      <c r="AZ2">
        <v>3212</v>
      </c>
      <c r="BA2">
        <v>34595</v>
      </c>
      <c r="BB2">
        <v>3543</v>
      </c>
      <c r="BC2">
        <v>3338</v>
      </c>
      <c r="BD2">
        <v>4240</v>
      </c>
      <c r="BE2">
        <v>3346</v>
      </c>
      <c r="BF2">
        <v>34380</v>
      </c>
      <c r="BG2">
        <v>4557</v>
      </c>
      <c r="BH2">
        <v>3231</v>
      </c>
      <c r="BI2">
        <v>50461</v>
      </c>
      <c r="BJ2">
        <v>4860</v>
      </c>
      <c r="BK2">
        <v>3519</v>
      </c>
      <c r="BL2">
        <v>3315</v>
      </c>
      <c r="BM2">
        <v>52215</v>
      </c>
      <c r="BN2">
        <v>3360</v>
      </c>
      <c r="BO2">
        <v>3222</v>
      </c>
      <c r="BP2">
        <v>3821</v>
      </c>
      <c r="BQ2">
        <v>3490</v>
      </c>
      <c r="BR2">
        <v>55373</v>
      </c>
      <c r="BS2">
        <v>5798</v>
      </c>
      <c r="BT2">
        <v>3258</v>
      </c>
      <c r="BU2">
        <v>26797</v>
      </c>
      <c r="BV2">
        <v>3288</v>
      </c>
      <c r="BW2">
        <v>3285</v>
      </c>
      <c r="BX2">
        <v>3691</v>
      </c>
      <c r="BY2">
        <v>60025</v>
      </c>
      <c r="BZ2">
        <v>3204</v>
      </c>
      <c r="CA2">
        <v>3220</v>
      </c>
      <c r="CB2">
        <v>3628</v>
      </c>
      <c r="CC2">
        <v>3756</v>
      </c>
      <c r="CD2">
        <v>56264</v>
      </c>
      <c r="CE2">
        <v>8459</v>
      </c>
      <c r="CF2">
        <v>3342</v>
      </c>
      <c r="CG2">
        <v>6622</v>
      </c>
      <c r="CH2">
        <v>3548</v>
      </c>
      <c r="CI2">
        <v>3286</v>
      </c>
      <c r="CJ2">
        <v>5841</v>
      </c>
      <c r="CK2">
        <v>23366</v>
      </c>
      <c r="CL2">
        <v>3247</v>
      </c>
      <c r="CM2">
        <v>3633</v>
      </c>
      <c r="CN2">
        <v>3593</v>
      </c>
      <c r="CO2">
        <v>3702</v>
      </c>
      <c r="CP2">
        <v>31653</v>
      </c>
      <c r="CQ2">
        <v>12417</v>
      </c>
      <c r="CR2">
        <v>3405</v>
      </c>
      <c r="CS2">
        <v>3812</v>
      </c>
      <c r="CT2">
        <v>3446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64909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64909</v>
      </c>
      <c r="K9" t="s">
        <v>82</v>
      </c>
      <c r="L9" s="8" t="str">
        <f>A10</f>
        <v>A2</v>
      </c>
      <c r="M9" s="8">
        <f>B10</f>
        <v>3237</v>
      </c>
      <c r="N9" s="8">
        <f>(M9-I$15)/2082</f>
        <v>-2.3054755043227664E-2</v>
      </c>
      <c r="O9" s="8">
        <f>N9*40</f>
        <v>-0.9221902017291066</v>
      </c>
    </row>
    <row r="10" spans="1:98" x14ac:dyDescent="0.4">
      <c r="A10" t="s">
        <v>83</v>
      </c>
      <c r="B10">
        <v>3237</v>
      </c>
      <c r="E10">
        <f>E9/2</f>
        <v>15</v>
      </c>
      <c r="G10">
        <f>G9/2</f>
        <v>15</v>
      </c>
      <c r="H10" t="str">
        <f>A21</f>
        <v>B1</v>
      </c>
      <c r="I10">
        <f>B21</f>
        <v>38474</v>
      </c>
      <c r="K10" t="s">
        <v>85</v>
      </c>
      <c r="L10" s="8" t="str">
        <f>A22</f>
        <v>B2</v>
      </c>
      <c r="M10" s="8">
        <f>B22</f>
        <v>3238</v>
      </c>
      <c r="N10" s="8">
        <f t="shared" ref="N10:N73" si="1">(M10-I$15)/2082</f>
        <v>-2.2574447646493755E-2</v>
      </c>
      <c r="O10" s="8">
        <f t="shared" ref="O10:O73" si="2">N10*40</f>
        <v>-0.90297790585975024</v>
      </c>
    </row>
    <row r="11" spans="1:98" x14ac:dyDescent="0.4">
      <c r="A11" t="s">
        <v>84</v>
      </c>
      <c r="B11">
        <v>4897</v>
      </c>
      <c r="E11">
        <f>E10/2</f>
        <v>7.5</v>
      </c>
      <c r="G11">
        <f>G10/2</f>
        <v>7.5</v>
      </c>
      <c r="H11" t="str">
        <f>A33</f>
        <v>C1</v>
      </c>
      <c r="I11">
        <f>B33</f>
        <v>15203</v>
      </c>
      <c r="K11" t="s">
        <v>88</v>
      </c>
      <c r="L11" s="8" t="str">
        <f>A34</f>
        <v>C2</v>
      </c>
      <c r="M11" s="8">
        <f>B34</f>
        <v>3216</v>
      </c>
      <c r="N11" s="8">
        <f t="shared" si="1"/>
        <v>-3.3141210374639768E-2</v>
      </c>
      <c r="O11" s="8">
        <f t="shared" si="2"/>
        <v>-1.3256484149855907</v>
      </c>
    </row>
    <row r="12" spans="1:98" x14ac:dyDescent="0.4">
      <c r="A12" t="s">
        <v>9</v>
      </c>
      <c r="B12">
        <v>4130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3906</v>
      </c>
      <c r="K12" t="s">
        <v>91</v>
      </c>
      <c r="L12" s="8" t="str">
        <f>A46</f>
        <v>D2</v>
      </c>
      <c r="M12" s="8">
        <f>B46</f>
        <v>3275</v>
      </c>
      <c r="N12" s="8">
        <f t="shared" si="1"/>
        <v>-4.8030739673390974E-3</v>
      </c>
      <c r="O12" s="8">
        <f t="shared" si="2"/>
        <v>-0.19212295869356388</v>
      </c>
    </row>
    <row r="13" spans="1:98" x14ac:dyDescent="0.4">
      <c r="A13" t="s">
        <v>17</v>
      </c>
      <c r="B13">
        <v>39632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3243</v>
      </c>
      <c r="K13" t="s">
        <v>94</v>
      </c>
      <c r="L13" s="8" t="str">
        <f>A58</f>
        <v>E2</v>
      </c>
      <c r="M13" s="8">
        <f>B58</f>
        <v>3212</v>
      </c>
      <c r="N13" s="8">
        <f t="shared" si="1"/>
        <v>-3.506243996157541E-2</v>
      </c>
      <c r="O13" s="8">
        <f t="shared" si="2"/>
        <v>-1.4024975984630164</v>
      </c>
    </row>
    <row r="14" spans="1:98" x14ac:dyDescent="0.4">
      <c r="A14" t="s">
        <v>25</v>
      </c>
      <c r="B14">
        <v>23148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3519</v>
      </c>
      <c r="K14" t="s">
        <v>97</v>
      </c>
      <c r="L14" s="8" t="str">
        <f>A70</f>
        <v>F2</v>
      </c>
      <c r="M14" s="8">
        <f>B70</f>
        <v>3315</v>
      </c>
      <c r="N14" s="8">
        <f t="shared" si="1"/>
        <v>1.4409221902017291E-2</v>
      </c>
      <c r="O14" s="8">
        <f t="shared" si="2"/>
        <v>0.57636887608069165</v>
      </c>
    </row>
    <row r="15" spans="1:98" x14ac:dyDescent="0.4">
      <c r="A15" t="s">
        <v>34</v>
      </c>
      <c r="B15">
        <v>3241</v>
      </c>
      <c r="G15">
        <f t="shared" ref="G15" si="3">E15*1.14</f>
        <v>0</v>
      </c>
      <c r="H15" t="str">
        <f>A81</f>
        <v>G1</v>
      </c>
      <c r="I15">
        <f>B81</f>
        <v>3285</v>
      </c>
      <c r="K15" t="s">
        <v>100</v>
      </c>
      <c r="L15" s="8" t="str">
        <f>A82</f>
        <v>G2</v>
      </c>
      <c r="M15" s="8">
        <f>B82</f>
        <v>3691</v>
      </c>
      <c r="N15" s="8">
        <f t="shared" si="1"/>
        <v>0.19500480307396734</v>
      </c>
      <c r="O15" s="8">
        <f t="shared" si="2"/>
        <v>7.800192122958693</v>
      </c>
    </row>
    <row r="16" spans="1:98" x14ac:dyDescent="0.4">
      <c r="A16" t="s">
        <v>41</v>
      </c>
      <c r="B16">
        <v>3239</v>
      </c>
      <c r="H16" t="s">
        <v>119</v>
      </c>
      <c r="I16">
        <f>SLOPE(I10:I15, G10:G15)</f>
        <v>2313.1087341596231</v>
      </c>
      <c r="K16" t="s">
        <v>103</v>
      </c>
      <c r="L16" s="8" t="str">
        <f>A94</f>
        <v>H2</v>
      </c>
      <c r="M16" s="8">
        <f>B94</f>
        <v>5841</v>
      </c>
      <c r="N16" s="8">
        <f t="shared" si="1"/>
        <v>1.2276657060518732</v>
      </c>
      <c r="O16" s="8">
        <f t="shared" si="2"/>
        <v>49.106628242074926</v>
      </c>
    </row>
    <row r="17" spans="1:15" x14ac:dyDescent="0.4">
      <c r="A17" t="s">
        <v>49</v>
      </c>
      <c r="B17">
        <v>4016</v>
      </c>
      <c r="K17" t="s">
        <v>104</v>
      </c>
      <c r="L17" s="8" t="str">
        <f>A95</f>
        <v>H3</v>
      </c>
      <c r="M17" s="8">
        <f>B95</f>
        <v>23366</v>
      </c>
      <c r="N17" s="8">
        <f t="shared" si="1"/>
        <v>9.6450528338136401</v>
      </c>
      <c r="O17" s="8">
        <f t="shared" si="2"/>
        <v>385.80211335254558</v>
      </c>
    </row>
    <row r="18" spans="1:15" x14ac:dyDescent="0.4">
      <c r="A18" t="s">
        <v>57</v>
      </c>
      <c r="B18">
        <v>3645</v>
      </c>
      <c r="K18" t="s">
        <v>101</v>
      </c>
      <c r="L18" s="8" t="str">
        <f>A83</f>
        <v>G3</v>
      </c>
      <c r="M18" s="8">
        <f>B83</f>
        <v>60025</v>
      </c>
      <c r="N18" s="8">
        <f t="shared" si="1"/>
        <v>27.252641690682037</v>
      </c>
      <c r="O18" s="8">
        <f t="shared" si="2"/>
        <v>1090.1056676272815</v>
      </c>
    </row>
    <row r="19" spans="1:15" x14ac:dyDescent="0.4">
      <c r="A19" t="s">
        <v>65</v>
      </c>
      <c r="B19">
        <v>7768</v>
      </c>
      <c r="K19" t="s">
        <v>98</v>
      </c>
      <c r="L19" s="8" t="str">
        <f>A71</f>
        <v>F3</v>
      </c>
      <c r="M19" s="8">
        <f>B71</f>
        <v>52215</v>
      </c>
      <c r="N19" s="8">
        <f t="shared" si="1"/>
        <v>23.501440922190202</v>
      </c>
      <c r="O19" s="8">
        <f t="shared" si="2"/>
        <v>940.05763688760806</v>
      </c>
    </row>
    <row r="20" spans="1:15" x14ac:dyDescent="0.4">
      <c r="A20" t="s">
        <v>73</v>
      </c>
      <c r="B20">
        <v>5877</v>
      </c>
      <c r="K20" t="s">
        <v>95</v>
      </c>
      <c r="L20" s="8" t="str">
        <f>A59</f>
        <v>E3</v>
      </c>
      <c r="M20" s="8">
        <f>B59</f>
        <v>34595</v>
      </c>
      <c r="N20" s="8">
        <f t="shared" si="1"/>
        <v>15.038424591738712</v>
      </c>
      <c r="O20" s="8">
        <f t="shared" si="2"/>
        <v>601.53698366954848</v>
      </c>
    </row>
    <row r="21" spans="1:15" x14ac:dyDescent="0.4">
      <c r="A21" t="s">
        <v>85</v>
      </c>
      <c r="B21">
        <v>38474</v>
      </c>
      <c r="K21" t="s">
        <v>92</v>
      </c>
      <c r="L21" s="8" t="str">
        <f>A47</f>
        <v>D3</v>
      </c>
      <c r="M21" s="8">
        <f>B47</f>
        <v>17849</v>
      </c>
      <c r="N21" s="8">
        <f t="shared" si="1"/>
        <v>6.9951969260326612</v>
      </c>
      <c r="O21" s="8">
        <f t="shared" si="2"/>
        <v>279.80787704130643</v>
      </c>
    </row>
    <row r="22" spans="1:15" x14ac:dyDescent="0.4">
      <c r="A22" t="s">
        <v>86</v>
      </c>
      <c r="B22">
        <v>3238</v>
      </c>
      <c r="K22" t="s">
        <v>89</v>
      </c>
      <c r="L22" s="8" t="str">
        <f>A35</f>
        <v>C3</v>
      </c>
      <c r="M22" s="8">
        <f>B35</f>
        <v>9554</v>
      </c>
      <c r="N22" s="8">
        <f t="shared" si="1"/>
        <v>3.0110470701248797</v>
      </c>
      <c r="O22" s="8">
        <f t="shared" si="2"/>
        <v>120.44188280499519</v>
      </c>
    </row>
    <row r="23" spans="1:15" x14ac:dyDescent="0.4">
      <c r="A23" t="s">
        <v>87</v>
      </c>
      <c r="B23">
        <v>6862</v>
      </c>
      <c r="K23" t="s">
        <v>86</v>
      </c>
      <c r="L23" s="8" t="str">
        <f>A23</f>
        <v>B3</v>
      </c>
      <c r="M23" s="8">
        <f>B23</f>
        <v>6862</v>
      </c>
      <c r="N23" s="8">
        <f t="shared" si="1"/>
        <v>1.7180595581171949</v>
      </c>
      <c r="O23" s="8">
        <f t="shared" si="2"/>
        <v>68.7223823246878</v>
      </c>
    </row>
    <row r="24" spans="1:15" x14ac:dyDescent="0.4">
      <c r="A24" t="s">
        <v>10</v>
      </c>
      <c r="B24">
        <v>3992</v>
      </c>
      <c r="K24" t="s">
        <v>83</v>
      </c>
      <c r="L24" s="8" t="str">
        <f>A11</f>
        <v>A3</v>
      </c>
      <c r="M24" s="8">
        <f>B11</f>
        <v>4897</v>
      </c>
      <c r="N24" s="8">
        <f t="shared" si="1"/>
        <v>0.77425552353506244</v>
      </c>
      <c r="O24" s="8">
        <f t="shared" si="2"/>
        <v>30.970220941402498</v>
      </c>
    </row>
    <row r="25" spans="1:15" x14ac:dyDescent="0.4">
      <c r="A25" t="s">
        <v>18</v>
      </c>
      <c r="B25">
        <v>54042</v>
      </c>
      <c r="K25" t="s">
        <v>84</v>
      </c>
      <c r="L25" s="8" t="str">
        <f>A12</f>
        <v>A4</v>
      </c>
      <c r="M25" s="8">
        <f>B12</f>
        <v>4130</v>
      </c>
      <c r="N25" s="8">
        <f t="shared" si="1"/>
        <v>0.40585975024015369</v>
      </c>
      <c r="O25" s="8">
        <f t="shared" si="2"/>
        <v>16.234390009606148</v>
      </c>
    </row>
    <row r="26" spans="1:15" x14ac:dyDescent="0.4">
      <c r="A26" t="s">
        <v>26</v>
      </c>
      <c r="B26">
        <v>11744</v>
      </c>
      <c r="K26" t="s">
        <v>87</v>
      </c>
      <c r="L26" s="8" t="str">
        <f>A24</f>
        <v>B4</v>
      </c>
      <c r="M26" s="8">
        <f>B24</f>
        <v>3992</v>
      </c>
      <c r="N26" s="8">
        <f t="shared" si="1"/>
        <v>0.33957732949087416</v>
      </c>
      <c r="O26" s="8">
        <f t="shared" si="2"/>
        <v>13.583093179634966</v>
      </c>
    </row>
    <row r="27" spans="1:15" x14ac:dyDescent="0.4">
      <c r="A27" t="s">
        <v>35</v>
      </c>
      <c r="B27">
        <v>3241</v>
      </c>
      <c r="K27" t="s">
        <v>90</v>
      </c>
      <c r="L27" s="8" t="str">
        <f>A36</f>
        <v>C4</v>
      </c>
      <c r="M27" s="8">
        <f>B36</f>
        <v>4058</v>
      </c>
      <c r="N27" s="8">
        <f t="shared" si="1"/>
        <v>0.3712776176753122</v>
      </c>
      <c r="O27" s="8">
        <f t="shared" si="2"/>
        <v>14.851104707012489</v>
      </c>
    </row>
    <row r="28" spans="1:15" x14ac:dyDescent="0.4">
      <c r="A28" t="s">
        <v>42</v>
      </c>
      <c r="B28">
        <v>3329</v>
      </c>
      <c r="K28" t="s">
        <v>93</v>
      </c>
      <c r="L28" s="8" t="str">
        <f>A48</f>
        <v>D4</v>
      </c>
      <c r="M28" s="8">
        <f>B48</f>
        <v>3814</v>
      </c>
      <c r="N28" s="8">
        <f t="shared" si="1"/>
        <v>0.25408261287223821</v>
      </c>
      <c r="O28" s="8">
        <f t="shared" si="2"/>
        <v>10.163304514889528</v>
      </c>
    </row>
    <row r="29" spans="1:15" x14ac:dyDescent="0.4">
      <c r="A29" t="s">
        <v>50</v>
      </c>
      <c r="B29">
        <v>4322</v>
      </c>
      <c r="K29" t="s">
        <v>96</v>
      </c>
      <c r="L29" s="8" t="str">
        <f>A60</f>
        <v>E4</v>
      </c>
      <c r="M29" s="8">
        <f>B60</f>
        <v>3543</v>
      </c>
      <c r="N29" s="8">
        <f t="shared" si="1"/>
        <v>0.1239193083573487</v>
      </c>
      <c r="O29" s="8">
        <f t="shared" si="2"/>
        <v>4.956772334293948</v>
      </c>
    </row>
    <row r="30" spans="1:15" x14ac:dyDescent="0.4">
      <c r="A30" t="s">
        <v>58</v>
      </c>
      <c r="B30">
        <v>3393</v>
      </c>
      <c r="K30" t="s">
        <v>99</v>
      </c>
      <c r="L30" s="8" t="str">
        <f>A72</f>
        <v>F4</v>
      </c>
      <c r="M30" s="8">
        <f>B72</f>
        <v>3360</v>
      </c>
      <c r="N30" s="8">
        <f t="shared" si="1"/>
        <v>3.6023054755043228E-2</v>
      </c>
      <c r="O30" s="8">
        <f t="shared" si="2"/>
        <v>1.4409221902017291</v>
      </c>
    </row>
    <row r="31" spans="1:15" x14ac:dyDescent="0.4">
      <c r="A31" t="s">
        <v>66</v>
      </c>
      <c r="B31">
        <v>14165</v>
      </c>
      <c r="K31" t="s">
        <v>102</v>
      </c>
      <c r="L31" s="8" t="str">
        <f>A84</f>
        <v>G4</v>
      </c>
      <c r="M31" s="8">
        <f>B84</f>
        <v>3204</v>
      </c>
      <c r="N31" s="8">
        <f t="shared" si="1"/>
        <v>-3.8904899135446688E-2</v>
      </c>
      <c r="O31" s="8">
        <f t="shared" si="2"/>
        <v>-1.5561959654178676</v>
      </c>
    </row>
    <row r="32" spans="1:15" x14ac:dyDescent="0.4">
      <c r="A32" t="s">
        <v>74</v>
      </c>
      <c r="B32">
        <v>4486</v>
      </c>
      <c r="K32" t="s">
        <v>105</v>
      </c>
      <c r="L32" t="str">
        <f>A96</f>
        <v>H4</v>
      </c>
      <c r="M32">
        <f>B96</f>
        <v>3247</v>
      </c>
      <c r="N32" s="8">
        <f t="shared" si="1"/>
        <v>-1.8251681075888569E-2</v>
      </c>
      <c r="O32" s="8">
        <f t="shared" si="2"/>
        <v>-0.73006724303554271</v>
      </c>
    </row>
    <row r="33" spans="1:15" x14ac:dyDescent="0.4">
      <c r="A33" t="s">
        <v>88</v>
      </c>
      <c r="B33">
        <v>15203</v>
      </c>
      <c r="K33" t="s">
        <v>16</v>
      </c>
      <c r="L33" t="str">
        <f>A97</f>
        <v>H5</v>
      </c>
      <c r="M33">
        <f>B97</f>
        <v>3633</v>
      </c>
      <c r="N33" s="8">
        <f t="shared" si="1"/>
        <v>0.16714697406340057</v>
      </c>
      <c r="O33" s="8">
        <f t="shared" si="2"/>
        <v>6.6858789625360231</v>
      </c>
    </row>
    <row r="34" spans="1:15" x14ac:dyDescent="0.4">
      <c r="A34" t="s">
        <v>89</v>
      </c>
      <c r="B34">
        <v>3216</v>
      </c>
      <c r="K34" t="s">
        <v>15</v>
      </c>
      <c r="L34" t="str">
        <f>A85</f>
        <v>G5</v>
      </c>
      <c r="M34">
        <f>B85</f>
        <v>3220</v>
      </c>
      <c r="N34" s="8">
        <f t="shared" si="1"/>
        <v>-3.1219980787704129E-2</v>
      </c>
      <c r="O34" s="8">
        <f t="shared" si="2"/>
        <v>-1.2487992315081651</v>
      </c>
    </row>
    <row r="35" spans="1:15" x14ac:dyDescent="0.4">
      <c r="A35" t="s">
        <v>90</v>
      </c>
      <c r="B35">
        <v>9554</v>
      </c>
      <c r="K35" t="s">
        <v>14</v>
      </c>
      <c r="L35" t="str">
        <f>A73</f>
        <v>F5</v>
      </c>
      <c r="M35">
        <f>B73</f>
        <v>3222</v>
      </c>
      <c r="N35" s="8">
        <f t="shared" si="1"/>
        <v>-3.0259365994236311E-2</v>
      </c>
      <c r="O35" s="8">
        <f t="shared" si="2"/>
        <v>-1.2103746397694524</v>
      </c>
    </row>
    <row r="36" spans="1:15" x14ac:dyDescent="0.4">
      <c r="A36" t="s">
        <v>11</v>
      </c>
      <c r="B36">
        <v>4058</v>
      </c>
      <c r="K36" t="s">
        <v>13</v>
      </c>
      <c r="L36" t="str">
        <f>A61</f>
        <v>E5</v>
      </c>
      <c r="M36">
        <f>B61</f>
        <v>3338</v>
      </c>
      <c r="N36" s="8">
        <f t="shared" si="1"/>
        <v>2.5456292026897216E-2</v>
      </c>
      <c r="O36" s="8">
        <f t="shared" si="2"/>
        <v>1.0182516810758886</v>
      </c>
    </row>
    <row r="37" spans="1:15" x14ac:dyDescent="0.4">
      <c r="A37" t="s">
        <v>19</v>
      </c>
      <c r="B37">
        <v>23345</v>
      </c>
      <c r="K37" t="s">
        <v>12</v>
      </c>
      <c r="L37" t="str">
        <f>A49</f>
        <v>D5</v>
      </c>
      <c r="M37">
        <f>B49</f>
        <v>4530</v>
      </c>
      <c r="N37" s="8">
        <f t="shared" si="1"/>
        <v>0.59798270893371763</v>
      </c>
      <c r="O37" s="8">
        <f t="shared" si="2"/>
        <v>23.919308357348704</v>
      </c>
    </row>
    <row r="38" spans="1:15" x14ac:dyDescent="0.4">
      <c r="A38" t="s">
        <v>27</v>
      </c>
      <c r="B38">
        <v>6618</v>
      </c>
      <c r="K38" t="s">
        <v>11</v>
      </c>
      <c r="L38" t="str">
        <f>A37</f>
        <v>C5</v>
      </c>
      <c r="M38">
        <f>B37</f>
        <v>23345</v>
      </c>
      <c r="N38" s="8">
        <f t="shared" si="1"/>
        <v>9.634966378482229</v>
      </c>
      <c r="O38" s="8">
        <f t="shared" si="2"/>
        <v>385.39865513928919</v>
      </c>
    </row>
    <row r="39" spans="1:15" x14ac:dyDescent="0.4">
      <c r="A39" t="s">
        <v>36</v>
      </c>
      <c r="B39">
        <v>3250</v>
      </c>
      <c r="K39" t="s">
        <v>10</v>
      </c>
      <c r="L39" t="str">
        <f>A25</f>
        <v>B5</v>
      </c>
      <c r="M39">
        <f>B25</f>
        <v>54042</v>
      </c>
      <c r="N39" s="8">
        <f t="shared" si="1"/>
        <v>24.378962536023053</v>
      </c>
      <c r="O39" s="8">
        <f t="shared" si="2"/>
        <v>975.15850144092212</v>
      </c>
    </row>
    <row r="40" spans="1:15" x14ac:dyDescent="0.4">
      <c r="A40" t="s">
        <v>43</v>
      </c>
      <c r="B40">
        <v>3740</v>
      </c>
      <c r="K40" t="s">
        <v>9</v>
      </c>
      <c r="L40" t="str">
        <f>A13</f>
        <v>A5</v>
      </c>
      <c r="M40">
        <f>B13</f>
        <v>39632</v>
      </c>
      <c r="N40" s="8">
        <f t="shared" si="1"/>
        <v>17.457732949087415</v>
      </c>
      <c r="O40" s="8">
        <f t="shared" si="2"/>
        <v>698.3093179634966</v>
      </c>
    </row>
    <row r="41" spans="1:15" x14ac:dyDescent="0.4">
      <c r="A41" t="s">
        <v>51</v>
      </c>
      <c r="B41">
        <v>4050</v>
      </c>
      <c r="K41" t="s">
        <v>17</v>
      </c>
      <c r="L41" t="str">
        <f>A14</f>
        <v>A6</v>
      </c>
      <c r="M41">
        <f>B14</f>
        <v>23148</v>
      </c>
      <c r="N41" s="8">
        <f t="shared" si="1"/>
        <v>9.5403458213256478</v>
      </c>
      <c r="O41" s="8">
        <f t="shared" si="2"/>
        <v>381.61383285302588</v>
      </c>
    </row>
    <row r="42" spans="1:15" x14ac:dyDescent="0.4">
      <c r="A42" t="s">
        <v>59</v>
      </c>
      <c r="B42">
        <v>3267</v>
      </c>
      <c r="K42" t="s">
        <v>18</v>
      </c>
      <c r="L42" t="str">
        <f>A26</f>
        <v>B6</v>
      </c>
      <c r="M42">
        <f>B26</f>
        <v>11744</v>
      </c>
      <c r="N42" s="8">
        <f t="shared" si="1"/>
        <v>4.0629202689721424</v>
      </c>
      <c r="O42" s="8">
        <f t="shared" si="2"/>
        <v>162.5168107588857</v>
      </c>
    </row>
    <row r="43" spans="1:15" x14ac:dyDescent="0.4">
      <c r="A43" t="s">
        <v>67</v>
      </c>
      <c r="B43">
        <v>30998</v>
      </c>
      <c r="K43" t="s">
        <v>19</v>
      </c>
      <c r="L43" t="str">
        <f>A38</f>
        <v>C6</v>
      </c>
      <c r="M43">
        <f>B38</f>
        <v>6618</v>
      </c>
      <c r="N43" s="8">
        <f t="shared" si="1"/>
        <v>1.600864553314121</v>
      </c>
      <c r="O43" s="8">
        <f t="shared" si="2"/>
        <v>64.034582132564836</v>
      </c>
    </row>
    <row r="44" spans="1:15" x14ac:dyDescent="0.4">
      <c r="A44" t="s">
        <v>75</v>
      </c>
      <c r="B44">
        <v>4124</v>
      </c>
      <c r="K44" t="s">
        <v>20</v>
      </c>
      <c r="L44" t="str">
        <f>A50</f>
        <v>D6</v>
      </c>
      <c r="M44">
        <f>B50</f>
        <v>5636</v>
      </c>
      <c r="N44" s="8">
        <f t="shared" si="1"/>
        <v>1.1292026897214218</v>
      </c>
      <c r="O44" s="8">
        <f t="shared" si="2"/>
        <v>45.16810758885687</v>
      </c>
    </row>
    <row r="45" spans="1:15" x14ac:dyDescent="0.4">
      <c r="A45" t="s">
        <v>91</v>
      </c>
      <c r="B45">
        <v>3906</v>
      </c>
      <c r="K45" t="s">
        <v>21</v>
      </c>
      <c r="L45" t="str">
        <f>A62</f>
        <v>E6</v>
      </c>
      <c r="M45">
        <f>B62</f>
        <v>4240</v>
      </c>
      <c r="N45" s="8">
        <f t="shared" si="1"/>
        <v>0.45869356388088378</v>
      </c>
      <c r="O45" s="8">
        <f t="shared" si="2"/>
        <v>18.347742555235349</v>
      </c>
    </row>
    <row r="46" spans="1:15" x14ac:dyDescent="0.4">
      <c r="A46" t="s">
        <v>92</v>
      </c>
      <c r="B46">
        <v>3275</v>
      </c>
      <c r="K46" t="s">
        <v>22</v>
      </c>
      <c r="L46" t="str">
        <f>A74</f>
        <v>F6</v>
      </c>
      <c r="M46">
        <f>B74</f>
        <v>3821</v>
      </c>
      <c r="N46" s="8">
        <f t="shared" si="1"/>
        <v>0.2574447646493756</v>
      </c>
      <c r="O46" s="8">
        <f t="shared" si="2"/>
        <v>10.297790585975024</v>
      </c>
    </row>
    <row r="47" spans="1:15" x14ac:dyDescent="0.4">
      <c r="A47" t="s">
        <v>93</v>
      </c>
      <c r="B47">
        <v>17849</v>
      </c>
      <c r="K47" t="s">
        <v>23</v>
      </c>
      <c r="L47" t="str">
        <f>A86</f>
        <v>G6</v>
      </c>
      <c r="M47">
        <f>B86</f>
        <v>3628</v>
      </c>
      <c r="N47" s="8">
        <f t="shared" si="1"/>
        <v>0.16474543707973102</v>
      </c>
      <c r="O47" s="8">
        <f t="shared" si="2"/>
        <v>6.5898174831892407</v>
      </c>
    </row>
    <row r="48" spans="1:15" x14ac:dyDescent="0.4">
      <c r="A48" t="s">
        <v>12</v>
      </c>
      <c r="B48">
        <v>3814</v>
      </c>
      <c r="K48" t="s">
        <v>24</v>
      </c>
      <c r="L48" t="str">
        <f>A98</f>
        <v>H6</v>
      </c>
      <c r="M48">
        <f>B98</f>
        <v>3593</v>
      </c>
      <c r="N48" s="8">
        <f t="shared" si="1"/>
        <v>0.14793467819404418</v>
      </c>
      <c r="O48" s="8">
        <f t="shared" si="2"/>
        <v>5.9173871277617671</v>
      </c>
    </row>
    <row r="49" spans="1:15" x14ac:dyDescent="0.4">
      <c r="A49" t="s">
        <v>20</v>
      </c>
      <c r="B49">
        <v>4530</v>
      </c>
      <c r="K49" t="s">
        <v>33</v>
      </c>
      <c r="L49" t="str">
        <f>A99</f>
        <v>H7</v>
      </c>
      <c r="M49">
        <f>B99</f>
        <v>3702</v>
      </c>
      <c r="N49" s="8">
        <f t="shared" si="1"/>
        <v>0.20028818443804033</v>
      </c>
      <c r="O49" s="8">
        <f t="shared" si="2"/>
        <v>8.0115273775216131</v>
      </c>
    </row>
    <row r="50" spans="1:15" x14ac:dyDescent="0.4">
      <c r="A50" t="s">
        <v>28</v>
      </c>
      <c r="B50">
        <v>5636</v>
      </c>
      <c r="K50" t="s">
        <v>31</v>
      </c>
      <c r="L50" t="str">
        <f>A87</f>
        <v>G7</v>
      </c>
      <c r="M50">
        <f>B87</f>
        <v>3756</v>
      </c>
      <c r="N50" s="8">
        <f t="shared" si="1"/>
        <v>0.22622478386167147</v>
      </c>
      <c r="O50" s="8">
        <f t="shared" si="2"/>
        <v>9.0489913544668585</v>
      </c>
    </row>
    <row r="51" spans="1:15" x14ac:dyDescent="0.4">
      <c r="A51" t="s">
        <v>37</v>
      </c>
      <c r="B51">
        <v>3241</v>
      </c>
      <c r="K51" t="s">
        <v>32</v>
      </c>
      <c r="L51" t="str">
        <f>A75</f>
        <v>F7</v>
      </c>
      <c r="M51">
        <f>B75</f>
        <v>3490</v>
      </c>
      <c r="N51" s="8">
        <f t="shared" si="1"/>
        <v>9.8463016330451486E-2</v>
      </c>
      <c r="O51" s="8">
        <f t="shared" si="2"/>
        <v>3.9385206532180597</v>
      </c>
    </row>
    <row r="52" spans="1:15" x14ac:dyDescent="0.4">
      <c r="A52" t="s">
        <v>44</v>
      </c>
      <c r="B52">
        <v>6971</v>
      </c>
      <c r="K52" t="s">
        <v>29</v>
      </c>
      <c r="L52" t="str">
        <f>A63</f>
        <v>E7</v>
      </c>
      <c r="M52">
        <f>B63</f>
        <v>3346</v>
      </c>
      <c r="N52" s="8">
        <f t="shared" si="1"/>
        <v>2.9298751200768493E-2</v>
      </c>
      <c r="O52" s="8">
        <f t="shared" si="2"/>
        <v>1.1719500480307397</v>
      </c>
    </row>
    <row r="53" spans="1:15" x14ac:dyDescent="0.4">
      <c r="A53" t="s">
        <v>52</v>
      </c>
      <c r="B53">
        <v>4084</v>
      </c>
      <c r="K53" t="s">
        <v>28</v>
      </c>
      <c r="L53" t="str">
        <f>A51</f>
        <v>D7</v>
      </c>
      <c r="M53">
        <f>B51</f>
        <v>3241</v>
      </c>
      <c r="N53" s="8">
        <f t="shared" si="1"/>
        <v>-2.1133525456292025E-2</v>
      </c>
      <c r="O53" s="8">
        <f t="shared" si="2"/>
        <v>-0.84534101825168095</v>
      </c>
    </row>
    <row r="54" spans="1:15" x14ac:dyDescent="0.4">
      <c r="A54" t="s">
        <v>60</v>
      </c>
      <c r="B54">
        <v>3227</v>
      </c>
      <c r="K54" t="s">
        <v>27</v>
      </c>
      <c r="L54" s="8" t="str">
        <f>A39</f>
        <v>C7</v>
      </c>
      <c r="M54" s="8">
        <f>B39</f>
        <v>3250</v>
      </c>
      <c r="N54" s="8">
        <f t="shared" si="1"/>
        <v>-1.6810758885686838E-2</v>
      </c>
      <c r="O54" s="8">
        <f t="shared" si="2"/>
        <v>-0.67243035542747354</v>
      </c>
    </row>
    <row r="55" spans="1:15" x14ac:dyDescent="0.4">
      <c r="A55" t="s">
        <v>68</v>
      </c>
      <c r="B55">
        <v>48106</v>
      </c>
      <c r="K55" t="s">
        <v>26</v>
      </c>
      <c r="L55" s="8" t="str">
        <f>A27</f>
        <v>B7</v>
      </c>
      <c r="M55" s="8">
        <f>B27</f>
        <v>3241</v>
      </c>
      <c r="N55" s="8">
        <f t="shared" si="1"/>
        <v>-2.1133525456292025E-2</v>
      </c>
      <c r="O55" s="8">
        <f t="shared" si="2"/>
        <v>-0.84534101825168095</v>
      </c>
    </row>
    <row r="56" spans="1:15" x14ac:dyDescent="0.4">
      <c r="A56" t="s">
        <v>76</v>
      </c>
      <c r="B56">
        <v>4070</v>
      </c>
      <c r="K56" t="s">
        <v>25</v>
      </c>
      <c r="L56" s="8" t="str">
        <f>A15</f>
        <v>A7</v>
      </c>
      <c r="M56" s="8">
        <f>B15</f>
        <v>3241</v>
      </c>
      <c r="N56" s="8">
        <f t="shared" si="1"/>
        <v>-2.1133525456292025E-2</v>
      </c>
      <c r="O56" s="8">
        <f t="shared" si="2"/>
        <v>-0.84534101825168095</v>
      </c>
    </row>
    <row r="57" spans="1:15" x14ac:dyDescent="0.4">
      <c r="A57" t="s">
        <v>94</v>
      </c>
      <c r="B57">
        <v>3243</v>
      </c>
      <c r="K57" t="s">
        <v>34</v>
      </c>
      <c r="L57" s="8" t="str">
        <f>A16</f>
        <v>A8</v>
      </c>
      <c r="M57" s="8">
        <f>B16</f>
        <v>3239</v>
      </c>
      <c r="N57" s="8">
        <f t="shared" si="1"/>
        <v>-2.2094140249759846E-2</v>
      </c>
      <c r="O57" s="8">
        <f t="shared" si="2"/>
        <v>-0.88376560999039389</v>
      </c>
    </row>
    <row r="58" spans="1:15" x14ac:dyDescent="0.4">
      <c r="A58" t="s">
        <v>95</v>
      </c>
      <c r="B58">
        <v>3212</v>
      </c>
      <c r="K58" t="s">
        <v>35</v>
      </c>
      <c r="L58" s="8" t="str">
        <f>A28</f>
        <v>B8</v>
      </c>
      <c r="M58" s="8">
        <f>B28</f>
        <v>3329</v>
      </c>
      <c r="N58" s="8">
        <f t="shared" si="1"/>
        <v>2.1133525456292025E-2</v>
      </c>
      <c r="O58" s="8">
        <f t="shared" si="2"/>
        <v>0.84534101825168095</v>
      </c>
    </row>
    <row r="59" spans="1:15" x14ac:dyDescent="0.4">
      <c r="A59" t="s">
        <v>96</v>
      </c>
      <c r="B59">
        <v>34595</v>
      </c>
      <c r="K59" t="s">
        <v>36</v>
      </c>
      <c r="L59" s="8" t="str">
        <f>A40</f>
        <v>C8</v>
      </c>
      <c r="M59" s="8">
        <f>B40</f>
        <v>3740</v>
      </c>
      <c r="N59" s="8">
        <f t="shared" si="1"/>
        <v>0.21853986551392893</v>
      </c>
      <c r="O59" s="8">
        <f t="shared" si="2"/>
        <v>8.7415946205571569</v>
      </c>
    </row>
    <row r="60" spans="1:15" x14ac:dyDescent="0.4">
      <c r="A60" t="s">
        <v>13</v>
      </c>
      <c r="B60">
        <v>3543</v>
      </c>
      <c r="K60" t="s">
        <v>37</v>
      </c>
      <c r="L60" s="8" t="str">
        <f>A52</f>
        <v>D8</v>
      </c>
      <c r="M60" s="8">
        <f>B52</f>
        <v>6971</v>
      </c>
      <c r="N60" s="8">
        <f t="shared" si="1"/>
        <v>1.7704130643611911</v>
      </c>
      <c r="O60" s="8">
        <f t="shared" si="2"/>
        <v>70.816522574447646</v>
      </c>
    </row>
    <row r="61" spans="1:15" x14ac:dyDescent="0.4">
      <c r="A61" t="s">
        <v>21</v>
      </c>
      <c r="B61">
        <v>3338</v>
      </c>
      <c r="K61" t="s">
        <v>38</v>
      </c>
      <c r="L61" s="8" t="str">
        <f>A64</f>
        <v>E8</v>
      </c>
      <c r="M61" s="8">
        <f>B64</f>
        <v>34380</v>
      </c>
      <c r="N61" s="8">
        <f t="shared" si="1"/>
        <v>14.935158501440922</v>
      </c>
      <c r="O61" s="8">
        <f t="shared" si="2"/>
        <v>597.40634005763684</v>
      </c>
    </row>
    <row r="62" spans="1:15" x14ac:dyDescent="0.4">
      <c r="A62" t="s">
        <v>29</v>
      </c>
      <c r="B62">
        <v>4240</v>
      </c>
      <c r="K62" t="s">
        <v>30</v>
      </c>
      <c r="L62" s="8" t="str">
        <f>A76</f>
        <v>F8</v>
      </c>
      <c r="M62" s="8">
        <f>B76</f>
        <v>55373</v>
      </c>
      <c r="N62" s="8">
        <f t="shared" si="1"/>
        <v>25.018251681075888</v>
      </c>
      <c r="O62" s="8">
        <f t="shared" si="2"/>
        <v>1000.7300672430356</v>
      </c>
    </row>
    <row r="63" spans="1:15" x14ac:dyDescent="0.4">
      <c r="A63" t="s">
        <v>38</v>
      </c>
      <c r="B63">
        <v>3346</v>
      </c>
      <c r="K63" t="s">
        <v>39</v>
      </c>
      <c r="L63" s="8" t="str">
        <f>A88</f>
        <v>G8</v>
      </c>
      <c r="M63" s="8">
        <f>B88</f>
        <v>56264</v>
      </c>
      <c r="N63" s="8">
        <f t="shared" si="1"/>
        <v>25.446205571565802</v>
      </c>
      <c r="O63" s="8">
        <f t="shared" si="2"/>
        <v>1017.848222862632</v>
      </c>
    </row>
    <row r="64" spans="1:15" x14ac:dyDescent="0.4">
      <c r="A64" t="s">
        <v>45</v>
      </c>
      <c r="B64">
        <v>34380</v>
      </c>
      <c r="K64" t="s">
        <v>40</v>
      </c>
      <c r="L64" s="8" t="str">
        <f>A100</f>
        <v>H8</v>
      </c>
      <c r="M64" s="8">
        <f>B100</f>
        <v>31653</v>
      </c>
      <c r="N64" s="8">
        <f t="shared" si="1"/>
        <v>13.62536023054755</v>
      </c>
      <c r="O64" s="8">
        <f t="shared" si="2"/>
        <v>545.01440922190204</v>
      </c>
    </row>
    <row r="65" spans="1:15" x14ac:dyDescent="0.4">
      <c r="A65" t="s">
        <v>53</v>
      </c>
      <c r="B65">
        <v>4557</v>
      </c>
      <c r="K65" t="s">
        <v>48</v>
      </c>
      <c r="L65" s="8" t="str">
        <f>A101</f>
        <v>H9</v>
      </c>
      <c r="M65" s="8">
        <f>B101</f>
        <v>12417</v>
      </c>
      <c r="N65" s="8">
        <f t="shared" si="1"/>
        <v>4.3861671469740635</v>
      </c>
      <c r="O65" s="8">
        <f t="shared" si="2"/>
        <v>175.44668587896254</v>
      </c>
    </row>
    <row r="66" spans="1:15" x14ac:dyDescent="0.4">
      <c r="A66" t="s">
        <v>61</v>
      </c>
      <c r="B66">
        <v>3231</v>
      </c>
      <c r="K66" t="s">
        <v>47</v>
      </c>
      <c r="L66" s="8" t="str">
        <f>A89</f>
        <v>G9</v>
      </c>
      <c r="M66" s="8">
        <f>B89</f>
        <v>8459</v>
      </c>
      <c r="N66" s="8">
        <f t="shared" si="1"/>
        <v>2.4851104707012488</v>
      </c>
      <c r="O66" s="8">
        <f t="shared" si="2"/>
        <v>99.404418828049955</v>
      </c>
    </row>
    <row r="67" spans="1:15" x14ac:dyDescent="0.4">
      <c r="A67" t="s">
        <v>69</v>
      </c>
      <c r="B67">
        <v>50461</v>
      </c>
      <c r="K67" t="s">
        <v>46</v>
      </c>
      <c r="L67" s="8" t="str">
        <f>A77</f>
        <v>F9</v>
      </c>
      <c r="M67" s="8">
        <f>B77</f>
        <v>5798</v>
      </c>
      <c r="N67" s="8">
        <f t="shared" si="1"/>
        <v>1.207012487992315</v>
      </c>
      <c r="O67" s="8">
        <f t="shared" si="2"/>
        <v>48.280499519692597</v>
      </c>
    </row>
    <row r="68" spans="1:15" x14ac:dyDescent="0.4">
      <c r="A68" t="s">
        <v>77</v>
      </c>
      <c r="B68">
        <v>4860</v>
      </c>
      <c r="K68" t="s">
        <v>45</v>
      </c>
      <c r="L68" s="8" t="str">
        <f>A65</f>
        <v>E9</v>
      </c>
      <c r="M68" s="8">
        <f>B65</f>
        <v>4557</v>
      </c>
      <c r="N68" s="8">
        <f t="shared" si="1"/>
        <v>0.61095100864553309</v>
      </c>
      <c r="O68" s="8">
        <f t="shared" si="2"/>
        <v>24.438040345821324</v>
      </c>
    </row>
    <row r="69" spans="1:15" x14ac:dyDescent="0.4">
      <c r="A69" t="s">
        <v>97</v>
      </c>
      <c r="B69">
        <v>3519</v>
      </c>
      <c r="K69" t="s">
        <v>44</v>
      </c>
      <c r="L69" s="8" t="str">
        <f>A53</f>
        <v>D9</v>
      </c>
      <c r="M69" s="8">
        <f>B53</f>
        <v>4084</v>
      </c>
      <c r="N69" s="8">
        <f t="shared" si="1"/>
        <v>0.38376560999039383</v>
      </c>
      <c r="O69" s="8">
        <f t="shared" si="2"/>
        <v>15.350624399615754</v>
      </c>
    </row>
    <row r="70" spans="1:15" x14ac:dyDescent="0.4">
      <c r="A70" t="s">
        <v>98</v>
      </c>
      <c r="B70">
        <v>3315</v>
      </c>
      <c r="K70" t="s">
        <v>43</v>
      </c>
      <c r="L70" s="8" t="str">
        <f>A41</f>
        <v>C9</v>
      </c>
      <c r="M70" s="8">
        <f>B41</f>
        <v>4050</v>
      </c>
      <c r="N70" s="8">
        <f t="shared" si="1"/>
        <v>0.36743515850144093</v>
      </c>
      <c r="O70" s="8">
        <f t="shared" si="2"/>
        <v>14.697406340057636</v>
      </c>
    </row>
    <row r="71" spans="1:15" x14ac:dyDescent="0.4">
      <c r="A71" t="s">
        <v>99</v>
      </c>
      <c r="B71">
        <v>52215</v>
      </c>
      <c r="K71" t="s">
        <v>42</v>
      </c>
      <c r="L71" s="8" t="str">
        <f>A29</f>
        <v>B9</v>
      </c>
      <c r="M71" s="8">
        <f>B29</f>
        <v>4322</v>
      </c>
      <c r="N71" s="8">
        <f t="shared" si="1"/>
        <v>0.49807877041306436</v>
      </c>
      <c r="O71" s="8">
        <f t="shared" si="2"/>
        <v>19.923150816522575</v>
      </c>
    </row>
    <row r="72" spans="1:15" x14ac:dyDescent="0.4">
      <c r="A72" t="s">
        <v>14</v>
      </c>
      <c r="B72">
        <v>3360</v>
      </c>
      <c r="K72" t="s">
        <v>41</v>
      </c>
      <c r="L72" s="8" t="str">
        <f>A17</f>
        <v>A9</v>
      </c>
      <c r="M72" s="8">
        <f>B17</f>
        <v>4016</v>
      </c>
      <c r="N72" s="8">
        <f t="shared" si="1"/>
        <v>0.35110470701248797</v>
      </c>
      <c r="O72" s="8">
        <f t="shared" si="2"/>
        <v>14.044188280499519</v>
      </c>
    </row>
    <row r="73" spans="1:15" x14ac:dyDescent="0.4">
      <c r="A73" t="s">
        <v>22</v>
      </c>
      <c r="B73">
        <v>3222</v>
      </c>
      <c r="K73" t="s">
        <v>49</v>
      </c>
      <c r="L73" s="8" t="str">
        <f>A18</f>
        <v>A10</v>
      </c>
      <c r="M73" s="8">
        <f>B18</f>
        <v>3645</v>
      </c>
      <c r="N73" s="8">
        <f t="shared" si="1"/>
        <v>0.1729106628242075</v>
      </c>
      <c r="O73" s="8">
        <f t="shared" si="2"/>
        <v>6.9164265129683002</v>
      </c>
    </row>
    <row r="74" spans="1:15" x14ac:dyDescent="0.4">
      <c r="A74" t="s">
        <v>32</v>
      </c>
      <c r="B74">
        <v>3821</v>
      </c>
      <c r="K74" t="s">
        <v>50</v>
      </c>
      <c r="L74" s="8" t="str">
        <f>A30</f>
        <v>B10</v>
      </c>
      <c r="M74" s="8">
        <f>B30</f>
        <v>3393</v>
      </c>
      <c r="N74" s="8">
        <f t="shared" ref="N74:N96" si="4">(M74-I$15)/2082</f>
        <v>5.1873198847262249E-2</v>
      </c>
      <c r="O74" s="8">
        <f t="shared" ref="O74:O96" si="5">N74*40</f>
        <v>2.0749279538904899</v>
      </c>
    </row>
    <row r="75" spans="1:15" x14ac:dyDescent="0.4">
      <c r="A75" t="s">
        <v>30</v>
      </c>
      <c r="B75">
        <v>3490</v>
      </c>
      <c r="K75" t="s">
        <v>51</v>
      </c>
      <c r="L75" s="8" t="str">
        <f>A42</f>
        <v>C10</v>
      </c>
      <c r="M75" s="8">
        <f>B42</f>
        <v>3267</v>
      </c>
      <c r="N75" s="8">
        <f t="shared" si="4"/>
        <v>-8.6455331412103754E-3</v>
      </c>
      <c r="O75" s="8">
        <f t="shared" si="5"/>
        <v>-0.345821325648415</v>
      </c>
    </row>
    <row r="76" spans="1:15" x14ac:dyDescent="0.4">
      <c r="A76" t="s">
        <v>46</v>
      </c>
      <c r="B76">
        <v>55373</v>
      </c>
      <c r="K76" t="s">
        <v>52</v>
      </c>
      <c r="L76" t="str">
        <f>A54</f>
        <v>D10</v>
      </c>
      <c r="M76">
        <f>B54</f>
        <v>3227</v>
      </c>
      <c r="N76" s="8">
        <f t="shared" si="4"/>
        <v>-2.7857829010566763E-2</v>
      </c>
      <c r="O76" s="8">
        <f t="shared" si="5"/>
        <v>-1.1143131604226706</v>
      </c>
    </row>
    <row r="77" spans="1:15" x14ac:dyDescent="0.4">
      <c r="A77" t="s">
        <v>54</v>
      </c>
      <c r="B77">
        <v>5798</v>
      </c>
      <c r="K77" t="s">
        <v>53</v>
      </c>
      <c r="L77" t="str">
        <f>A66</f>
        <v>E10</v>
      </c>
      <c r="M77">
        <f>B66</f>
        <v>3231</v>
      </c>
      <c r="N77" s="8">
        <f t="shared" si="4"/>
        <v>-2.5936599423631124E-2</v>
      </c>
      <c r="O77" s="8">
        <f t="shared" si="5"/>
        <v>-1.0374639769452449</v>
      </c>
    </row>
    <row r="78" spans="1:15" x14ac:dyDescent="0.4">
      <c r="A78" t="s">
        <v>62</v>
      </c>
      <c r="B78">
        <v>3258</v>
      </c>
      <c r="K78" t="s">
        <v>54</v>
      </c>
      <c r="L78" t="str">
        <f>A78</f>
        <v>F10</v>
      </c>
      <c r="M78">
        <f>B78</f>
        <v>3258</v>
      </c>
      <c r="N78" s="8">
        <f t="shared" si="4"/>
        <v>-1.2968299711815562E-2</v>
      </c>
      <c r="O78" s="8">
        <f t="shared" si="5"/>
        <v>-0.51873198847262247</v>
      </c>
    </row>
    <row r="79" spans="1:15" x14ac:dyDescent="0.4">
      <c r="A79" t="s">
        <v>70</v>
      </c>
      <c r="B79">
        <v>26797</v>
      </c>
      <c r="K79" t="s">
        <v>55</v>
      </c>
      <c r="L79" t="str">
        <f>A90</f>
        <v>G10</v>
      </c>
      <c r="M79">
        <f>B90</f>
        <v>3342</v>
      </c>
      <c r="N79" s="8">
        <f t="shared" si="4"/>
        <v>2.7377521613832854E-2</v>
      </c>
      <c r="O79" s="8">
        <f t="shared" si="5"/>
        <v>1.0951008645533142</v>
      </c>
    </row>
    <row r="80" spans="1:15" x14ac:dyDescent="0.4">
      <c r="A80" t="s">
        <v>78</v>
      </c>
      <c r="B80">
        <v>3288</v>
      </c>
      <c r="K80" t="s">
        <v>56</v>
      </c>
      <c r="L80" t="str">
        <f>A102</f>
        <v>H10</v>
      </c>
      <c r="M80">
        <f>B102</f>
        <v>3405</v>
      </c>
      <c r="N80" s="8">
        <f t="shared" si="4"/>
        <v>5.7636887608069162E-2</v>
      </c>
      <c r="O80" s="8">
        <f t="shared" si="5"/>
        <v>2.3054755043227666</v>
      </c>
    </row>
    <row r="81" spans="1:15" x14ac:dyDescent="0.4">
      <c r="A81" t="s">
        <v>100</v>
      </c>
      <c r="B81">
        <v>3285</v>
      </c>
      <c r="K81" t="s">
        <v>64</v>
      </c>
      <c r="L81" t="str">
        <f>A103</f>
        <v>H11</v>
      </c>
      <c r="M81">
        <f>B103</f>
        <v>3812</v>
      </c>
      <c r="N81" s="8">
        <f t="shared" si="4"/>
        <v>0.25312199807877039</v>
      </c>
      <c r="O81" s="8">
        <f t="shared" si="5"/>
        <v>10.124879923150816</v>
      </c>
    </row>
    <row r="82" spans="1:15" x14ac:dyDescent="0.4">
      <c r="A82" t="s">
        <v>101</v>
      </c>
      <c r="B82">
        <v>3691</v>
      </c>
      <c r="K82" t="s">
        <v>63</v>
      </c>
      <c r="L82" t="str">
        <f>A91</f>
        <v>G11</v>
      </c>
      <c r="M82">
        <f>B91</f>
        <v>6622</v>
      </c>
      <c r="N82" s="8">
        <f t="shared" si="4"/>
        <v>1.6027857829010568</v>
      </c>
      <c r="O82" s="8">
        <f t="shared" si="5"/>
        <v>64.111431316042271</v>
      </c>
    </row>
    <row r="83" spans="1:15" x14ac:dyDescent="0.4">
      <c r="A83" t="s">
        <v>102</v>
      </c>
      <c r="B83">
        <v>60025</v>
      </c>
      <c r="K83" t="s">
        <v>62</v>
      </c>
      <c r="L83" t="str">
        <f>A79</f>
        <v>F11</v>
      </c>
      <c r="M83">
        <f>B79</f>
        <v>26797</v>
      </c>
      <c r="N83" s="8">
        <f t="shared" si="4"/>
        <v>11.292987512007684</v>
      </c>
      <c r="O83" s="8">
        <f t="shared" si="5"/>
        <v>451.71950048030737</v>
      </c>
    </row>
    <row r="84" spans="1:15" x14ac:dyDescent="0.4">
      <c r="A84" t="s">
        <v>15</v>
      </c>
      <c r="B84">
        <v>3204</v>
      </c>
      <c r="K84" t="s">
        <v>61</v>
      </c>
      <c r="L84" t="str">
        <f>A67</f>
        <v>E11</v>
      </c>
      <c r="M84">
        <f>B67</f>
        <v>50461</v>
      </c>
      <c r="N84" s="8">
        <f t="shared" si="4"/>
        <v>22.658981748318926</v>
      </c>
      <c r="O84" s="8">
        <f t="shared" si="5"/>
        <v>906.359269932757</v>
      </c>
    </row>
    <row r="85" spans="1:15" x14ac:dyDescent="0.4">
      <c r="A85" t="s">
        <v>23</v>
      </c>
      <c r="B85">
        <v>3220</v>
      </c>
      <c r="K85" t="s">
        <v>60</v>
      </c>
      <c r="L85" t="str">
        <f>A55</f>
        <v>D11</v>
      </c>
      <c r="M85">
        <f>B55</f>
        <v>48106</v>
      </c>
      <c r="N85" s="8">
        <f t="shared" si="4"/>
        <v>21.527857829010568</v>
      </c>
      <c r="O85" s="8">
        <f t="shared" si="5"/>
        <v>861.11431316042274</v>
      </c>
    </row>
    <row r="86" spans="1:15" x14ac:dyDescent="0.4">
      <c r="A86" t="s">
        <v>31</v>
      </c>
      <c r="B86">
        <v>3628</v>
      </c>
      <c r="K86" t="s">
        <v>59</v>
      </c>
      <c r="L86" t="str">
        <f>A43</f>
        <v>C11</v>
      </c>
      <c r="M86">
        <f>B43</f>
        <v>30998</v>
      </c>
      <c r="N86" s="8">
        <f t="shared" si="4"/>
        <v>13.310758885686839</v>
      </c>
      <c r="O86" s="8">
        <f t="shared" si="5"/>
        <v>532.43035542747361</v>
      </c>
    </row>
    <row r="87" spans="1:15" x14ac:dyDescent="0.4">
      <c r="A87" t="s">
        <v>39</v>
      </c>
      <c r="B87">
        <v>3756</v>
      </c>
      <c r="K87" t="s">
        <v>58</v>
      </c>
      <c r="L87" t="str">
        <f>A31</f>
        <v>B11</v>
      </c>
      <c r="M87">
        <f>B31</f>
        <v>14165</v>
      </c>
      <c r="N87" s="8">
        <f t="shared" si="4"/>
        <v>5.2257444764649374</v>
      </c>
      <c r="O87" s="8">
        <f t="shared" si="5"/>
        <v>209.02977905859751</v>
      </c>
    </row>
    <row r="88" spans="1:15" x14ac:dyDescent="0.4">
      <c r="A88" t="s">
        <v>47</v>
      </c>
      <c r="B88">
        <v>56264</v>
      </c>
      <c r="K88" t="s">
        <v>57</v>
      </c>
      <c r="L88" t="str">
        <f>A19</f>
        <v>A11</v>
      </c>
      <c r="M88">
        <f>B19</f>
        <v>7768</v>
      </c>
      <c r="N88" s="8">
        <f t="shared" si="4"/>
        <v>2.1532180595581174</v>
      </c>
      <c r="O88" s="8">
        <f t="shared" si="5"/>
        <v>86.128722382324696</v>
      </c>
    </row>
    <row r="89" spans="1:15" x14ac:dyDescent="0.4">
      <c r="A89" t="s">
        <v>55</v>
      </c>
      <c r="B89">
        <v>8459</v>
      </c>
      <c r="K89" t="s">
        <v>65</v>
      </c>
      <c r="L89" t="str">
        <f>A20</f>
        <v>A12</v>
      </c>
      <c r="M89">
        <f>B20</f>
        <v>5877</v>
      </c>
      <c r="N89" s="8">
        <f t="shared" si="4"/>
        <v>1.244956772334294</v>
      </c>
      <c r="O89" s="8">
        <f t="shared" si="5"/>
        <v>49.798270893371765</v>
      </c>
    </row>
    <row r="90" spans="1:15" x14ac:dyDescent="0.4">
      <c r="A90" t="s">
        <v>63</v>
      </c>
      <c r="B90">
        <v>3342</v>
      </c>
      <c r="K90" t="s">
        <v>66</v>
      </c>
      <c r="L90" t="str">
        <f>A32</f>
        <v>B12</v>
      </c>
      <c r="M90">
        <f>B32</f>
        <v>4486</v>
      </c>
      <c r="N90" s="8">
        <f t="shared" si="4"/>
        <v>0.57684918347742553</v>
      </c>
      <c r="O90" s="8">
        <f t="shared" si="5"/>
        <v>23.07396733909702</v>
      </c>
    </row>
    <row r="91" spans="1:15" x14ac:dyDescent="0.4">
      <c r="A91" t="s">
        <v>71</v>
      </c>
      <c r="B91">
        <v>6622</v>
      </c>
      <c r="K91" t="s">
        <v>67</v>
      </c>
      <c r="L91" t="str">
        <f>A44</f>
        <v>C12</v>
      </c>
      <c r="M91">
        <f>B44</f>
        <v>4124</v>
      </c>
      <c r="N91" s="8">
        <f t="shared" si="4"/>
        <v>0.40297790585975024</v>
      </c>
      <c r="O91" s="8">
        <f t="shared" si="5"/>
        <v>16.11911623439001</v>
      </c>
    </row>
    <row r="92" spans="1:15" x14ac:dyDescent="0.4">
      <c r="A92" t="s">
        <v>79</v>
      </c>
      <c r="B92">
        <v>3548</v>
      </c>
      <c r="K92" t="s">
        <v>68</v>
      </c>
      <c r="L92" t="str">
        <f>A56</f>
        <v>D12</v>
      </c>
      <c r="M92">
        <f>B56</f>
        <v>4070</v>
      </c>
      <c r="N92" s="8">
        <f t="shared" si="4"/>
        <v>0.37704130643611911</v>
      </c>
      <c r="O92" s="8">
        <f t="shared" si="5"/>
        <v>15.081652257444764</v>
      </c>
    </row>
    <row r="93" spans="1:15" x14ac:dyDescent="0.4">
      <c r="A93" t="s">
        <v>103</v>
      </c>
      <c r="B93">
        <v>3286</v>
      </c>
      <c r="K93" t="s">
        <v>69</v>
      </c>
      <c r="L93" t="str">
        <f>A68</f>
        <v>E12</v>
      </c>
      <c r="M93">
        <f>B68</f>
        <v>4860</v>
      </c>
      <c r="N93" s="8">
        <f t="shared" si="4"/>
        <v>0.75648414985590773</v>
      </c>
      <c r="O93" s="8">
        <f t="shared" si="5"/>
        <v>30.259365994236308</v>
      </c>
    </row>
    <row r="94" spans="1:15" x14ac:dyDescent="0.4">
      <c r="A94" t="s">
        <v>104</v>
      </c>
      <c r="B94">
        <v>5841</v>
      </c>
      <c r="K94" t="s">
        <v>70</v>
      </c>
      <c r="L94" t="str">
        <f>A80</f>
        <v>F12</v>
      </c>
      <c r="M94">
        <f>B80</f>
        <v>3288</v>
      </c>
      <c r="N94" s="8">
        <f t="shared" si="4"/>
        <v>1.440922190201729E-3</v>
      </c>
      <c r="O94" s="8">
        <f t="shared" si="5"/>
        <v>5.7636887608069162E-2</v>
      </c>
    </row>
    <row r="95" spans="1:15" x14ac:dyDescent="0.4">
      <c r="A95" t="s">
        <v>105</v>
      </c>
      <c r="B95">
        <v>23366</v>
      </c>
      <c r="K95" t="s">
        <v>71</v>
      </c>
      <c r="L95" t="str">
        <f>A92</f>
        <v>G12</v>
      </c>
      <c r="M95">
        <f>B92</f>
        <v>3548</v>
      </c>
      <c r="N95" s="8">
        <f t="shared" si="4"/>
        <v>0.12632084534101826</v>
      </c>
      <c r="O95" s="8">
        <f t="shared" si="5"/>
        <v>5.0528338136407305</v>
      </c>
    </row>
    <row r="96" spans="1:15" x14ac:dyDescent="0.4">
      <c r="A96" t="s">
        <v>16</v>
      </c>
      <c r="B96">
        <v>3247</v>
      </c>
      <c r="K96" t="s">
        <v>72</v>
      </c>
      <c r="L96" t="str">
        <f>A104</f>
        <v>H12</v>
      </c>
      <c r="M96">
        <f>B104</f>
        <v>3446</v>
      </c>
      <c r="N96" s="8">
        <f t="shared" si="4"/>
        <v>7.7329490874159468E-2</v>
      </c>
      <c r="O96" s="8">
        <f t="shared" si="5"/>
        <v>3.0931796349663787</v>
      </c>
    </row>
    <row r="97" spans="1:2" x14ac:dyDescent="0.4">
      <c r="A97" t="s">
        <v>24</v>
      </c>
      <c r="B97">
        <v>3633</v>
      </c>
    </row>
    <row r="98" spans="1:2" x14ac:dyDescent="0.4">
      <c r="A98" t="s">
        <v>33</v>
      </c>
      <c r="B98">
        <v>3593</v>
      </c>
    </row>
    <row r="99" spans="1:2" x14ac:dyDescent="0.4">
      <c r="A99" t="s">
        <v>40</v>
      </c>
      <c r="B99">
        <v>3702</v>
      </c>
    </row>
    <row r="100" spans="1:2" x14ac:dyDescent="0.4">
      <c r="A100" t="s">
        <v>48</v>
      </c>
      <c r="B100">
        <v>31653</v>
      </c>
    </row>
    <row r="101" spans="1:2" x14ac:dyDescent="0.4">
      <c r="A101" t="s">
        <v>56</v>
      </c>
      <c r="B101">
        <v>12417</v>
      </c>
    </row>
    <row r="102" spans="1:2" x14ac:dyDescent="0.4">
      <c r="A102" t="s">
        <v>64</v>
      </c>
      <c r="B102">
        <v>3405</v>
      </c>
    </row>
    <row r="103" spans="1:2" x14ac:dyDescent="0.4">
      <c r="A103" t="s">
        <v>72</v>
      </c>
      <c r="B103">
        <v>3812</v>
      </c>
    </row>
    <row r="104" spans="1:2" x14ac:dyDescent="0.4">
      <c r="A104" t="s">
        <v>80</v>
      </c>
      <c r="B104">
        <v>3446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64905</v>
      </c>
      <c r="D2">
        <v>3379</v>
      </c>
      <c r="E2">
        <v>5076</v>
      </c>
      <c r="F2">
        <v>4289</v>
      </c>
      <c r="G2">
        <v>41086</v>
      </c>
      <c r="H2">
        <v>23270</v>
      </c>
      <c r="I2">
        <v>3379</v>
      </c>
      <c r="J2">
        <v>3380</v>
      </c>
      <c r="K2">
        <v>4217</v>
      </c>
      <c r="L2">
        <v>3745</v>
      </c>
      <c r="M2">
        <v>8018</v>
      </c>
      <c r="N2">
        <v>5992</v>
      </c>
      <c r="O2">
        <v>37611</v>
      </c>
      <c r="P2">
        <v>3421</v>
      </c>
      <c r="Q2">
        <v>7108</v>
      </c>
      <c r="R2">
        <v>4249</v>
      </c>
      <c r="S2">
        <v>54912</v>
      </c>
      <c r="T2">
        <v>11969</v>
      </c>
      <c r="U2">
        <v>3406</v>
      </c>
      <c r="V2">
        <v>3415</v>
      </c>
      <c r="W2">
        <v>4476</v>
      </c>
      <c r="X2">
        <v>3606</v>
      </c>
      <c r="Y2">
        <v>14614</v>
      </c>
      <c r="Z2">
        <v>4802</v>
      </c>
      <c r="AA2">
        <v>15337</v>
      </c>
      <c r="AB2">
        <v>3426</v>
      </c>
      <c r="AC2">
        <v>9730</v>
      </c>
      <c r="AD2">
        <v>4235</v>
      </c>
      <c r="AE2">
        <v>23890</v>
      </c>
      <c r="AF2">
        <v>6803</v>
      </c>
      <c r="AG2">
        <v>3382</v>
      </c>
      <c r="AH2">
        <v>3939</v>
      </c>
      <c r="AI2">
        <v>4244</v>
      </c>
      <c r="AJ2">
        <v>3366</v>
      </c>
      <c r="AK2">
        <v>31576</v>
      </c>
      <c r="AL2">
        <v>4334</v>
      </c>
      <c r="AM2">
        <v>4014</v>
      </c>
      <c r="AN2">
        <v>3390</v>
      </c>
      <c r="AO2">
        <v>18296</v>
      </c>
      <c r="AP2">
        <v>4011</v>
      </c>
      <c r="AQ2">
        <v>4763</v>
      </c>
      <c r="AR2">
        <v>5805</v>
      </c>
      <c r="AS2">
        <v>3399</v>
      </c>
      <c r="AT2">
        <v>7347</v>
      </c>
      <c r="AU2">
        <v>4270</v>
      </c>
      <c r="AV2">
        <v>3450</v>
      </c>
      <c r="AW2">
        <v>50094</v>
      </c>
      <c r="AX2">
        <v>4396</v>
      </c>
      <c r="AY2">
        <v>3444</v>
      </c>
      <c r="AZ2">
        <v>3378</v>
      </c>
      <c r="BA2">
        <v>36060</v>
      </c>
      <c r="BB2">
        <v>3734</v>
      </c>
      <c r="BC2">
        <v>3529</v>
      </c>
      <c r="BD2">
        <v>4466</v>
      </c>
      <c r="BE2">
        <v>3535</v>
      </c>
      <c r="BF2">
        <v>34303</v>
      </c>
      <c r="BG2">
        <v>4715</v>
      </c>
      <c r="BH2">
        <v>3385</v>
      </c>
      <c r="BI2">
        <v>51920</v>
      </c>
      <c r="BJ2">
        <v>5189</v>
      </c>
      <c r="BK2">
        <v>3681</v>
      </c>
      <c r="BL2">
        <v>3523</v>
      </c>
      <c r="BM2">
        <v>54226</v>
      </c>
      <c r="BN2">
        <v>3598</v>
      </c>
      <c r="BO2">
        <v>3400</v>
      </c>
      <c r="BP2">
        <v>4041</v>
      </c>
      <c r="BQ2">
        <v>3728</v>
      </c>
      <c r="BR2">
        <v>57181</v>
      </c>
      <c r="BS2">
        <v>5989</v>
      </c>
      <c r="BT2">
        <v>3455</v>
      </c>
      <c r="BU2">
        <v>26826</v>
      </c>
      <c r="BV2">
        <v>3489</v>
      </c>
      <c r="BW2">
        <v>3455</v>
      </c>
      <c r="BX2">
        <v>3865</v>
      </c>
      <c r="BY2">
        <v>60840</v>
      </c>
      <c r="BZ2">
        <v>3359</v>
      </c>
      <c r="CA2">
        <v>3355</v>
      </c>
      <c r="CB2">
        <v>3757</v>
      </c>
      <c r="CC2">
        <v>3722</v>
      </c>
      <c r="CD2">
        <v>54347</v>
      </c>
      <c r="CE2">
        <v>8472</v>
      </c>
      <c r="CF2">
        <v>3494</v>
      </c>
      <c r="CG2">
        <v>6774</v>
      </c>
      <c r="CH2">
        <v>3710</v>
      </c>
      <c r="CI2">
        <v>3379</v>
      </c>
      <c r="CJ2">
        <v>5810</v>
      </c>
      <c r="CK2">
        <v>24103</v>
      </c>
      <c r="CL2">
        <v>3406</v>
      </c>
      <c r="CM2">
        <v>3347</v>
      </c>
      <c r="CN2">
        <v>3730</v>
      </c>
      <c r="CO2">
        <v>3796</v>
      </c>
      <c r="CP2">
        <v>31989</v>
      </c>
      <c r="CQ2">
        <v>12528</v>
      </c>
      <c r="CR2">
        <v>3611</v>
      </c>
      <c r="CS2">
        <v>3927</v>
      </c>
      <c r="CT2">
        <v>3607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64905</v>
      </c>
      <c r="G9">
        <f>'Plate 1'!G9</f>
        <v>30</v>
      </c>
      <c r="H9" t="str">
        <f t="shared" ref="H9:I9" si="0">A9</f>
        <v>A1</v>
      </c>
      <c r="I9">
        <f t="shared" si="0"/>
        <v>64905</v>
      </c>
      <c r="K9" t="s">
        <v>82</v>
      </c>
      <c r="L9" t="str">
        <f>A10</f>
        <v>A2</v>
      </c>
      <c r="M9">
        <f>B10</f>
        <v>3379</v>
      </c>
      <c r="N9" s="8">
        <f>(M9-I$15)/2064.2</f>
        <v>-3.681813777734716E-2</v>
      </c>
      <c r="O9">
        <f>N9*40</f>
        <v>-1.4727255110938864</v>
      </c>
    </row>
    <row r="10" spans="1:98" x14ac:dyDescent="0.4">
      <c r="A10" t="s">
        <v>83</v>
      </c>
      <c r="B10">
        <v>3379</v>
      </c>
      <c r="G10">
        <f>'Plate 1'!G10</f>
        <v>15</v>
      </c>
      <c r="H10" t="str">
        <f>A21</f>
        <v>B1</v>
      </c>
      <c r="I10">
        <f>B21</f>
        <v>37611</v>
      </c>
      <c r="K10" t="s">
        <v>85</v>
      </c>
      <c r="L10" t="str">
        <f>A22</f>
        <v>B2</v>
      </c>
      <c r="M10">
        <f>B22</f>
        <v>3421</v>
      </c>
      <c r="N10" s="8">
        <f t="shared" ref="N10:N73" si="1">(M10-I$15)/2064.2</f>
        <v>-1.6471272163550044E-2</v>
      </c>
      <c r="O10">
        <f t="shared" ref="O10:O73" si="2">N10*40</f>
        <v>-0.65885088654200175</v>
      </c>
    </row>
    <row r="11" spans="1:98" x14ac:dyDescent="0.4">
      <c r="A11" t="s">
        <v>84</v>
      </c>
      <c r="B11">
        <v>5076</v>
      </c>
      <c r="G11">
        <f>'Plate 1'!G11</f>
        <v>7.5</v>
      </c>
      <c r="H11" t="str">
        <f>A33</f>
        <v>C1</v>
      </c>
      <c r="I11">
        <f>B33</f>
        <v>15337</v>
      </c>
      <c r="K11" t="s">
        <v>88</v>
      </c>
      <c r="L11" t="str">
        <f>A34</f>
        <v>C2</v>
      </c>
      <c r="M11">
        <f>B34</f>
        <v>3426</v>
      </c>
      <c r="N11" s="8">
        <f t="shared" si="1"/>
        <v>-1.4049026257145627E-2</v>
      </c>
      <c r="O11">
        <f t="shared" si="2"/>
        <v>-0.5619610502858251</v>
      </c>
    </row>
    <row r="12" spans="1:98" x14ac:dyDescent="0.4">
      <c r="A12" t="s">
        <v>9</v>
      </c>
      <c r="B12">
        <v>4289</v>
      </c>
      <c r="G12">
        <f>'Plate 1'!G12</f>
        <v>1.875</v>
      </c>
      <c r="H12" t="str">
        <f>A45</f>
        <v>D1</v>
      </c>
      <c r="I12">
        <f>B45</f>
        <v>4014</v>
      </c>
      <c r="K12" t="s">
        <v>91</v>
      </c>
      <c r="L12" t="str">
        <f>A46</f>
        <v>D2</v>
      </c>
      <c r="M12">
        <f>B46</f>
        <v>3390</v>
      </c>
      <c r="N12" s="8">
        <f t="shared" si="1"/>
        <v>-3.1489196783257442E-2</v>
      </c>
      <c r="O12">
        <f t="shared" si="2"/>
        <v>-1.2595678713302978</v>
      </c>
    </row>
    <row r="13" spans="1:98" x14ac:dyDescent="0.4">
      <c r="A13" t="s">
        <v>17</v>
      </c>
      <c r="B13">
        <v>41086</v>
      </c>
      <c r="G13">
        <f>'Plate 1'!G13</f>
        <v>0.46875</v>
      </c>
      <c r="H13" t="str">
        <f>A57</f>
        <v>E1</v>
      </c>
      <c r="I13">
        <f>B57</f>
        <v>3444</v>
      </c>
      <c r="K13" t="s">
        <v>94</v>
      </c>
      <c r="L13" t="str">
        <f>A58</f>
        <v>E2</v>
      </c>
      <c r="M13">
        <f>B58</f>
        <v>3378</v>
      </c>
      <c r="N13" s="8">
        <f t="shared" si="1"/>
        <v>-3.7302586958628044E-2</v>
      </c>
      <c r="O13">
        <f t="shared" si="2"/>
        <v>-1.4921034783451217</v>
      </c>
    </row>
    <row r="14" spans="1:98" x14ac:dyDescent="0.4">
      <c r="A14" t="s">
        <v>25</v>
      </c>
      <c r="B14">
        <v>23270</v>
      </c>
      <c r="G14">
        <f>'Plate 1'!G14</f>
        <v>0.1171875</v>
      </c>
      <c r="H14" t="str">
        <f>A69</f>
        <v>F1</v>
      </c>
      <c r="I14">
        <f>B69</f>
        <v>3681</v>
      </c>
      <c r="K14" t="s">
        <v>97</v>
      </c>
      <c r="L14" t="str">
        <f>A70</f>
        <v>F2</v>
      </c>
      <c r="M14">
        <f>B70</f>
        <v>3523</v>
      </c>
      <c r="N14" s="8">
        <f t="shared" si="1"/>
        <v>3.2942544327100087E-2</v>
      </c>
      <c r="O14">
        <f t="shared" si="2"/>
        <v>1.3177017730840035</v>
      </c>
    </row>
    <row r="15" spans="1:98" x14ac:dyDescent="0.4">
      <c r="A15" t="s">
        <v>34</v>
      </c>
      <c r="B15">
        <v>3379</v>
      </c>
      <c r="G15">
        <f>'Plate 1'!G15</f>
        <v>0</v>
      </c>
      <c r="H15" t="str">
        <f>A81</f>
        <v>G1</v>
      </c>
      <c r="I15">
        <f>B81</f>
        <v>3455</v>
      </c>
      <c r="K15" t="s">
        <v>100</v>
      </c>
      <c r="L15" t="str">
        <f>A82</f>
        <v>G2</v>
      </c>
      <c r="M15">
        <f>B82</f>
        <v>3865</v>
      </c>
      <c r="N15" s="8">
        <f t="shared" si="1"/>
        <v>0.19862416432516231</v>
      </c>
      <c r="O15">
        <f t="shared" si="2"/>
        <v>7.944966573006492</v>
      </c>
    </row>
    <row r="16" spans="1:98" x14ac:dyDescent="0.4">
      <c r="A16" t="s">
        <v>41</v>
      </c>
      <c r="B16">
        <v>3380</v>
      </c>
      <c r="H16" t="s">
        <v>119</v>
      </c>
      <c r="I16">
        <f>SLOPE(I10:I15, G10:G15)</f>
        <v>2250.9628573955451</v>
      </c>
      <c r="K16" t="s">
        <v>103</v>
      </c>
      <c r="L16" t="str">
        <f>A94</f>
        <v>H2</v>
      </c>
      <c r="M16">
        <f>B94</f>
        <v>5810</v>
      </c>
      <c r="N16" s="8">
        <f t="shared" si="1"/>
        <v>1.140877821916481</v>
      </c>
      <c r="O16">
        <f t="shared" si="2"/>
        <v>45.635112876659242</v>
      </c>
    </row>
    <row r="17" spans="1:15" x14ac:dyDescent="0.4">
      <c r="A17" t="s">
        <v>49</v>
      </c>
      <c r="B17">
        <v>4217</v>
      </c>
      <c r="K17" t="s">
        <v>104</v>
      </c>
      <c r="L17" t="str">
        <f>A95</f>
        <v>H3</v>
      </c>
      <c r="M17">
        <f>B95</f>
        <v>24103</v>
      </c>
      <c r="N17" s="8">
        <f t="shared" si="1"/>
        <v>10.002906695087686</v>
      </c>
      <c r="O17">
        <f t="shared" si="2"/>
        <v>400.11626780350747</v>
      </c>
    </row>
    <row r="18" spans="1:15" x14ac:dyDescent="0.4">
      <c r="A18" t="s">
        <v>57</v>
      </c>
      <c r="B18">
        <v>3745</v>
      </c>
      <c r="K18" t="s">
        <v>101</v>
      </c>
      <c r="L18" t="str">
        <f>A83</f>
        <v>G3</v>
      </c>
      <c r="M18">
        <f>B83</f>
        <v>60840</v>
      </c>
      <c r="N18" s="8">
        <f t="shared" si="1"/>
        <v>27.80011626780351</v>
      </c>
      <c r="O18">
        <f t="shared" si="2"/>
        <v>1112.0046507121403</v>
      </c>
    </row>
    <row r="19" spans="1:15" x14ac:dyDescent="0.4">
      <c r="A19" t="s">
        <v>65</v>
      </c>
      <c r="B19">
        <v>8018</v>
      </c>
      <c r="K19" t="s">
        <v>98</v>
      </c>
      <c r="L19" t="str">
        <f>A71</f>
        <v>F3</v>
      </c>
      <c r="M19">
        <f>B71</f>
        <v>54226</v>
      </c>
      <c r="N19" s="8">
        <f t="shared" si="1"/>
        <v>24.595969382811745</v>
      </c>
      <c r="O19">
        <f t="shared" si="2"/>
        <v>983.83877531246981</v>
      </c>
    </row>
    <row r="20" spans="1:15" x14ac:dyDescent="0.4">
      <c r="A20" t="s">
        <v>73</v>
      </c>
      <c r="B20">
        <v>5992</v>
      </c>
      <c r="K20" t="s">
        <v>95</v>
      </c>
      <c r="L20" t="str">
        <f>A59</f>
        <v>E3</v>
      </c>
      <c r="M20">
        <f>B59</f>
        <v>36060</v>
      </c>
      <c r="N20" s="8">
        <f t="shared" si="1"/>
        <v>15.795465555663212</v>
      </c>
      <c r="O20">
        <f t="shared" si="2"/>
        <v>631.81862222652842</v>
      </c>
    </row>
    <row r="21" spans="1:15" x14ac:dyDescent="0.4">
      <c r="A21" t="s">
        <v>85</v>
      </c>
      <c r="B21">
        <v>37611</v>
      </c>
      <c r="K21" t="s">
        <v>92</v>
      </c>
      <c r="L21" t="str">
        <f>A47</f>
        <v>D3</v>
      </c>
      <c r="M21">
        <f>B47</f>
        <v>18296</v>
      </c>
      <c r="N21" s="8">
        <f t="shared" si="1"/>
        <v>7.1897102993895947</v>
      </c>
      <c r="O21">
        <f t="shared" si="2"/>
        <v>287.58841197558377</v>
      </c>
    </row>
    <row r="22" spans="1:15" x14ac:dyDescent="0.4">
      <c r="A22" t="s">
        <v>86</v>
      </c>
      <c r="B22">
        <v>3421</v>
      </c>
      <c r="K22" t="s">
        <v>89</v>
      </c>
      <c r="L22" t="str">
        <f>A35</f>
        <v>C3</v>
      </c>
      <c r="M22">
        <f>B35</f>
        <v>9730</v>
      </c>
      <c r="N22" s="8">
        <f t="shared" si="1"/>
        <v>3.0399186125375453</v>
      </c>
      <c r="O22">
        <f t="shared" si="2"/>
        <v>121.5967445015018</v>
      </c>
    </row>
    <row r="23" spans="1:15" x14ac:dyDescent="0.4">
      <c r="A23" t="s">
        <v>87</v>
      </c>
      <c r="B23">
        <v>7108</v>
      </c>
      <c r="K23" t="s">
        <v>86</v>
      </c>
      <c r="L23" t="str">
        <f>A23</f>
        <v>B3</v>
      </c>
      <c r="M23">
        <f>B23</f>
        <v>7108</v>
      </c>
      <c r="N23" s="8">
        <f t="shared" si="1"/>
        <v>1.7696928592190682</v>
      </c>
      <c r="O23">
        <f t="shared" si="2"/>
        <v>70.787714368762721</v>
      </c>
    </row>
    <row r="24" spans="1:15" x14ac:dyDescent="0.4">
      <c r="A24" t="s">
        <v>10</v>
      </c>
      <c r="B24">
        <v>4249</v>
      </c>
      <c r="K24" t="s">
        <v>83</v>
      </c>
      <c r="L24" t="str">
        <f>A11</f>
        <v>A3</v>
      </c>
      <c r="M24">
        <f>B11</f>
        <v>5076</v>
      </c>
      <c r="N24" s="8">
        <f t="shared" si="1"/>
        <v>0.78529212285631245</v>
      </c>
      <c r="O24">
        <f t="shared" si="2"/>
        <v>31.411684914252497</v>
      </c>
    </row>
    <row r="25" spans="1:15" x14ac:dyDescent="0.4">
      <c r="A25" t="s">
        <v>18</v>
      </c>
      <c r="B25">
        <v>54912</v>
      </c>
      <c r="K25" t="s">
        <v>84</v>
      </c>
      <c r="L25" t="str">
        <f>A12</f>
        <v>A4</v>
      </c>
      <c r="M25">
        <f>B12</f>
        <v>4289</v>
      </c>
      <c r="N25" s="8">
        <f t="shared" si="1"/>
        <v>0.404030617188257</v>
      </c>
      <c r="O25">
        <f t="shared" si="2"/>
        <v>16.161224687530279</v>
      </c>
    </row>
    <row r="26" spans="1:15" x14ac:dyDescent="0.4">
      <c r="A26" t="s">
        <v>26</v>
      </c>
      <c r="B26">
        <v>11969</v>
      </c>
      <c r="K26" t="s">
        <v>87</v>
      </c>
      <c r="L26" t="str">
        <f>A24</f>
        <v>B4</v>
      </c>
      <c r="M26">
        <f>B24</f>
        <v>4249</v>
      </c>
      <c r="N26" s="8">
        <f t="shared" si="1"/>
        <v>0.38465264993702164</v>
      </c>
      <c r="O26">
        <f t="shared" si="2"/>
        <v>15.386105997480865</v>
      </c>
    </row>
    <row r="27" spans="1:15" x14ac:dyDescent="0.4">
      <c r="A27" t="s">
        <v>35</v>
      </c>
      <c r="B27">
        <v>3406</v>
      </c>
      <c r="K27" t="s">
        <v>90</v>
      </c>
      <c r="L27" t="str">
        <f>A36</f>
        <v>C4</v>
      </c>
      <c r="M27">
        <f>B36</f>
        <v>4235</v>
      </c>
      <c r="N27" s="8">
        <f t="shared" si="1"/>
        <v>0.37787036139908925</v>
      </c>
      <c r="O27">
        <f t="shared" si="2"/>
        <v>15.11481445596357</v>
      </c>
    </row>
    <row r="28" spans="1:15" x14ac:dyDescent="0.4">
      <c r="A28" t="s">
        <v>42</v>
      </c>
      <c r="B28">
        <v>3415</v>
      </c>
      <c r="K28" t="s">
        <v>93</v>
      </c>
      <c r="L28" t="str">
        <f>A48</f>
        <v>D4</v>
      </c>
      <c r="M28">
        <f>B48</f>
        <v>4011</v>
      </c>
      <c r="N28" s="8">
        <f t="shared" si="1"/>
        <v>0.26935374479217133</v>
      </c>
      <c r="O28">
        <f t="shared" si="2"/>
        <v>10.774149791686852</v>
      </c>
    </row>
    <row r="29" spans="1:15" x14ac:dyDescent="0.4">
      <c r="A29" t="s">
        <v>50</v>
      </c>
      <c r="B29">
        <v>4476</v>
      </c>
      <c r="K29" t="s">
        <v>96</v>
      </c>
      <c r="L29" t="str">
        <f>A60</f>
        <v>E4</v>
      </c>
      <c r="M29">
        <f>B60</f>
        <v>3734</v>
      </c>
      <c r="N29" s="8">
        <f t="shared" si="1"/>
        <v>0.13516132157736654</v>
      </c>
      <c r="O29">
        <f t="shared" si="2"/>
        <v>5.4064528630946622</v>
      </c>
    </row>
    <row r="30" spans="1:15" x14ac:dyDescent="0.4">
      <c r="A30" t="s">
        <v>58</v>
      </c>
      <c r="B30">
        <v>3606</v>
      </c>
      <c r="K30" t="s">
        <v>99</v>
      </c>
      <c r="L30" t="str">
        <f>A72</f>
        <v>F4</v>
      </c>
      <c r="M30">
        <f>B72</f>
        <v>3598</v>
      </c>
      <c r="N30" s="8">
        <f t="shared" si="1"/>
        <v>6.927623292316637E-2</v>
      </c>
      <c r="O30">
        <f t="shared" si="2"/>
        <v>2.7710493169266548</v>
      </c>
    </row>
    <row r="31" spans="1:15" x14ac:dyDescent="0.4">
      <c r="A31" t="s">
        <v>66</v>
      </c>
      <c r="B31">
        <v>14614</v>
      </c>
      <c r="K31" t="s">
        <v>102</v>
      </c>
      <c r="L31" t="str">
        <f>A84</f>
        <v>G4</v>
      </c>
      <c r="M31">
        <f>B84</f>
        <v>3359</v>
      </c>
      <c r="N31" s="8">
        <f t="shared" si="1"/>
        <v>-4.6507121402964834E-2</v>
      </c>
      <c r="O31">
        <f t="shared" si="2"/>
        <v>-1.8602848561185934</v>
      </c>
    </row>
    <row r="32" spans="1:15" x14ac:dyDescent="0.4">
      <c r="A32" t="s">
        <v>74</v>
      </c>
      <c r="B32">
        <v>4802</v>
      </c>
      <c r="K32" t="s">
        <v>105</v>
      </c>
      <c r="L32" t="str">
        <f>A96</f>
        <v>H4</v>
      </c>
      <c r="M32">
        <f>B96</f>
        <v>3406</v>
      </c>
      <c r="N32" s="8">
        <f t="shared" si="1"/>
        <v>-2.3738009882763301E-2</v>
      </c>
      <c r="O32">
        <f t="shared" si="2"/>
        <v>-0.94952039531053201</v>
      </c>
    </row>
    <row r="33" spans="1:15" x14ac:dyDescent="0.4">
      <c r="A33" t="s">
        <v>88</v>
      </c>
      <c r="B33">
        <v>15337</v>
      </c>
      <c r="K33" t="s">
        <v>16</v>
      </c>
      <c r="L33" t="str">
        <f>A97</f>
        <v>H5</v>
      </c>
      <c r="M33">
        <f>B97</f>
        <v>3347</v>
      </c>
      <c r="N33" s="8">
        <f t="shared" si="1"/>
        <v>-5.2320511578335435E-2</v>
      </c>
      <c r="O33">
        <f t="shared" si="2"/>
        <v>-2.0928204631334175</v>
      </c>
    </row>
    <row r="34" spans="1:15" x14ac:dyDescent="0.4">
      <c r="A34" t="s">
        <v>89</v>
      </c>
      <c r="B34">
        <v>3426</v>
      </c>
      <c r="K34" t="s">
        <v>15</v>
      </c>
      <c r="L34" t="str">
        <f>A85</f>
        <v>G5</v>
      </c>
      <c r="M34">
        <f>B85</f>
        <v>3355</v>
      </c>
      <c r="N34" s="8">
        <f t="shared" si="1"/>
        <v>-4.844491812808837E-2</v>
      </c>
      <c r="O34">
        <f t="shared" si="2"/>
        <v>-1.9377967251235348</v>
      </c>
    </row>
    <row r="35" spans="1:15" x14ac:dyDescent="0.4">
      <c r="A35" t="s">
        <v>90</v>
      </c>
      <c r="B35">
        <v>9730</v>
      </c>
      <c r="K35" t="s">
        <v>14</v>
      </c>
      <c r="L35" t="str">
        <f>A73</f>
        <v>F5</v>
      </c>
      <c r="M35">
        <f>B73</f>
        <v>3400</v>
      </c>
      <c r="N35" s="8">
        <f t="shared" si="1"/>
        <v>-2.6644704970448602E-2</v>
      </c>
      <c r="O35">
        <f t="shared" si="2"/>
        <v>-1.0657881988179441</v>
      </c>
    </row>
    <row r="36" spans="1:15" x14ac:dyDescent="0.4">
      <c r="A36" t="s">
        <v>11</v>
      </c>
      <c r="B36">
        <v>4235</v>
      </c>
      <c r="K36" t="s">
        <v>13</v>
      </c>
      <c r="L36" t="str">
        <f>A61</f>
        <v>E5</v>
      </c>
      <c r="M36">
        <f>B61</f>
        <v>3529</v>
      </c>
      <c r="N36" s="8">
        <f t="shared" si="1"/>
        <v>3.5849239414785392E-2</v>
      </c>
      <c r="O36">
        <f t="shared" si="2"/>
        <v>1.4339695765914158</v>
      </c>
    </row>
    <row r="37" spans="1:15" x14ac:dyDescent="0.4">
      <c r="A37" t="s">
        <v>19</v>
      </c>
      <c r="B37">
        <v>23890</v>
      </c>
      <c r="K37" t="s">
        <v>12</v>
      </c>
      <c r="L37" t="str">
        <f>A49</f>
        <v>D5</v>
      </c>
      <c r="M37">
        <f>B49</f>
        <v>4763</v>
      </c>
      <c r="N37" s="8">
        <f t="shared" si="1"/>
        <v>0.6336595291153958</v>
      </c>
      <c r="O37">
        <f t="shared" si="2"/>
        <v>25.346381164615831</v>
      </c>
    </row>
    <row r="38" spans="1:15" x14ac:dyDescent="0.4">
      <c r="A38" t="s">
        <v>27</v>
      </c>
      <c r="B38">
        <v>6803</v>
      </c>
      <c r="K38" t="s">
        <v>11</v>
      </c>
      <c r="L38" t="str">
        <f>A37</f>
        <v>C5</v>
      </c>
      <c r="M38">
        <f>B37</f>
        <v>23890</v>
      </c>
      <c r="N38" s="8">
        <f t="shared" si="1"/>
        <v>9.8997190194748583</v>
      </c>
      <c r="O38">
        <f t="shared" si="2"/>
        <v>395.98876077899433</v>
      </c>
    </row>
    <row r="39" spans="1:15" x14ac:dyDescent="0.4">
      <c r="A39" t="s">
        <v>36</v>
      </c>
      <c r="B39">
        <v>3382</v>
      </c>
      <c r="K39" t="s">
        <v>10</v>
      </c>
      <c r="L39" t="str">
        <f>A25</f>
        <v>B5</v>
      </c>
      <c r="M39">
        <f>B25</f>
        <v>54912</v>
      </c>
      <c r="N39" s="8">
        <f t="shared" si="1"/>
        <v>24.928301521170432</v>
      </c>
      <c r="O39">
        <f t="shared" si="2"/>
        <v>997.13206084681724</v>
      </c>
    </row>
    <row r="40" spans="1:15" x14ac:dyDescent="0.4">
      <c r="A40" t="s">
        <v>43</v>
      </c>
      <c r="B40">
        <v>3939</v>
      </c>
      <c r="K40" t="s">
        <v>9</v>
      </c>
      <c r="L40" t="str">
        <f>A13</f>
        <v>A5</v>
      </c>
      <c r="M40">
        <f>B13</f>
        <v>41086</v>
      </c>
      <c r="N40" s="8">
        <f t="shared" si="1"/>
        <v>18.230307140780933</v>
      </c>
      <c r="O40">
        <f t="shared" si="2"/>
        <v>729.21228563123736</v>
      </c>
    </row>
    <row r="41" spans="1:15" x14ac:dyDescent="0.4">
      <c r="A41" t="s">
        <v>51</v>
      </c>
      <c r="B41">
        <v>4244</v>
      </c>
      <c r="K41" t="s">
        <v>17</v>
      </c>
      <c r="L41" t="str">
        <f>A14</f>
        <v>A6</v>
      </c>
      <c r="M41">
        <f>B14</f>
        <v>23270</v>
      </c>
      <c r="N41" s="8">
        <f t="shared" si="1"/>
        <v>9.5993605270807105</v>
      </c>
      <c r="O41">
        <f t="shared" si="2"/>
        <v>383.97442108322844</v>
      </c>
    </row>
    <row r="42" spans="1:15" x14ac:dyDescent="0.4">
      <c r="A42" t="s">
        <v>59</v>
      </c>
      <c r="B42">
        <v>3366</v>
      </c>
      <c r="K42" t="s">
        <v>18</v>
      </c>
      <c r="L42" t="str">
        <f>A26</f>
        <v>B6</v>
      </c>
      <c r="M42">
        <f>B26</f>
        <v>11969</v>
      </c>
      <c r="N42" s="8">
        <f t="shared" si="1"/>
        <v>4.1246003294254434</v>
      </c>
      <c r="O42">
        <f t="shared" si="2"/>
        <v>164.98401317701774</v>
      </c>
    </row>
    <row r="43" spans="1:15" x14ac:dyDescent="0.4">
      <c r="A43" t="s">
        <v>67</v>
      </c>
      <c r="B43">
        <v>31576</v>
      </c>
      <c r="K43" t="s">
        <v>19</v>
      </c>
      <c r="L43" t="str">
        <f>A38</f>
        <v>C6</v>
      </c>
      <c r="M43">
        <f>B38</f>
        <v>6803</v>
      </c>
      <c r="N43" s="8">
        <f t="shared" si="1"/>
        <v>1.6219358589283985</v>
      </c>
      <c r="O43">
        <f t="shared" si="2"/>
        <v>64.87743435713594</v>
      </c>
    </row>
    <row r="44" spans="1:15" x14ac:dyDescent="0.4">
      <c r="A44" t="s">
        <v>75</v>
      </c>
      <c r="B44">
        <v>4334</v>
      </c>
      <c r="K44" t="s">
        <v>20</v>
      </c>
      <c r="L44" t="str">
        <f>A50</f>
        <v>D6</v>
      </c>
      <c r="M44">
        <f>B50</f>
        <v>5805</v>
      </c>
      <c r="N44" s="8">
        <f t="shared" si="1"/>
        <v>1.1384555760100767</v>
      </c>
      <c r="O44">
        <f t="shared" si="2"/>
        <v>45.538223040403068</v>
      </c>
    </row>
    <row r="45" spans="1:15" x14ac:dyDescent="0.4">
      <c r="A45" t="s">
        <v>91</v>
      </c>
      <c r="B45">
        <v>4014</v>
      </c>
      <c r="K45" t="s">
        <v>21</v>
      </c>
      <c r="L45" t="str">
        <f>A62</f>
        <v>E6</v>
      </c>
      <c r="M45">
        <f>B62</f>
        <v>4466</v>
      </c>
      <c r="N45" s="8">
        <f t="shared" si="1"/>
        <v>0.48977812227497342</v>
      </c>
      <c r="O45">
        <f t="shared" si="2"/>
        <v>19.591124890998938</v>
      </c>
    </row>
    <row r="46" spans="1:15" x14ac:dyDescent="0.4">
      <c r="A46" t="s">
        <v>92</v>
      </c>
      <c r="B46">
        <v>3390</v>
      </c>
      <c r="K46" t="s">
        <v>22</v>
      </c>
      <c r="L46" t="str">
        <f>A74</f>
        <v>F6</v>
      </c>
      <c r="M46">
        <f>B74</f>
        <v>4041</v>
      </c>
      <c r="N46" s="8">
        <f t="shared" si="1"/>
        <v>0.28388722023059781</v>
      </c>
      <c r="O46">
        <f t="shared" si="2"/>
        <v>11.355488809223912</v>
      </c>
    </row>
    <row r="47" spans="1:15" x14ac:dyDescent="0.4">
      <c r="A47" t="s">
        <v>93</v>
      </c>
      <c r="B47">
        <v>18296</v>
      </c>
      <c r="K47" t="s">
        <v>23</v>
      </c>
      <c r="L47" t="str">
        <f>A86</f>
        <v>G6</v>
      </c>
      <c r="M47">
        <f>B86</f>
        <v>3757</v>
      </c>
      <c r="N47" s="8">
        <f t="shared" si="1"/>
        <v>0.14630365274682688</v>
      </c>
      <c r="O47">
        <f t="shared" si="2"/>
        <v>5.8521461098730754</v>
      </c>
    </row>
    <row r="48" spans="1:15" x14ac:dyDescent="0.4">
      <c r="A48" t="s">
        <v>12</v>
      </c>
      <c r="B48">
        <v>4011</v>
      </c>
      <c r="K48" t="s">
        <v>24</v>
      </c>
      <c r="L48" t="str">
        <f>A98</f>
        <v>H6</v>
      </c>
      <c r="M48">
        <f>B98</f>
        <v>3730</v>
      </c>
      <c r="N48" s="8">
        <f t="shared" si="1"/>
        <v>0.13322352485224301</v>
      </c>
      <c r="O48">
        <f t="shared" si="2"/>
        <v>5.3289409940897201</v>
      </c>
    </row>
    <row r="49" spans="1:15" x14ac:dyDescent="0.4">
      <c r="A49" t="s">
        <v>20</v>
      </c>
      <c r="B49">
        <v>4763</v>
      </c>
      <c r="K49" t="s">
        <v>33</v>
      </c>
      <c r="L49" t="str">
        <f>A99</f>
        <v>H7</v>
      </c>
      <c r="M49">
        <f>B99</f>
        <v>3796</v>
      </c>
      <c r="N49" s="8">
        <f t="shared" si="1"/>
        <v>0.16519717081678134</v>
      </c>
      <c r="O49">
        <f t="shared" si="2"/>
        <v>6.6078868326712534</v>
      </c>
    </row>
    <row r="50" spans="1:15" x14ac:dyDescent="0.4">
      <c r="A50" t="s">
        <v>28</v>
      </c>
      <c r="B50">
        <v>5805</v>
      </c>
      <c r="K50" t="s">
        <v>31</v>
      </c>
      <c r="L50" t="str">
        <f>A87</f>
        <v>G7</v>
      </c>
      <c r="M50">
        <f>B87</f>
        <v>3722</v>
      </c>
      <c r="N50" s="8">
        <f t="shared" si="1"/>
        <v>0.12934793140199594</v>
      </c>
      <c r="O50">
        <f t="shared" si="2"/>
        <v>5.1739172560798377</v>
      </c>
    </row>
    <row r="51" spans="1:15" x14ac:dyDescent="0.4">
      <c r="A51" t="s">
        <v>37</v>
      </c>
      <c r="B51">
        <v>3399</v>
      </c>
      <c r="K51" t="s">
        <v>32</v>
      </c>
      <c r="L51" t="str">
        <f>A75</f>
        <v>F7</v>
      </c>
      <c r="M51">
        <f>B75</f>
        <v>3728</v>
      </c>
      <c r="N51" s="8">
        <f t="shared" si="1"/>
        <v>0.13225462648968125</v>
      </c>
      <c r="O51">
        <f t="shared" si="2"/>
        <v>5.2901850595872499</v>
      </c>
    </row>
    <row r="52" spans="1:15" x14ac:dyDescent="0.4">
      <c r="A52" t="s">
        <v>44</v>
      </c>
      <c r="B52">
        <v>7347</v>
      </c>
      <c r="K52" t="s">
        <v>29</v>
      </c>
      <c r="L52" t="str">
        <f>A63</f>
        <v>E7</v>
      </c>
      <c r="M52">
        <f>B63</f>
        <v>3535</v>
      </c>
      <c r="N52" s="8">
        <f t="shared" si="1"/>
        <v>3.8755934502470696E-2</v>
      </c>
      <c r="O52">
        <f t="shared" si="2"/>
        <v>1.5502373800988278</v>
      </c>
    </row>
    <row r="53" spans="1:15" x14ac:dyDescent="0.4">
      <c r="A53" t="s">
        <v>52</v>
      </c>
      <c r="B53">
        <v>4270</v>
      </c>
      <c r="K53" t="s">
        <v>28</v>
      </c>
      <c r="L53" t="str">
        <f>A51</f>
        <v>D7</v>
      </c>
      <c r="M53">
        <f>B51</f>
        <v>3399</v>
      </c>
      <c r="N53" s="8">
        <f t="shared" si="1"/>
        <v>-2.7129154151729486E-2</v>
      </c>
      <c r="O53">
        <f t="shared" si="2"/>
        <v>-1.0851661660691794</v>
      </c>
    </row>
    <row r="54" spans="1:15" x14ac:dyDescent="0.4">
      <c r="A54" t="s">
        <v>60</v>
      </c>
      <c r="B54">
        <v>3450</v>
      </c>
      <c r="K54" t="s">
        <v>27</v>
      </c>
      <c r="L54" t="str">
        <f>A39</f>
        <v>C7</v>
      </c>
      <c r="M54">
        <f>B39</f>
        <v>3382</v>
      </c>
      <c r="N54" s="8">
        <f t="shared" si="1"/>
        <v>-3.5364790233504508E-2</v>
      </c>
      <c r="O54">
        <f t="shared" si="2"/>
        <v>-1.4145916093401802</v>
      </c>
    </row>
    <row r="55" spans="1:15" x14ac:dyDescent="0.4">
      <c r="A55" t="s">
        <v>68</v>
      </c>
      <c r="B55">
        <v>50094</v>
      </c>
      <c r="K55" t="s">
        <v>26</v>
      </c>
      <c r="L55" t="str">
        <f>A27</f>
        <v>B7</v>
      </c>
      <c r="M55">
        <f>B27</f>
        <v>3406</v>
      </c>
      <c r="N55" s="8">
        <f t="shared" si="1"/>
        <v>-2.3738009882763301E-2</v>
      </c>
      <c r="O55">
        <f t="shared" si="2"/>
        <v>-0.94952039531053201</v>
      </c>
    </row>
    <row r="56" spans="1:15" x14ac:dyDescent="0.4">
      <c r="A56" t="s">
        <v>76</v>
      </c>
      <c r="B56">
        <v>4396</v>
      </c>
      <c r="K56" t="s">
        <v>25</v>
      </c>
      <c r="L56" t="str">
        <f>A15</f>
        <v>A7</v>
      </c>
      <c r="M56">
        <f>B15</f>
        <v>3379</v>
      </c>
      <c r="N56" s="8">
        <f t="shared" si="1"/>
        <v>-3.681813777734716E-2</v>
      </c>
      <c r="O56">
        <f t="shared" si="2"/>
        <v>-1.4727255110938864</v>
      </c>
    </row>
    <row r="57" spans="1:15" x14ac:dyDescent="0.4">
      <c r="A57" t="s">
        <v>94</v>
      </c>
      <c r="B57">
        <v>3444</v>
      </c>
      <c r="K57" t="s">
        <v>34</v>
      </c>
      <c r="L57" t="str">
        <f>A16</f>
        <v>A8</v>
      </c>
      <c r="M57">
        <f>B16</f>
        <v>3380</v>
      </c>
      <c r="N57" s="8">
        <f t="shared" si="1"/>
        <v>-3.6333688596066276E-2</v>
      </c>
      <c r="O57">
        <f t="shared" si="2"/>
        <v>-1.4533475438426511</v>
      </c>
    </row>
    <row r="58" spans="1:15" x14ac:dyDescent="0.4">
      <c r="A58" t="s">
        <v>95</v>
      </c>
      <c r="B58">
        <v>3378</v>
      </c>
      <c r="K58" t="s">
        <v>35</v>
      </c>
      <c r="L58" t="str">
        <f>A28</f>
        <v>B8</v>
      </c>
      <c r="M58">
        <f>B28</f>
        <v>3415</v>
      </c>
      <c r="N58" s="8">
        <f t="shared" si="1"/>
        <v>-1.9377967251235348E-2</v>
      </c>
      <c r="O58">
        <f t="shared" si="2"/>
        <v>-0.77511869004941392</v>
      </c>
    </row>
    <row r="59" spans="1:15" x14ac:dyDescent="0.4">
      <c r="A59" t="s">
        <v>96</v>
      </c>
      <c r="B59">
        <v>36060</v>
      </c>
      <c r="K59" t="s">
        <v>36</v>
      </c>
      <c r="L59" t="str">
        <f>A40</f>
        <v>C8</v>
      </c>
      <c r="M59">
        <f>B40</f>
        <v>3939</v>
      </c>
      <c r="N59" s="8">
        <f t="shared" si="1"/>
        <v>0.23447340373994771</v>
      </c>
      <c r="O59">
        <f t="shared" si="2"/>
        <v>9.3789361495979087</v>
      </c>
    </row>
    <row r="60" spans="1:15" x14ac:dyDescent="0.4">
      <c r="A60" t="s">
        <v>13</v>
      </c>
      <c r="B60">
        <v>3734</v>
      </c>
      <c r="K60" t="s">
        <v>37</v>
      </c>
      <c r="L60" t="str">
        <f>A52</f>
        <v>D8</v>
      </c>
      <c r="M60">
        <f>B52</f>
        <v>7347</v>
      </c>
      <c r="N60" s="8">
        <f t="shared" si="1"/>
        <v>1.8854762135451992</v>
      </c>
      <c r="O60">
        <f t="shared" si="2"/>
        <v>75.419048541807967</v>
      </c>
    </row>
    <row r="61" spans="1:15" x14ac:dyDescent="0.4">
      <c r="A61" t="s">
        <v>21</v>
      </c>
      <c r="B61">
        <v>3529</v>
      </c>
      <c r="K61" t="s">
        <v>38</v>
      </c>
      <c r="L61" t="str">
        <f>A64</f>
        <v>E8</v>
      </c>
      <c r="M61">
        <f>B64</f>
        <v>34303</v>
      </c>
      <c r="N61" s="8">
        <f t="shared" si="1"/>
        <v>14.944288344152699</v>
      </c>
      <c r="O61">
        <f t="shared" si="2"/>
        <v>597.77153376610795</v>
      </c>
    </row>
    <row r="62" spans="1:15" x14ac:dyDescent="0.4">
      <c r="A62" t="s">
        <v>29</v>
      </c>
      <c r="B62">
        <v>4466</v>
      </c>
      <c r="K62" t="s">
        <v>30</v>
      </c>
      <c r="L62" t="str">
        <f>A76</f>
        <v>F8</v>
      </c>
      <c r="M62">
        <f>B76</f>
        <v>57181</v>
      </c>
      <c r="N62" s="8">
        <f t="shared" si="1"/>
        <v>26.027516713496755</v>
      </c>
      <c r="O62">
        <f t="shared" si="2"/>
        <v>1041.1006685398702</v>
      </c>
    </row>
    <row r="63" spans="1:15" x14ac:dyDescent="0.4">
      <c r="A63" t="s">
        <v>38</v>
      </c>
      <c r="B63">
        <v>3535</v>
      </c>
      <c r="K63" t="s">
        <v>39</v>
      </c>
      <c r="L63" t="str">
        <f>A88</f>
        <v>G8</v>
      </c>
      <c r="M63">
        <f>B88</f>
        <v>54347</v>
      </c>
      <c r="N63" s="8">
        <f t="shared" si="1"/>
        <v>24.654587733746734</v>
      </c>
      <c r="O63">
        <f t="shared" si="2"/>
        <v>986.18350934986938</v>
      </c>
    </row>
    <row r="64" spans="1:15" x14ac:dyDescent="0.4">
      <c r="A64" t="s">
        <v>45</v>
      </c>
      <c r="B64">
        <v>34303</v>
      </c>
      <c r="K64" t="s">
        <v>40</v>
      </c>
      <c r="L64" t="str">
        <f>A100</f>
        <v>H8</v>
      </c>
      <c r="M64">
        <f>B100</f>
        <v>31989</v>
      </c>
      <c r="N64" s="8">
        <f t="shared" si="1"/>
        <v>13.823272938668735</v>
      </c>
      <c r="O64">
        <f t="shared" si="2"/>
        <v>552.93091754674936</v>
      </c>
    </row>
    <row r="65" spans="1:15" x14ac:dyDescent="0.4">
      <c r="A65" t="s">
        <v>53</v>
      </c>
      <c r="B65">
        <v>4715</v>
      </c>
      <c r="K65" t="s">
        <v>48</v>
      </c>
      <c r="L65" t="str">
        <f>A101</f>
        <v>H9</v>
      </c>
      <c r="M65">
        <f>B101</f>
        <v>12528</v>
      </c>
      <c r="N65" s="8">
        <f t="shared" si="1"/>
        <v>4.3954074217614574</v>
      </c>
      <c r="O65">
        <f t="shared" si="2"/>
        <v>175.8162968704583</v>
      </c>
    </row>
    <row r="66" spans="1:15" x14ac:dyDescent="0.4">
      <c r="A66" t="s">
        <v>61</v>
      </c>
      <c r="B66">
        <v>3385</v>
      </c>
      <c r="K66" t="s">
        <v>47</v>
      </c>
      <c r="L66" t="str">
        <f>A89</f>
        <v>G9</v>
      </c>
      <c r="M66">
        <f>B89</f>
        <v>8472</v>
      </c>
      <c r="N66" s="8">
        <f t="shared" si="1"/>
        <v>2.4304815424861932</v>
      </c>
      <c r="O66">
        <f t="shared" si="2"/>
        <v>97.219261699447728</v>
      </c>
    </row>
    <row r="67" spans="1:15" x14ac:dyDescent="0.4">
      <c r="A67" t="s">
        <v>69</v>
      </c>
      <c r="B67">
        <v>51920</v>
      </c>
      <c r="K67" t="s">
        <v>46</v>
      </c>
      <c r="L67" t="str">
        <f>A77</f>
        <v>F9</v>
      </c>
      <c r="M67">
        <f>B77</f>
        <v>5989</v>
      </c>
      <c r="N67" s="8">
        <f t="shared" si="1"/>
        <v>1.2275942253657592</v>
      </c>
      <c r="O67">
        <f t="shared" si="2"/>
        <v>49.103769014630373</v>
      </c>
    </row>
    <row r="68" spans="1:15" x14ac:dyDescent="0.4">
      <c r="A68" t="s">
        <v>77</v>
      </c>
      <c r="B68">
        <v>5189</v>
      </c>
      <c r="K68" t="s">
        <v>45</v>
      </c>
      <c r="L68" t="str">
        <f>A65</f>
        <v>E9</v>
      </c>
      <c r="M68">
        <f>B65</f>
        <v>4715</v>
      </c>
      <c r="N68" s="8">
        <f t="shared" si="1"/>
        <v>0.61040596841391348</v>
      </c>
      <c r="O68">
        <f t="shared" si="2"/>
        <v>24.41623873655654</v>
      </c>
    </row>
    <row r="69" spans="1:15" x14ac:dyDescent="0.4">
      <c r="A69" t="s">
        <v>97</v>
      </c>
      <c r="B69">
        <v>3681</v>
      </c>
      <c r="K69" t="s">
        <v>44</v>
      </c>
      <c r="L69" t="str">
        <f>A53</f>
        <v>D9</v>
      </c>
      <c r="M69">
        <f>B53</f>
        <v>4270</v>
      </c>
      <c r="N69" s="8">
        <f t="shared" si="1"/>
        <v>0.39482608274392017</v>
      </c>
      <c r="O69">
        <f t="shared" si="2"/>
        <v>15.793043309756808</v>
      </c>
    </row>
    <row r="70" spans="1:15" x14ac:dyDescent="0.4">
      <c r="A70" t="s">
        <v>98</v>
      </c>
      <c r="B70">
        <v>3523</v>
      </c>
      <c r="K70" t="s">
        <v>43</v>
      </c>
      <c r="L70" t="str">
        <f>A41</f>
        <v>C9</v>
      </c>
      <c r="M70">
        <f>B41</f>
        <v>4244</v>
      </c>
      <c r="N70" s="8">
        <f t="shared" si="1"/>
        <v>0.3822304040306172</v>
      </c>
      <c r="O70">
        <f t="shared" si="2"/>
        <v>15.289216161224688</v>
      </c>
    </row>
    <row r="71" spans="1:15" x14ac:dyDescent="0.4">
      <c r="A71" t="s">
        <v>99</v>
      </c>
      <c r="B71">
        <v>54226</v>
      </c>
      <c r="K71" t="s">
        <v>42</v>
      </c>
      <c r="L71" t="str">
        <f>A29</f>
        <v>B9</v>
      </c>
      <c r="M71">
        <f>B29</f>
        <v>4476</v>
      </c>
      <c r="N71" s="8">
        <f t="shared" si="1"/>
        <v>0.49462261408778224</v>
      </c>
      <c r="O71">
        <f t="shared" si="2"/>
        <v>19.78490456351129</v>
      </c>
    </row>
    <row r="72" spans="1:15" x14ac:dyDescent="0.4">
      <c r="A72" t="s">
        <v>14</v>
      </c>
      <c r="B72">
        <v>3598</v>
      </c>
      <c r="K72" t="s">
        <v>41</v>
      </c>
      <c r="L72" t="str">
        <f>A17</f>
        <v>A9</v>
      </c>
      <c r="M72">
        <f>B17</f>
        <v>4217</v>
      </c>
      <c r="N72" s="8">
        <f t="shared" si="1"/>
        <v>0.36915027613603335</v>
      </c>
      <c r="O72">
        <f t="shared" si="2"/>
        <v>14.766011045441335</v>
      </c>
    </row>
    <row r="73" spans="1:15" x14ac:dyDescent="0.4">
      <c r="A73" t="s">
        <v>22</v>
      </c>
      <c r="B73">
        <v>3400</v>
      </c>
      <c r="K73" t="s">
        <v>49</v>
      </c>
      <c r="L73" t="str">
        <f>A18</f>
        <v>A10</v>
      </c>
      <c r="M73">
        <f>B18</f>
        <v>3745</v>
      </c>
      <c r="N73" s="8">
        <f t="shared" si="1"/>
        <v>0.14049026257145628</v>
      </c>
      <c r="O73">
        <f t="shared" si="2"/>
        <v>5.6196105028582508</v>
      </c>
    </row>
    <row r="74" spans="1:15" x14ac:dyDescent="0.4">
      <c r="A74" t="s">
        <v>32</v>
      </c>
      <c r="B74">
        <v>4041</v>
      </c>
      <c r="K74" t="s">
        <v>50</v>
      </c>
      <c r="L74" t="str">
        <f>A30</f>
        <v>B10</v>
      </c>
      <c r="M74">
        <f>B30</f>
        <v>3606</v>
      </c>
      <c r="N74" s="8">
        <f t="shared" ref="N74:N96" si="3">(M74-I$15)/2064.2</f>
        <v>7.3151826373413442E-2</v>
      </c>
      <c r="O74">
        <f t="shared" ref="O74:O96" si="4">N74*40</f>
        <v>2.9260730549365377</v>
      </c>
    </row>
    <row r="75" spans="1:15" x14ac:dyDescent="0.4">
      <c r="A75" t="s">
        <v>30</v>
      </c>
      <c r="B75">
        <v>3728</v>
      </c>
      <c r="K75" t="s">
        <v>51</v>
      </c>
      <c r="L75" t="str">
        <f>A42</f>
        <v>C10</v>
      </c>
      <c r="M75">
        <f>B42</f>
        <v>3366</v>
      </c>
      <c r="N75" s="8">
        <f t="shared" si="3"/>
        <v>-4.3115977133998645E-2</v>
      </c>
      <c r="O75">
        <f t="shared" si="4"/>
        <v>-1.7246390853599458</v>
      </c>
    </row>
    <row r="76" spans="1:15" x14ac:dyDescent="0.4">
      <c r="A76" t="s">
        <v>46</v>
      </c>
      <c r="B76">
        <v>57181</v>
      </c>
      <c r="K76" t="s">
        <v>52</v>
      </c>
      <c r="L76" t="str">
        <f>A54</f>
        <v>D10</v>
      </c>
      <c r="M76">
        <f>B54</f>
        <v>3450</v>
      </c>
      <c r="N76" s="8">
        <f t="shared" si="3"/>
        <v>-2.4222459064044185E-3</v>
      </c>
      <c r="O76">
        <f t="shared" si="4"/>
        <v>-9.688983625617674E-2</v>
      </c>
    </row>
    <row r="77" spans="1:15" x14ac:dyDescent="0.4">
      <c r="A77" t="s">
        <v>54</v>
      </c>
      <c r="B77">
        <v>5989</v>
      </c>
      <c r="K77" t="s">
        <v>53</v>
      </c>
      <c r="L77" t="str">
        <f>A66</f>
        <v>E10</v>
      </c>
      <c r="M77">
        <f>B66</f>
        <v>3385</v>
      </c>
      <c r="N77" s="8">
        <f t="shared" si="3"/>
        <v>-3.3911442689661855E-2</v>
      </c>
      <c r="O77">
        <f t="shared" si="4"/>
        <v>-1.3564577075864741</v>
      </c>
    </row>
    <row r="78" spans="1:15" x14ac:dyDescent="0.4">
      <c r="A78" t="s">
        <v>62</v>
      </c>
      <c r="B78">
        <v>3455</v>
      </c>
      <c r="K78" t="s">
        <v>54</v>
      </c>
      <c r="L78" t="str">
        <f>A78</f>
        <v>F10</v>
      </c>
      <c r="M78">
        <f>B78</f>
        <v>3455</v>
      </c>
      <c r="N78" s="8">
        <f t="shared" si="3"/>
        <v>0</v>
      </c>
      <c r="O78">
        <f t="shared" si="4"/>
        <v>0</v>
      </c>
    </row>
    <row r="79" spans="1:15" x14ac:dyDescent="0.4">
      <c r="A79" t="s">
        <v>70</v>
      </c>
      <c r="B79">
        <v>26826</v>
      </c>
      <c r="K79" t="s">
        <v>55</v>
      </c>
      <c r="L79" t="str">
        <f>A90</f>
        <v>G10</v>
      </c>
      <c r="M79">
        <f>B90</f>
        <v>3494</v>
      </c>
      <c r="N79" s="8">
        <f t="shared" si="3"/>
        <v>1.8893518069954464E-2</v>
      </c>
      <c r="O79">
        <f t="shared" si="4"/>
        <v>0.7557407227981785</v>
      </c>
    </row>
    <row r="80" spans="1:15" x14ac:dyDescent="0.4">
      <c r="A80" t="s">
        <v>78</v>
      </c>
      <c r="B80">
        <v>3489</v>
      </c>
      <c r="K80" t="s">
        <v>56</v>
      </c>
      <c r="L80" t="str">
        <f>A102</f>
        <v>H10</v>
      </c>
      <c r="M80">
        <f>B102</f>
        <v>3611</v>
      </c>
      <c r="N80" s="8">
        <f t="shared" si="3"/>
        <v>7.5574072279817855E-2</v>
      </c>
      <c r="O80">
        <f t="shared" si="4"/>
        <v>3.022962891192714</v>
      </c>
    </row>
    <row r="81" spans="1:15" x14ac:dyDescent="0.4">
      <c r="A81" t="s">
        <v>100</v>
      </c>
      <c r="B81">
        <v>3455</v>
      </c>
      <c r="K81" t="s">
        <v>64</v>
      </c>
      <c r="L81" t="str">
        <f>A103</f>
        <v>H11</v>
      </c>
      <c r="M81">
        <f>B103</f>
        <v>3927</v>
      </c>
      <c r="N81" s="8">
        <f t="shared" si="3"/>
        <v>0.2286600135645771</v>
      </c>
      <c r="O81">
        <f t="shared" si="4"/>
        <v>9.1464005425830841</v>
      </c>
    </row>
    <row r="82" spans="1:15" x14ac:dyDescent="0.4">
      <c r="A82" t="s">
        <v>101</v>
      </c>
      <c r="B82">
        <v>3865</v>
      </c>
      <c r="K82" t="s">
        <v>63</v>
      </c>
      <c r="L82" t="str">
        <f>A91</f>
        <v>G11</v>
      </c>
      <c r="M82">
        <f>B91</f>
        <v>6774</v>
      </c>
      <c r="N82" s="8">
        <f t="shared" si="3"/>
        <v>1.607886832671253</v>
      </c>
      <c r="O82">
        <f t="shared" si="4"/>
        <v>64.315473306850123</v>
      </c>
    </row>
    <row r="83" spans="1:15" x14ac:dyDescent="0.4">
      <c r="A83" t="s">
        <v>102</v>
      </c>
      <c r="B83">
        <v>60840</v>
      </c>
      <c r="K83" t="s">
        <v>62</v>
      </c>
      <c r="L83" t="str">
        <f>A79</f>
        <v>F11</v>
      </c>
      <c r="M83">
        <f>B79</f>
        <v>26826</v>
      </c>
      <c r="N83" s="8">
        <f t="shared" si="3"/>
        <v>11.322061815715532</v>
      </c>
      <c r="O83">
        <f t="shared" si="4"/>
        <v>452.88247262862126</v>
      </c>
    </row>
    <row r="84" spans="1:15" x14ac:dyDescent="0.4">
      <c r="A84" t="s">
        <v>15</v>
      </c>
      <c r="B84">
        <v>3359</v>
      </c>
      <c r="K84" t="s">
        <v>61</v>
      </c>
      <c r="L84" t="str">
        <f>A67</f>
        <v>E11</v>
      </c>
      <c r="M84">
        <f>B67</f>
        <v>51920</v>
      </c>
      <c r="N84" s="8">
        <f t="shared" si="3"/>
        <v>23.478829570778029</v>
      </c>
      <c r="O84">
        <f t="shared" si="4"/>
        <v>939.15318283112117</v>
      </c>
    </row>
    <row r="85" spans="1:15" x14ac:dyDescent="0.4">
      <c r="A85" t="s">
        <v>23</v>
      </c>
      <c r="B85">
        <v>3355</v>
      </c>
      <c r="K85" t="s">
        <v>60</v>
      </c>
      <c r="L85" t="str">
        <f>A55</f>
        <v>D11</v>
      </c>
      <c r="M85">
        <f>B55</f>
        <v>50094</v>
      </c>
      <c r="N85" s="8">
        <f t="shared" si="3"/>
        <v>22.594225365759133</v>
      </c>
      <c r="O85">
        <f t="shared" si="4"/>
        <v>903.76901463036529</v>
      </c>
    </row>
    <row r="86" spans="1:15" x14ac:dyDescent="0.4">
      <c r="A86" t="s">
        <v>31</v>
      </c>
      <c r="B86">
        <v>3757</v>
      </c>
      <c r="K86" t="s">
        <v>59</v>
      </c>
      <c r="L86" t="str">
        <f>A43</f>
        <v>C11</v>
      </c>
      <c r="M86">
        <f>B43</f>
        <v>31576</v>
      </c>
      <c r="N86" s="8">
        <f t="shared" si="3"/>
        <v>13.623195426799731</v>
      </c>
      <c r="O86">
        <f t="shared" si="4"/>
        <v>544.92781707198924</v>
      </c>
    </row>
    <row r="87" spans="1:15" x14ac:dyDescent="0.4">
      <c r="A87" t="s">
        <v>39</v>
      </c>
      <c r="B87">
        <v>3722</v>
      </c>
      <c r="K87" t="s">
        <v>58</v>
      </c>
      <c r="L87" t="str">
        <f>A31</f>
        <v>B11</v>
      </c>
      <c r="M87">
        <f>B31</f>
        <v>14614</v>
      </c>
      <c r="N87" s="8">
        <f t="shared" si="3"/>
        <v>5.4059684139133806</v>
      </c>
      <c r="O87">
        <f t="shared" si="4"/>
        <v>216.23873655653523</v>
      </c>
    </row>
    <row r="88" spans="1:15" x14ac:dyDescent="0.4">
      <c r="A88" t="s">
        <v>47</v>
      </c>
      <c r="B88">
        <v>54347</v>
      </c>
      <c r="K88" t="s">
        <v>57</v>
      </c>
      <c r="L88" t="str">
        <f>A19</f>
        <v>A11</v>
      </c>
      <c r="M88">
        <f>B19</f>
        <v>8018</v>
      </c>
      <c r="N88" s="8">
        <f t="shared" si="3"/>
        <v>2.2105416141846721</v>
      </c>
      <c r="O88">
        <f t="shared" si="4"/>
        <v>88.421664567386884</v>
      </c>
    </row>
    <row r="89" spans="1:15" x14ac:dyDescent="0.4">
      <c r="A89" t="s">
        <v>55</v>
      </c>
      <c r="B89">
        <v>8472</v>
      </c>
      <c r="K89" t="s">
        <v>65</v>
      </c>
      <c r="L89" t="str">
        <f>A20</f>
        <v>A12</v>
      </c>
      <c r="M89">
        <f>B20</f>
        <v>5992</v>
      </c>
      <c r="N89" s="8">
        <f t="shared" si="3"/>
        <v>1.229047572909602</v>
      </c>
      <c r="O89">
        <f t="shared" si="4"/>
        <v>49.161902916384079</v>
      </c>
    </row>
    <row r="90" spans="1:15" x14ac:dyDescent="0.4">
      <c r="A90" t="s">
        <v>63</v>
      </c>
      <c r="B90">
        <v>3494</v>
      </c>
      <c r="K90" t="s">
        <v>66</v>
      </c>
      <c r="L90" t="str">
        <f>A32</f>
        <v>B12</v>
      </c>
      <c r="M90">
        <f>B32</f>
        <v>4802</v>
      </c>
      <c r="N90" s="8">
        <f t="shared" si="3"/>
        <v>0.65255304718535034</v>
      </c>
      <c r="O90">
        <f t="shared" si="4"/>
        <v>26.102121887414015</v>
      </c>
    </row>
    <row r="91" spans="1:15" x14ac:dyDescent="0.4">
      <c r="A91" t="s">
        <v>71</v>
      </c>
      <c r="B91">
        <v>6774</v>
      </c>
      <c r="K91" t="s">
        <v>67</v>
      </c>
      <c r="L91" t="str">
        <f>A44</f>
        <v>C12</v>
      </c>
      <c r="M91">
        <f>B44</f>
        <v>4334</v>
      </c>
      <c r="N91" s="8">
        <f t="shared" si="3"/>
        <v>0.42583083034589675</v>
      </c>
      <c r="O91">
        <f t="shared" si="4"/>
        <v>17.033233213835871</v>
      </c>
    </row>
    <row r="92" spans="1:15" x14ac:dyDescent="0.4">
      <c r="A92" t="s">
        <v>79</v>
      </c>
      <c r="B92">
        <v>3710</v>
      </c>
      <c r="K92" t="s">
        <v>68</v>
      </c>
      <c r="L92" t="str">
        <f>A56</f>
        <v>D12</v>
      </c>
      <c r="M92">
        <f>B56</f>
        <v>4396</v>
      </c>
      <c r="N92" s="8">
        <f t="shared" si="3"/>
        <v>0.45586667958531152</v>
      </c>
      <c r="O92">
        <f t="shared" si="4"/>
        <v>18.234667183412462</v>
      </c>
    </row>
    <row r="93" spans="1:15" x14ac:dyDescent="0.4">
      <c r="A93" t="s">
        <v>103</v>
      </c>
      <c r="B93">
        <v>3379</v>
      </c>
      <c r="K93" t="s">
        <v>69</v>
      </c>
      <c r="L93" t="str">
        <f>A68</f>
        <v>E12</v>
      </c>
      <c r="M93">
        <f>B68</f>
        <v>5189</v>
      </c>
      <c r="N93" s="8">
        <f t="shared" si="3"/>
        <v>0.84003488034105234</v>
      </c>
      <c r="O93">
        <f t="shared" si="4"/>
        <v>33.601395213642093</v>
      </c>
    </row>
    <row r="94" spans="1:15" x14ac:dyDescent="0.4">
      <c r="A94" t="s">
        <v>104</v>
      </c>
      <c r="B94">
        <v>5810</v>
      </c>
      <c r="K94" t="s">
        <v>70</v>
      </c>
      <c r="L94" t="str">
        <f>A80</f>
        <v>F12</v>
      </c>
      <c r="M94">
        <f>B80</f>
        <v>3489</v>
      </c>
      <c r="N94" s="8">
        <f t="shared" si="3"/>
        <v>1.6471272163550044E-2</v>
      </c>
      <c r="O94">
        <f t="shared" si="4"/>
        <v>0.65885088654200175</v>
      </c>
    </row>
    <row r="95" spans="1:15" x14ac:dyDescent="0.4">
      <c r="A95" t="s">
        <v>105</v>
      </c>
      <c r="B95">
        <v>24103</v>
      </c>
      <c r="K95" t="s">
        <v>71</v>
      </c>
      <c r="L95" t="str">
        <f>A92</f>
        <v>G12</v>
      </c>
      <c r="M95">
        <f>B92</f>
        <v>3710</v>
      </c>
      <c r="N95" s="8">
        <f t="shared" si="3"/>
        <v>0.12353454122662534</v>
      </c>
      <c r="O95">
        <f t="shared" si="4"/>
        <v>4.941381649065014</v>
      </c>
    </row>
    <row r="96" spans="1:15" x14ac:dyDescent="0.4">
      <c r="A96" t="s">
        <v>16</v>
      </c>
      <c r="B96">
        <v>3406</v>
      </c>
      <c r="K96" t="s">
        <v>72</v>
      </c>
      <c r="L96" t="str">
        <f>A104</f>
        <v>H12</v>
      </c>
      <c r="M96">
        <f>B104</f>
        <v>3607</v>
      </c>
      <c r="N96" s="8">
        <f t="shared" si="3"/>
        <v>7.3636275554694319E-2</v>
      </c>
      <c r="O96">
        <f t="shared" si="4"/>
        <v>2.9454510221877728</v>
      </c>
    </row>
    <row r="97" spans="1:2" x14ac:dyDescent="0.4">
      <c r="A97" t="s">
        <v>24</v>
      </c>
      <c r="B97">
        <v>3347</v>
      </c>
    </row>
    <row r="98" spans="1:2" x14ac:dyDescent="0.4">
      <c r="A98" t="s">
        <v>33</v>
      </c>
      <c r="B98">
        <v>3730</v>
      </c>
    </row>
    <row r="99" spans="1:2" x14ac:dyDescent="0.4">
      <c r="A99" t="s">
        <v>40</v>
      </c>
      <c r="B99">
        <v>3796</v>
      </c>
    </row>
    <row r="100" spans="1:2" x14ac:dyDescent="0.4">
      <c r="A100" t="s">
        <v>48</v>
      </c>
      <c r="B100">
        <v>31989</v>
      </c>
    </row>
    <row r="101" spans="1:2" x14ac:dyDescent="0.4">
      <c r="A101" t="s">
        <v>56</v>
      </c>
      <c r="B101">
        <v>12528</v>
      </c>
    </row>
    <row r="102" spans="1:2" x14ac:dyDescent="0.4">
      <c r="A102" t="s">
        <v>64</v>
      </c>
      <c r="B102">
        <v>3611</v>
      </c>
    </row>
    <row r="103" spans="1:2" x14ac:dyDescent="0.4">
      <c r="A103" t="s">
        <v>72</v>
      </c>
      <c r="B103">
        <v>3927</v>
      </c>
    </row>
    <row r="104" spans="1:2" x14ac:dyDescent="0.4">
      <c r="A104" t="s">
        <v>80</v>
      </c>
      <c r="B104">
        <v>3607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64909</v>
      </c>
      <c r="D2">
        <v>3237</v>
      </c>
      <c r="E2">
        <v>4897</v>
      </c>
      <c r="F2">
        <v>4130</v>
      </c>
      <c r="G2">
        <v>39632</v>
      </c>
      <c r="H2">
        <v>23148</v>
      </c>
      <c r="I2">
        <v>3241</v>
      </c>
      <c r="J2">
        <v>3239</v>
      </c>
      <c r="K2">
        <v>4016</v>
      </c>
      <c r="L2">
        <v>3645</v>
      </c>
      <c r="M2">
        <v>7768</v>
      </c>
      <c r="N2">
        <v>5877</v>
      </c>
      <c r="O2">
        <v>38474</v>
      </c>
      <c r="P2">
        <v>3238</v>
      </c>
      <c r="Q2">
        <v>6862</v>
      </c>
      <c r="R2">
        <v>3992</v>
      </c>
      <c r="S2">
        <v>54042</v>
      </c>
      <c r="T2">
        <v>11744</v>
      </c>
      <c r="U2">
        <v>3241</v>
      </c>
      <c r="V2">
        <v>3329</v>
      </c>
      <c r="W2">
        <v>4322</v>
      </c>
      <c r="X2">
        <v>3393</v>
      </c>
      <c r="Y2">
        <v>14165</v>
      </c>
      <c r="Z2">
        <v>4486</v>
      </c>
      <c r="AA2">
        <v>15203</v>
      </c>
      <c r="AB2">
        <v>3216</v>
      </c>
      <c r="AC2">
        <v>9554</v>
      </c>
      <c r="AD2">
        <v>4058</v>
      </c>
      <c r="AE2">
        <v>23345</v>
      </c>
      <c r="AF2">
        <v>6618</v>
      </c>
      <c r="AG2">
        <v>3250</v>
      </c>
      <c r="AH2">
        <v>3740</v>
      </c>
      <c r="AI2">
        <v>4050</v>
      </c>
      <c r="AJ2">
        <v>3267</v>
      </c>
      <c r="AK2">
        <v>30998</v>
      </c>
      <c r="AL2">
        <v>4124</v>
      </c>
      <c r="AM2">
        <v>3906</v>
      </c>
      <c r="AN2">
        <v>3275</v>
      </c>
      <c r="AO2">
        <v>17849</v>
      </c>
      <c r="AP2">
        <v>3814</v>
      </c>
      <c r="AQ2">
        <v>4530</v>
      </c>
      <c r="AR2">
        <v>5636</v>
      </c>
      <c r="AS2">
        <v>3241</v>
      </c>
      <c r="AT2">
        <v>6971</v>
      </c>
      <c r="AU2">
        <v>4084</v>
      </c>
      <c r="AV2">
        <v>3227</v>
      </c>
      <c r="AW2">
        <v>48106</v>
      </c>
      <c r="AX2">
        <v>4070</v>
      </c>
      <c r="AY2">
        <v>3243</v>
      </c>
      <c r="AZ2">
        <v>3212</v>
      </c>
      <c r="BA2">
        <v>34595</v>
      </c>
      <c r="BB2">
        <v>3543</v>
      </c>
      <c r="BC2">
        <v>3338</v>
      </c>
      <c r="BD2">
        <v>4240</v>
      </c>
      <c r="BE2">
        <v>3346</v>
      </c>
      <c r="BF2">
        <v>34380</v>
      </c>
      <c r="BG2">
        <v>4557</v>
      </c>
      <c r="BH2">
        <v>3231</v>
      </c>
      <c r="BI2">
        <v>50461</v>
      </c>
      <c r="BJ2">
        <v>4860</v>
      </c>
      <c r="BK2">
        <v>3519</v>
      </c>
      <c r="BL2">
        <v>3315</v>
      </c>
      <c r="BM2">
        <v>52215</v>
      </c>
      <c r="BN2">
        <v>3360</v>
      </c>
      <c r="BO2">
        <v>3222</v>
      </c>
      <c r="BP2">
        <v>3821</v>
      </c>
      <c r="BQ2">
        <v>3490</v>
      </c>
      <c r="BR2">
        <v>55373</v>
      </c>
      <c r="BS2">
        <v>5798</v>
      </c>
      <c r="BT2">
        <v>3258</v>
      </c>
      <c r="BU2">
        <v>26797</v>
      </c>
      <c r="BV2">
        <v>3288</v>
      </c>
      <c r="BW2">
        <v>3285</v>
      </c>
      <c r="BX2">
        <v>3691</v>
      </c>
      <c r="BY2">
        <v>60025</v>
      </c>
      <c r="BZ2">
        <v>3204</v>
      </c>
      <c r="CA2">
        <v>3220</v>
      </c>
      <c r="CB2">
        <v>3628</v>
      </c>
      <c r="CC2">
        <v>3756</v>
      </c>
      <c r="CD2">
        <v>56264</v>
      </c>
      <c r="CE2">
        <v>8459</v>
      </c>
      <c r="CF2">
        <v>3342</v>
      </c>
      <c r="CG2">
        <v>6622</v>
      </c>
      <c r="CH2">
        <v>3548</v>
      </c>
      <c r="CI2">
        <v>3286</v>
      </c>
      <c r="CJ2">
        <v>5841</v>
      </c>
      <c r="CK2">
        <v>23366</v>
      </c>
      <c r="CL2">
        <v>3247</v>
      </c>
      <c r="CM2">
        <v>3633</v>
      </c>
      <c r="CN2">
        <v>3593</v>
      </c>
      <c r="CO2">
        <v>3702</v>
      </c>
      <c r="CP2">
        <v>31653</v>
      </c>
      <c r="CQ2">
        <v>12417</v>
      </c>
      <c r="CR2">
        <v>3405</v>
      </c>
      <c r="CS2">
        <v>3812</v>
      </c>
      <c r="CT2">
        <v>3446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64909</v>
      </c>
      <c r="G9">
        <f>'Plate 1'!G9</f>
        <v>30</v>
      </c>
      <c r="H9" t="str">
        <f t="shared" ref="H9:I9" si="0">A9</f>
        <v>A1</v>
      </c>
      <c r="I9">
        <f t="shared" si="0"/>
        <v>64909</v>
      </c>
      <c r="K9" t="s">
        <v>82</v>
      </c>
      <c r="L9" t="str">
        <f>A10</f>
        <v>A2</v>
      </c>
      <c r="M9">
        <f>B10</f>
        <v>3237</v>
      </c>
      <c r="N9" s="8">
        <f>(M9-I$15)/2082</f>
        <v>-2.3054755043227664E-2</v>
      </c>
      <c r="O9">
        <f>N9*40</f>
        <v>-0.9221902017291066</v>
      </c>
    </row>
    <row r="10" spans="1:98" x14ac:dyDescent="0.4">
      <c r="A10" t="s">
        <v>83</v>
      </c>
      <c r="B10">
        <v>3237</v>
      </c>
      <c r="G10">
        <f>'Plate 1'!G10</f>
        <v>15</v>
      </c>
      <c r="H10" t="str">
        <f>A21</f>
        <v>B1</v>
      </c>
      <c r="I10">
        <f>B21</f>
        <v>38474</v>
      </c>
      <c r="K10" t="s">
        <v>85</v>
      </c>
      <c r="L10" t="str">
        <f>A22</f>
        <v>B2</v>
      </c>
      <c r="M10">
        <f>B22</f>
        <v>3238</v>
      </c>
      <c r="N10" s="8">
        <f t="shared" ref="N10:N73" si="1">(M10-I$15)/2082</f>
        <v>-2.2574447646493755E-2</v>
      </c>
      <c r="O10">
        <f t="shared" ref="O10:O73" si="2">N10*40</f>
        <v>-0.90297790585975024</v>
      </c>
    </row>
    <row r="11" spans="1:98" x14ac:dyDescent="0.4">
      <c r="A11" t="s">
        <v>84</v>
      </c>
      <c r="B11">
        <v>4897</v>
      </c>
      <c r="G11">
        <f>'Plate 1'!G11</f>
        <v>7.5</v>
      </c>
      <c r="H11" t="str">
        <f>A33</f>
        <v>C1</v>
      </c>
      <c r="I11">
        <f>B33</f>
        <v>15203</v>
      </c>
      <c r="K11" t="s">
        <v>88</v>
      </c>
      <c r="L11" t="str">
        <f>A34</f>
        <v>C2</v>
      </c>
      <c r="M11">
        <f>B34</f>
        <v>3216</v>
      </c>
      <c r="N11" s="8">
        <f t="shared" si="1"/>
        <v>-3.3141210374639768E-2</v>
      </c>
      <c r="O11">
        <f t="shared" si="2"/>
        <v>-1.3256484149855907</v>
      </c>
    </row>
    <row r="12" spans="1:98" x14ac:dyDescent="0.4">
      <c r="A12" t="s">
        <v>9</v>
      </c>
      <c r="B12">
        <v>4130</v>
      </c>
      <c r="G12">
        <f>'Plate 1'!G12</f>
        <v>1.875</v>
      </c>
      <c r="H12" t="str">
        <f>A45</f>
        <v>D1</v>
      </c>
      <c r="I12">
        <f>B45</f>
        <v>3906</v>
      </c>
      <c r="K12" t="s">
        <v>91</v>
      </c>
      <c r="L12" t="str">
        <f>A46</f>
        <v>D2</v>
      </c>
      <c r="M12">
        <f>B46</f>
        <v>3275</v>
      </c>
      <c r="N12" s="8">
        <f t="shared" si="1"/>
        <v>-4.8030739673390974E-3</v>
      </c>
      <c r="O12">
        <f t="shared" si="2"/>
        <v>-0.19212295869356388</v>
      </c>
    </row>
    <row r="13" spans="1:98" x14ac:dyDescent="0.4">
      <c r="A13" t="s">
        <v>17</v>
      </c>
      <c r="B13">
        <v>39632</v>
      </c>
      <c r="G13">
        <f>'Plate 1'!G13</f>
        <v>0.46875</v>
      </c>
      <c r="H13" t="str">
        <f>A57</f>
        <v>E1</v>
      </c>
      <c r="I13">
        <f>B57</f>
        <v>3243</v>
      </c>
      <c r="K13" t="s">
        <v>94</v>
      </c>
      <c r="L13" t="str">
        <f>A58</f>
        <v>E2</v>
      </c>
      <c r="M13">
        <f>B58</f>
        <v>3212</v>
      </c>
      <c r="N13" s="8">
        <f t="shared" si="1"/>
        <v>-3.506243996157541E-2</v>
      </c>
      <c r="O13">
        <f t="shared" si="2"/>
        <v>-1.4024975984630164</v>
      </c>
    </row>
    <row r="14" spans="1:98" x14ac:dyDescent="0.4">
      <c r="A14" t="s">
        <v>25</v>
      </c>
      <c r="B14">
        <v>23148</v>
      </c>
      <c r="G14">
        <f>'Plate 1'!G14</f>
        <v>0.1171875</v>
      </c>
      <c r="H14" t="str">
        <f>A69</f>
        <v>F1</v>
      </c>
      <c r="I14">
        <f>B69</f>
        <v>3519</v>
      </c>
      <c r="K14" t="s">
        <v>97</v>
      </c>
      <c r="L14" t="str">
        <f>A70</f>
        <v>F2</v>
      </c>
      <c r="M14">
        <f>B70</f>
        <v>3315</v>
      </c>
      <c r="N14" s="8">
        <f t="shared" si="1"/>
        <v>1.4409221902017291E-2</v>
      </c>
      <c r="O14">
        <f t="shared" si="2"/>
        <v>0.57636887608069165</v>
      </c>
    </row>
    <row r="15" spans="1:98" x14ac:dyDescent="0.4">
      <c r="A15" t="s">
        <v>34</v>
      </c>
      <c r="B15">
        <v>3241</v>
      </c>
      <c r="G15">
        <f>'Plate 1'!G15</f>
        <v>0</v>
      </c>
      <c r="H15" t="str">
        <f>A81</f>
        <v>G1</v>
      </c>
      <c r="I15">
        <f>B81</f>
        <v>3285</v>
      </c>
      <c r="K15" t="s">
        <v>100</v>
      </c>
      <c r="L15" t="str">
        <f>A82</f>
        <v>G2</v>
      </c>
      <c r="M15">
        <f>B82</f>
        <v>3691</v>
      </c>
      <c r="N15" s="8">
        <f t="shared" si="1"/>
        <v>0.19500480307396734</v>
      </c>
      <c r="O15">
        <f t="shared" si="2"/>
        <v>7.800192122958693</v>
      </c>
    </row>
    <row r="16" spans="1:98" x14ac:dyDescent="0.4">
      <c r="A16" t="s">
        <v>41</v>
      </c>
      <c r="B16">
        <v>3239</v>
      </c>
      <c r="H16" t="s">
        <v>119</v>
      </c>
      <c r="I16">
        <f>SLOPE(I10:I15, G10:G15)</f>
        <v>2313.1087341596231</v>
      </c>
      <c r="K16" t="s">
        <v>103</v>
      </c>
      <c r="L16" t="str">
        <f>A94</f>
        <v>H2</v>
      </c>
      <c r="M16">
        <f>B94</f>
        <v>5841</v>
      </c>
      <c r="N16" s="8">
        <f t="shared" si="1"/>
        <v>1.2276657060518732</v>
      </c>
      <c r="O16">
        <f t="shared" si="2"/>
        <v>49.106628242074926</v>
      </c>
    </row>
    <row r="17" spans="1:15" x14ac:dyDescent="0.4">
      <c r="A17" t="s">
        <v>49</v>
      </c>
      <c r="B17">
        <v>4016</v>
      </c>
      <c r="K17" t="s">
        <v>104</v>
      </c>
      <c r="L17" t="str">
        <f>A95</f>
        <v>H3</v>
      </c>
      <c r="M17">
        <f>B95</f>
        <v>23366</v>
      </c>
      <c r="N17" s="8">
        <f t="shared" si="1"/>
        <v>9.6450528338136401</v>
      </c>
      <c r="O17">
        <f t="shared" si="2"/>
        <v>385.80211335254558</v>
      </c>
    </row>
    <row r="18" spans="1:15" x14ac:dyDescent="0.4">
      <c r="A18" t="s">
        <v>57</v>
      </c>
      <c r="B18">
        <v>3645</v>
      </c>
      <c r="K18" t="s">
        <v>101</v>
      </c>
      <c r="L18" t="str">
        <f>A83</f>
        <v>G3</v>
      </c>
      <c r="M18">
        <f>B83</f>
        <v>60025</v>
      </c>
      <c r="N18" s="8">
        <f t="shared" si="1"/>
        <v>27.252641690682037</v>
      </c>
      <c r="O18">
        <f t="shared" si="2"/>
        <v>1090.1056676272815</v>
      </c>
    </row>
    <row r="19" spans="1:15" x14ac:dyDescent="0.4">
      <c r="A19" t="s">
        <v>65</v>
      </c>
      <c r="B19">
        <v>7768</v>
      </c>
      <c r="K19" t="s">
        <v>98</v>
      </c>
      <c r="L19" t="str">
        <f>A71</f>
        <v>F3</v>
      </c>
      <c r="M19">
        <f>B71</f>
        <v>52215</v>
      </c>
      <c r="N19" s="8">
        <f t="shared" si="1"/>
        <v>23.501440922190202</v>
      </c>
      <c r="O19">
        <f t="shared" si="2"/>
        <v>940.05763688760806</v>
      </c>
    </row>
    <row r="20" spans="1:15" x14ac:dyDescent="0.4">
      <c r="A20" t="s">
        <v>73</v>
      </c>
      <c r="B20">
        <v>5877</v>
      </c>
      <c r="K20" t="s">
        <v>95</v>
      </c>
      <c r="L20" t="str">
        <f>A59</f>
        <v>E3</v>
      </c>
      <c r="M20">
        <f>B59</f>
        <v>34595</v>
      </c>
      <c r="N20" s="8">
        <f t="shared" si="1"/>
        <v>15.038424591738712</v>
      </c>
      <c r="O20">
        <f t="shared" si="2"/>
        <v>601.53698366954848</v>
      </c>
    </row>
    <row r="21" spans="1:15" x14ac:dyDescent="0.4">
      <c r="A21" t="s">
        <v>85</v>
      </c>
      <c r="B21">
        <v>38474</v>
      </c>
      <c r="K21" t="s">
        <v>92</v>
      </c>
      <c r="L21" t="str">
        <f>A47</f>
        <v>D3</v>
      </c>
      <c r="M21">
        <f>B47</f>
        <v>17849</v>
      </c>
      <c r="N21" s="8">
        <f t="shared" si="1"/>
        <v>6.9951969260326612</v>
      </c>
      <c r="O21">
        <f t="shared" si="2"/>
        <v>279.80787704130643</v>
      </c>
    </row>
    <row r="22" spans="1:15" x14ac:dyDescent="0.4">
      <c r="A22" t="s">
        <v>86</v>
      </c>
      <c r="B22">
        <v>3238</v>
      </c>
      <c r="K22" t="s">
        <v>89</v>
      </c>
      <c r="L22" t="str">
        <f>A35</f>
        <v>C3</v>
      </c>
      <c r="M22">
        <f>B35</f>
        <v>9554</v>
      </c>
      <c r="N22" s="8">
        <f t="shared" si="1"/>
        <v>3.0110470701248797</v>
      </c>
      <c r="O22">
        <f t="shared" si="2"/>
        <v>120.44188280499519</v>
      </c>
    </row>
    <row r="23" spans="1:15" x14ac:dyDescent="0.4">
      <c r="A23" t="s">
        <v>87</v>
      </c>
      <c r="B23">
        <v>6862</v>
      </c>
      <c r="K23" t="s">
        <v>86</v>
      </c>
      <c r="L23" t="str">
        <f>A23</f>
        <v>B3</v>
      </c>
      <c r="M23">
        <f>B23</f>
        <v>6862</v>
      </c>
      <c r="N23" s="8">
        <f t="shared" si="1"/>
        <v>1.7180595581171949</v>
      </c>
      <c r="O23">
        <f t="shared" si="2"/>
        <v>68.7223823246878</v>
      </c>
    </row>
    <row r="24" spans="1:15" x14ac:dyDescent="0.4">
      <c r="A24" t="s">
        <v>10</v>
      </c>
      <c r="B24">
        <v>3992</v>
      </c>
      <c r="K24" t="s">
        <v>83</v>
      </c>
      <c r="L24" t="str">
        <f>A11</f>
        <v>A3</v>
      </c>
      <c r="M24">
        <f>B11</f>
        <v>4897</v>
      </c>
      <c r="N24" s="8">
        <f t="shared" si="1"/>
        <v>0.77425552353506244</v>
      </c>
      <c r="O24">
        <f t="shared" si="2"/>
        <v>30.970220941402498</v>
      </c>
    </row>
    <row r="25" spans="1:15" x14ac:dyDescent="0.4">
      <c r="A25" t="s">
        <v>18</v>
      </c>
      <c r="B25">
        <v>54042</v>
      </c>
      <c r="K25" t="s">
        <v>84</v>
      </c>
      <c r="L25" t="str">
        <f>A12</f>
        <v>A4</v>
      </c>
      <c r="M25">
        <f>B12</f>
        <v>4130</v>
      </c>
      <c r="N25" s="8">
        <f t="shared" si="1"/>
        <v>0.40585975024015369</v>
      </c>
      <c r="O25">
        <f t="shared" si="2"/>
        <v>16.234390009606148</v>
      </c>
    </row>
    <row r="26" spans="1:15" x14ac:dyDescent="0.4">
      <c r="A26" t="s">
        <v>26</v>
      </c>
      <c r="B26">
        <v>11744</v>
      </c>
      <c r="K26" t="s">
        <v>87</v>
      </c>
      <c r="L26" t="str">
        <f>A24</f>
        <v>B4</v>
      </c>
      <c r="M26">
        <f>B24</f>
        <v>3992</v>
      </c>
      <c r="N26" s="8">
        <f t="shared" si="1"/>
        <v>0.33957732949087416</v>
      </c>
      <c r="O26">
        <f t="shared" si="2"/>
        <v>13.583093179634966</v>
      </c>
    </row>
    <row r="27" spans="1:15" x14ac:dyDescent="0.4">
      <c r="A27" t="s">
        <v>35</v>
      </c>
      <c r="B27">
        <v>3241</v>
      </c>
      <c r="K27" t="s">
        <v>90</v>
      </c>
      <c r="L27" t="str">
        <f>A36</f>
        <v>C4</v>
      </c>
      <c r="M27">
        <f>B36</f>
        <v>4058</v>
      </c>
      <c r="N27" s="8">
        <f t="shared" si="1"/>
        <v>0.3712776176753122</v>
      </c>
      <c r="O27">
        <f t="shared" si="2"/>
        <v>14.851104707012489</v>
      </c>
    </row>
    <row r="28" spans="1:15" x14ac:dyDescent="0.4">
      <c r="A28" t="s">
        <v>42</v>
      </c>
      <c r="B28">
        <v>3329</v>
      </c>
      <c r="K28" t="s">
        <v>93</v>
      </c>
      <c r="L28" t="str">
        <f>A48</f>
        <v>D4</v>
      </c>
      <c r="M28">
        <f>B48</f>
        <v>3814</v>
      </c>
      <c r="N28" s="8">
        <f t="shared" si="1"/>
        <v>0.25408261287223821</v>
      </c>
      <c r="O28">
        <f t="shared" si="2"/>
        <v>10.163304514889528</v>
      </c>
    </row>
    <row r="29" spans="1:15" x14ac:dyDescent="0.4">
      <c r="A29" t="s">
        <v>50</v>
      </c>
      <c r="B29">
        <v>4322</v>
      </c>
      <c r="K29" t="s">
        <v>96</v>
      </c>
      <c r="L29" t="str">
        <f>A60</f>
        <v>E4</v>
      </c>
      <c r="M29">
        <f>B60</f>
        <v>3543</v>
      </c>
      <c r="N29" s="8">
        <f t="shared" si="1"/>
        <v>0.1239193083573487</v>
      </c>
      <c r="O29">
        <f t="shared" si="2"/>
        <v>4.956772334293948</v>
      </c>
    </row>
    <row r="30" spans="1:15" x14ac:dyDescent="0.4">
      <c r="A30" t="s">
        <v>58</v>
      </c>
      <c r="B30">
        <v>3393</v>
      </c>
      <c r="K30" t="s">
        <v>99</v>
      </c>
      <c r="L30" t="str">
        <f>A72</f>
        <v>F4</v>
      </c>
      <c r="M30">
        <f>B72</f>
        <v>3360</v>
      </c>
      <c r="N30" s="8">
        <f t="shared" si="1"/>
        <v>3.6023054755043228E-2</v>
      </c>
      <c r="O30">
        <f t="shared" si="2"/>
        <v>1.4409221902017291</v>
      </c>
    </row>
    <row r="31" spans="1:15" x14ac:dyDescent="0.4">
      <c r="A31" t="s">
        <v>66</v>
      </c>
      <c r="B31">
        <v>14165</v>
      </c>
      <c r="K31" t="s">
        <v>102</v>
      </c>
      <c r="L31" t="str">
        <f>A84</f>
        <v>G4</v>
      </c>
      <c r="M31">
        <f>B84</f>
        <v>3204</v>
      </c>
      <c r="N31" s="8">
        <f t="shared" si="1"/>
        <v>-3.8904899135446688E-2</v>
      </c>
      <c r="O31">
        <f t="shared" si="2"/>
        <v>-1.5561959654178676</v>
      </c>
    </row>
    <row r="32" spans="1:15" x14ac:dyDescent="0.4">
      <c r="A32" t="s">
        <v>74</v>
      </c>
      <c r="B32">
        <v>4486</v>
      </c>
      <c r="K32" t="s">
        <v>105</v>
      </c>
      <c r="L32" t="str">
        <f>A96</f>
        <v>H4</v>
      </c>
      <c r="M32">
        <f>B96</f>
        <v>3247</v>
      </c>
      <c r="N32" s="8">
        <f t="shared" si="1"/>
        <v>-1.8251681075888569E-2</v>
      </c>
      <c r="O32">
        <f t="shared" si="2"/>
        <v>-0.73006724303554271</v>
      </c>
    </row>
    <row r="33" spans="1:15" x14ac:dyDescent="0.4">
      <c r="A33" t="s">
        <v>88</v>
      </c>
      <c r="B33">
        <v>15203</v>
      </c>
      <c r="K33" t="s">
        <v>16</v>
      </c>
      <c r="L33" t="str">
        <f>A97</f>
        <v>H5</v>
      </c>
      <c r="M33">
        <f>B97</f>
        <v>3633</v>
      </c>
      <c r="N33" s="8">
        <f t="shared" si="1"/>
        <v>0.16714697406340057</v>
      </c>
      <c r="O33">
        <f t="shared" si="2"/>
        <v>6.6858789625360231</v>
      </c>
    </row>
    <row r="34" spans="1:15" x14ac:dyDescent="0.4">
      <c r="A34" t="s">
        <v>89</v>
      </c>
      <c r="B34">
        <v>3216</v>
      </c>
      <c r="K34" t="s">
        <v>15</v>
      </c>
      <c r="L34" t="str">
        <f>A85</f>
        <v>G5</v>
      </c>
      <c r="M34">
        <f>B85</f>
        <v>3220</v>
      </c>
      <c r="N34" s="8">
        <f t="shared" si="1"/>
        <v>-3.1219980787704129E-2</v>
      </c>
      <c r="O34">
        <f t="shared" si="2"/>
        <v>-1.2487992315081651</v>
      </c>
    </row>
    <row r="35" spans="1:15" x14ac:dyDescent="0.4">
      <c r="A35" t="s">
        <v>90</v>
      </c>
      <c r="B35">
        <v>9554</v>
      </c>
      <c r="K35" t="s">
        <v>14</v>
      </c>
      <c r="L35" t="str">
        <f>A73</f>
        <v>F5</v>
      </c>
      <c r="M35">
        <f>B73</f>
        <v>3222</v>
      </c>
      <c r="N35" s="8">
        <f t="shared" si="1"/>
        <v>-3.0259365994236311E-2</v>
      </c>
      <c r="O35">
        <f t="shared" si="2"/>
        <v>-1.2103746397694524</v>
      </c>
    </row>
    <row r="36" spans="1:15" x14ac:dyDescent="0.4">
      <c r="A36" t="s">
        <v>11</v>
      </c>
      <c r="B36">
        <v>4058</v>
      </c>
      <c r="K36" t="s">
        <v>13</v>
      </c>
      <c r="L36" t="str">
        <f>A61</f>
        <v>E5</v>
      </c>
      <c r="M36">
        <f>B61</f>
        <v>3338</v>
      </c>
      <c r="N36" s="8">
        <f t="shared" si="1"/>
        <v>2.5456292026897216E-2</v>
      </c>
      <c r="O36">
        <f t="shared" si="2"/>
        <v>1.0182516810758886</v>
      </c>
    </row>
    <row r="37" spans="1:15" x14ac:dyDescent="0.4">
      <c r="A37" t="s">
        <v>19</v>
      </c>
      <c r="B37">
        <v>23345</v>
      </c>
      <c r="K37" t="s">
        <v>12</v>
      </c>
      <c r="L37" t="str">
        <f>A49</f>
        <v>D5</v>
      </c>
      <c r="M37">
        <f>B49</f>
        <v>4530</v>
      </c>
      <c r="N37" s="8">
        <f t="shared" si="1"/>
        <v>0.59798270893371763</v>
      </c>
      <c r="O37">
        <f t="shared" si="2"/>
        <v>23.919308357348704</v>
      </c>
    </row>
    <row r="38" spans="1:15" x14ac:dyDescent="0.4">
      <c r="A38" t="s">
        <v>27</v>
      </c>
      <c r="B38">
        <v>6618</v>
      </c>
      <c r="K38" t="s">
        <v>11</v>
      </c>
      <c r="L38" t="str">
        <f>A37</f>
        <v>C5</v>
      </c>
      <c r="M38">
        <f>B37</f>
        <v>23345</v>
      </c>
      <c r="N38" s="8">
        <f t="shared" si="1"/>
        <v>9.634966378482229</v>
      </c>
      <c r="O38">
        <f t="shared" si="2"/>
        <v>385.39865513928919</v>
      </c>
    </row>
    <row r="39" spans="1:15" x14ac:dyDescent="0.4">
      <c r="A39" t="s">
        <v>36</v>
      </c>
      <c r="B39">
        <v>3250</v>
      </c>
      <c r="K39" t="s">
        <v>10</v>
      </c>
      <c r="L39" t="str">
        <f>A25</f>
        <v>B5</v>
      </c>
      <c r="M39">
        <f>B25</f>
        <v>54042</v>
      </c>
      <c r="N39" s="8">
        <f t="shared" si="1"/>
        <v>24.378962536023053</v>
      </c>
      <c r="O39">
        <f t="shared" si="2"/>
        <v>975.15850144092212</v>
      </c>
    </row>
    <row r="40" spans="1:15" x14ac:dyDescent="0.4">
      <c r="A40" t="s">
        <v>43</v>
      </c>
      <c r="B40">
        <v>3740</v>
      </c>
      <c r="K40" t="s">
        <v>9</v>
      </c>
      <c r="L40" t="str">
        <f>A13</f>
        <v>A5</v>
      </c>
      <c r="M40">
        <f>B13</f>
        <v>39632</v>
      </c>
      <c r="N40" s="8">
        <f t="shared" si="1"/>
        <v>17.457732949087415</v>
      </c>
      <c r="O40">
        <f t="shared" si="2"/>
        <v>698.3093179634966</v>
      </c>
    </row>
    <row r="41" spans="1:15" x14ac:dyDescent="0.4">
      <c r="A41" t="s">
        <v>51</v>
      </c>
      <c r="B41">
        <v>4050</v>
      </c>
      <c r="K41" t="s">
        <v>17</v>
      </c>
      <c r="L41" t="str">
        <f>A14</f>
        <v>A6</v>
      </c>
      <c r="M41">
        <f>B14</f>
        <v>23148</v>
      </c>
      <c r="N41" s="8">
        <f t="shared" si="1"/>
        <v>9.5403458213256478</v>
      </c>
      <c r="O41">
        <f t="shared" si="2"/>
        <v>381.61383285302588</v>
      </c>
    </row>
    <row r="42" spans="1:15" x14ac:dyDescent="0.4">
      <c r="A42" t="s">
        <v>59</v>
      </c>
      <c r="B42">
        <v>3267</v>
      </c>
      <c r="K42" t="s">
        <v>18</v>
      </c>
      <c r="L42" t="str">
        <f>A26</f>
        <v>B6</v>
      </c>
      <c r="M42">
        <f>B26</f>
        <v>11744</v>
      </c>
      <c r="N42" s="8">
        <f t="shared" si="1"/>
        <v>4.0629202689721424</v>
      </c>
      <c r="O42">
        <f t="shared" si="2"/>
        <v>162.5168107588857</v>
      </c>
    </row>
    <row r="43" spans="1:15" x14ac:dyDescent="0.4">
      <c r="A43" t="s">
        <v>67</v>
      </c>
      <c r="B43">
        <v>30998</v>
      </c>
      <c r="K43" t="s">
        <v>19</v>
      </c>
      <c r="L43" t="str">
        <f>A38</f>
        <v>C6</v>
      </c>
      <c r="M43">
        <f>B38</f>
        <v>6618</v>
      </c>
      <c r="N43" s="8">
        <f t="shared" si="1"/>
        <v>1.600864553314121</v>
      </c>
      <c r="O43">
        <f t="shared" si="2"/>
        <v>64.034582132564836</v>
      </c>
    </row>
    <row r="44" spans="1:15" x14ac:dyDescent="0.4">
      <c r="A44" t="s">
        <v>75</v>
      </c>
      <c r="B44">
        <v>4124</v>
      </c>
      <c r="K44" t="s">
        <v>20</v>
      </c>
      <c r="L44" t="str">
        <f>A50</f>
        <v>D6</v>
      </c>
      <c r="M44">
        <f>B50</f>
        <v>5636</v>
      </c>
      <c r="N44" s="8">
        <f t="shared" si="1"/>
        <v>1.1292026897214218</v>
      </c>
      <c r="O44">
        <f t="shared" si="2"/>
        <v>45.16810758885687</v>
      </c>
    </row>
    <row r="45" spans="1:15" x14ac:dyDescent="0.4">
      <c r="A45" t="s">
        <v>91</v>
      </c>
      <c r="B45">
        <v>3906</v>
      </c>
      <c r="K45" t="s">
        <v>21</v>
      </c>
      <c r="L45" t="str">
        <f>A62</f>
        <v>E6</v>
      </c>
      <c r="M45">
        <f>B62</f>
        <v>4240</v>
      </c>
      <c r="N45" s="8">
        <f t="shared" si="1"/>
        <v>0.45869356388088378</v>
      </c>
      <c r="O45">
        <f t="shared" si="2"/>
        <v>18.347742555235349</v>
      </c>
    </row>
    <row r="46" spans="1:15" x14ac:dyDescent="0.4">
      <c r="A46" t="s">
        <v>92</v>
      </c>
      <c r="B46">
        <v>3275</v>
      </c>
      <c r="K46" t="s">
        <v>22</v>
      </c>
      <c r="L46" t="str">
        <f>A74</f>
        <v>F6</v>
      </c>
      <c r="M46">
        <f>B74</f>
        <v>3821</v>
      </c>
      <c r="N46" s="8">
        <f t="shared" si="1"/>
        <v>0.2574447646493756</v>
      </c>
      <c r="O46">
        <f t="shared" si="2"/>
        <v>10.297790585975024</v>
      </c>
    </row>
    <row r="47" spans="1:15" x14ac:dyDescent="0.4">
      <c r="A47" t="s">
        <v>93</v>
      </c>
      <c r="B47">
        <v>17849</v>
      </c>
      <c r="K47" t="s">
        <v>23</v>
      </c>
      <c r="L47" t="str">
        <f>A86</f>
        <v>G6</v>
      </c>
      <c r="M47">
        <f>B86</f>
        <v>3628</v>
      </c>
      <c r="N47" s="8">
        <f t="shared" si="1"/>
        <v>0.16474543707973102</v>
      </c>
      <c r="O47">
        <f t="shared" si="2"/>
        <v>6.5898174831892407</v>
      </c>
    </row>
    <row r="48" spans="1:15" x14ac:dyDescent="0.4">
      <c r="A48" t="s">
        <v>12</v>
      </c>
      <c r="B48">
        <v>3814</v>
      </c>
      <c r="K48" t="s">
        <v>24</v>
      </c>
      <c r="L48" t="str">
        <f>A98</f>
        <v>H6</v>
      </c>
      <c r="M48">
        <f>B98</f>
        <v>3593</v>
      </c>
      <c r="N48" s="8">
        <f t="shared" si="1"/>
        <v>0.14793467819404418</v>
      </c>
      <c r="O48">
        <f t="shared" si="2"/>
        <v>5.9173871277617671</v>
      </c>
    </row>
    <row r="49" spans="1:15" x14ac:dyDescent="0.4">
      <c r="A49" t="s">
        <v>20</v>
      </c>
      <c r="B49">
        <v>4530</v>
      </c>
      <c r="K49" t="s">
        <v>33</v>
      </c>
      <c r="L49" t="str">
        <f>A99</f>
        <v>H7</v>
      </c>
      <c r="M49">
        <f>B99</f>
        <v>3702</v>
      </c>
      <c r="N49" s="8">
        <f t="shared" si="1"/>
        <v>0.20028818443804033</v>
      </c>
      <c r="O49">
        <f t="shared" si="2"/>
        <v>8.0115273775216131</v>
      </c>
    </row>
    <row r="50" spans="1:15" x14ac:dyDescent="0.4">
      <c r="A50" t="s">
        <v>28</v>
      </c>
      <c r="B50">
        <v>5636</v>
      </c>
      <c r="K50" t="s">
        <v>31</v>
      </c>
      <c r="L50" t="str">
        <f>A87</f>
        <v>G7</v>
      </c>
      <c r="M50">
        <f>B87</f>
        <v>3756</v>
      </c>
      <c r="N50" s="8">
        <f t="shared" si="1"/>
        <v>0.22622478386167147</v>
      </c>
      <c r="O50">
        <f t="shared" si="2"/>
        <v>9.0489913544668585</v>
      </c>
    </row>
    <row r="51" spans="1:15" x14ac:dyDescent="0.4">
      <c r="A51" t="s">
        <v>37</v>
      </c>
      <c r="B51">
        <v>3241</v>
      </c>
      <c r="K51" t="s">
        <v>32</v>
      </c>
      <c r="L51" t="str">
        <f>A75</f>
        <v>F7</v>
      </c>
      <c r="M51">
        <f>B75</f>
        <v>3490</v>
      </c>
      <c r="N51" s="8">
        <f t="shared" si="1"/>
        <v>9.8463016330451486E-2</v>
      </c>
      <c r="O51">
        <f t="shared" si="2"/>
        <v>3.9385206532180597</v>
      </c>
    </row>
    <row r="52" spans="1:15" x14ac:dyDescent="0.4">
      <c r="A52" t="s">
        <v>44</v>
      </c>
      <c r="B52">
        <v>6971</v>
      </c>
      <c r="K52" t="s">
        <v>29</v>
      </c>
      <c r="L52" t="str">
        <f>A63</f>
        <v>E7</v>
      </c>
      <c r="M52">
        <f>B63</f>
        <v>3346</v>
      </c>
      <c r="N52" s="8">
        <f t="shared" si="1"/>
        <v>2.9298751200768493E-2</v>
      </c>
      <c r="O52">
        <f t="shared" si="2"/>
        <v>1.1719500480307397</v>
      </c>
    </row>
    <row r="53" spans="1:15" x14ac:dyDescent="0.4">
      <c r="A53" t="s">
        <v>52</v>
      </c>
      <c r="B53">
        <v>4084</v>
      </c>
      <c r="K53" t="s">
        <v>28</v>
      </c>
      <c r="L53" t="str">
        <f>A51</f>
        <v>D7</v>
      </c>
      <c r="M53">
        <f>B51</f>
        <v>3241</v>
      </c>
      <c r="N53" s="8">
        <f t="shared" si="1"/>
        <v>-2.1133525456292025E-2</v>
      </c>
      <c r="O53">
        <f t="shared" si="2"/>
        <v>-0.84534101825168095</v>
      </c>
    </row>
    <row r="54" spans="1:15" x14ac:dyDescent="0.4">
      <c r="A54" t="s">
        <v>60</v>
      </c>
      <c r="B54">
        <v>3227</v>
      </c>
      <c r="K54" t="s">
        <v>27</v>
      </c>
      <c r="L54" t="str">
        <f>A39</f>
        <v>C7</v>
      </c>
      <c r="M54">
        <f>B39</f>
        <v>3250</v>
      </c>
      <c r="N54" s="8">
        <f t="shared" si="1"/>
        <v>-1.6810758885686838E-2</v>
      </c>
      <c r="O54">
        <f t="shared" si="2"/>
        <v>-0.67243035542747354</v>
      </c>
    </row>
    <row r="55" spans="1:15" x14ac:dyDescent="0.4">
      <c r="A55" t="s">
        <v>68</v>
      </c>
      <c r="B55">
        <v>48106</v>
      </c>
      <c r="K55" t="s">
        <v>26</v>
      </c>
      <c r="L55" t="str">
        <f>A27</f>
        <v>B7</v>
      </c>
      <c r="M55">
        <f>B27</f>
        <v>3241</v>
      </c>
      <c r="N55" s="8">
        <f t="shared" si="1"/>
        <v>-2.1133525456292025E-2</v>
      </c>
      <c r="O55">
        <f t="shared" si="2"/>
        <v>-0.84534101825168095</v>
      </c>
    </row>
    <row r="56" spans="1:15" x14ac:dyDescent="0.4">
      <c r="A56" t="s">
        <v>76</v>
      </c>
      <c r="B56">
        <v>4070</v>
      </c>
      <c r="K56" t="s">
        <v>25</v>
      </c>
      <c r="L56" t="str">
        <f>A15</f>
        <v>A7</v>
      </c>
      <c r="M56">
        <f>B15</f>
        <v>3241</v>
      </c>
      <c r="N56" s="8">
        <f t="shared" si="1"/>
        <v>-2.1133525456292025E-2</v>
      </c>
      <c r="O56">
        <f t="shared" si="2"/>
        <v>-0.84534101825168095</v>
      </c>
    </row>
    <row r="57" spans="1:15" x14ac:dyDescent="0.4">
      <c r="A57" t="s">
        <v>94</v>
      </c>
      <c r="B57">
        <v>3243</v>
      </c>
      <c r="K57" t="s">
        <v>34</v>
      </c>
      <c r="L57" t="str">
        <f>A16</f>
        <v>A8</v>
      </c>
      <c r="M57">
        <f>B16</f>
        <v>3239</v>
      </c>
      <c r="N57" s="8">
        <f t="shared" si="1"/>
        <v>-2.2094140249759846E-2</v>
      </c>
      <c r="O57">
        <f t="shared" si="2"/>
        <v>-0.88376560999039389</v>
      </c>
    </row>
    <row r="58" spans="1:15" x14ac:dyDescent="0.4">
      <c r="A58" t="s">
        <v>95</v>
      </c>
      <c r="B58">
        <v>3212</v>
      </c>
      <c r="K58" t="s">
        <v>35</v>
      </c>
      <c r="L58" t="str">
        <f>A28</f>
        <v>B8</v>
      </c>
      <c r="M58">
        <f>B28</f>
        <v>3329</v>
      </c>
      <c r="N58" s="8">
        <f t="shared" si="1"/>
        <v>2.1133525456292025E-2</v>
      </c>
      <c r="O58">
        <f t="shared" si="2"/>
        <v>0.84534101825168095</v>
      </c>
    </row>
    <row r="59" spans="1:15" x14ac:dyDescent="0.4">
      <c r="A59" t="s">
        <v>96</v>
      </c>
      <c r="B59">
        <v>34595</v>
      </c>
      <c r="K59" t="s">
        <v>36</v>
      </c>
      <c r="L59" t="str">
        <f>A40</f>
        <v>C8</v>
      </c>
      <c r="M59">
        <f>B40</f>
        <v>3740</v>
      </c>
      <c r="N59" s="8">
        <f t="shared" si="1"/>
        <v>0.21853986551392893</v>
      </c>
      <c r="O59">
        <f t="shared" si="2"/>
        <v>8.7415946205571569</v>
      </c>
    </row>
    <row r="60" spans="1:15" x14ac:dyDescent="0.4">
      <c r="A60" t="s">
        <v>13</v>
      </c>
      <c r="B60">
        <v>3543</v>
      </c>
      <c r="K60" t="s">
        <v>37</v>
      </c>
      <c r="L60" t="str">
        <f>A52</f>
        <v>D8</v>
      </c>
      <c r="M60">
        <f>B52</f>
        <v>6971</v>
      </c>
      <c r="N60" s="8">
        <f t="shared" si="1"/>
        <v>1.7704130643611911</v>
      </c>
      <c r="O60">
        <f t="shared" si="2"/>
        <v>70.816522574447646</v>
      </c>
    </row>
    <row r="61" spans="1:15" x14ac:dyDescent="0.4">
      <c r="A61" t="s">
        <v>21</v>
      </c>
      <c r="B61">
        <v>3338</v>
      </c>
      <c r="K61" t="s">
        <v>38</v>
      </c>
      <c r="L61" t="str">
        <f>A64</f>
        <v>E8</v>
      </c>
      <c r="M61">
        <f>B64</f>
        <v>34380</v>
      </c>
      <c r="N61" s="8">
        <f t="shared" si="1"/>
        <v>14.935158501440922</v>
      </c>
      <c r="O61">
        <f t="shared" si="2"/>
        <v>597.40634005763684</v>
      </c>
    </row>
    <row r="62" spans="1:15" x14ac:dyDescent="0.4">
      <c r="A62" t="s">
        <v>29</v>
      </c>
      <c r="B62">
        <v>4240</v>
      </c>
      <c r="K62" t="s">
        <v>30</v>
      </c>
      <c r="L62" t="str">
        <f>A76</f>
        <v>F8</v>
      </c>
      <c r="M62">
        <f>B76</f>
        <v>55373</v>
      </c>
      <c r="N62" s="8">
        <f t="shared" si="1"/>
        <v>25.018251681075888</v>
      </c>
      <c r="O62">
        <f t="shared" si="2"/>
        <v>1000.7300672430356</v>
      </c>
    </row>
    <row r="63" spans="1:15" x14ac:dyDescent="0.4">
      <c r="A63" t="s">
        <v>38</v>
      </c>
      <c r="B63">
        <v>3346</v>
      </c>
      <c r="K63" t="s">
        <v>39</v>
      </c>
      <c r="L63" t="str">
        <f>A88</f>
        <v>G8</v>
      </c>
      <c r="M63">
        <f>B88</f>
        <v>56264</v>
      </c>
      <c r="N63" s="8">
        <f t="shared" si="1"/>
        <v>25.446205571565802</v>
      </c>
      <c r="O63">
        <f t="shared" si="2"/>
        <v>1017.848222862632</v>
      </c>
    </row>
    <row r="64" spans="1:15" x14ac:dyDescent="0.4">
      <c r="A64" t="s">
        <v>45</v>
      </c>
      <c r="B64">
        <v>34380</v>
      </c>
      <c r="K64" t="s">
        <v>40</v>
      </c>
      <c r="L64" t="str">
        <f>A100</f>
        <v>H8</v>
      </c>
      <c r="M64">
        <f>B100</f>
        <v>31653</v>
      </c>
      <c r="N64" s="8">
        <f t="shared" si="1"/>
        <v>13.62536023054755</v>
      </c>
      <c r="O64">
        <f t="shared" si="2"/>
        <v>545.01440922190204</v>
      </c>
    </row>
    <row r="65" spans="1:15" x14ac:dyDescent="0.4">
      <c r="A65" t="s">
        <v>53</v>
      </c>
      <c r="B65">
        <v>4557</v>
      </c>
      <c r="K65" t="s">
        <v>48</v>
      </c>
      <c r="L65" t="str">
        <f>A101</f>
        <v>H9</v>
      </c>
      <c r="M65">
        <f>B101</f>
        <v>12417</v>
      </c>
      <c r="N65" s="8">
        <f t="shared" si="1"/>
        <v>4.3861671469740635</v>
      </c>
      <c r="O65">
        <f t="shared" si="2"/>
        <v>175.44668587896254</v>
      </c>
    </row>
    <row r="66" spans="1:15" x14ac:dyDescent="0.4">
      <c r="A66" t="s">
        <v>61</v>
      </c>
      <c r="B66">
        <v>3231</v>
      </c>
      <c r="K66" t="s">
        <v>47</v>
      </c>
      <c r="L66" t="str">
        <f>A89</f>
        <v>G9</v>
      </c>
      <c r="M66">
        <f>B89</f>
        <v>8459</v>
      </c>
      <c r="N66" s="8">
        <f t="shared" si="1"/>
        <v>2.4851104707012488</v>
      </c>
      <c r="O66">
        <f t="shared" si="2"/>
        <v>99.404418828049955</v>
      </c>
    </row>
    <row r="67" spans="1:15" x14ac:dyDescent="0.4">
      <c r="A67" t="s">
        <v>69</v>
      </c>
      <c r="B67">
        <v>50461</v>
      </c>
      <c r="K67" t="s">
        <v>46</v>
      </c>
      <c r="L67" t="str">
        <f>A77</f>
        <v>F9</v>
      </c>
      <c r="M67">
        <f>B77</f>
        <v>5798</v>
      </c>
      <c r="N67" s="8">
        <f t="shared" si="1"/>
        <v>1.207012487992315</v>
      </c>
      <c r="O67">
        <f t="shared" si="2"/>
        <v>48.280499519692597</v>
      </c>
    </row>
    <row r="68" spans="1:15" x14ac:dyDescent="0.4">
      <c r="A68" t="s">
        <v>77</v>
      </c>
      <c r="B68">
        <v>4860</v>
      </c>
      <c r="K68" t="s">
        <v>45</v>
      </c>
      <c r="L68" t="str">
        <f>A65</f>
        <v>E9</v>
      </c>
      <c r="M68">
        <f>B65</f>
        <v>4557</v>
      </c>
      <c r="N68" s="8">
        <f t="shared" si="1"/>
        <v>0.61095100864553309</v>
      </c>
      <c r="O68">
        <f t="shared" si="2"/>
        <v>24.438040345821324</v>
      </c>
    </row>
    <row r="69" spans="1:15" x14ac:dyDescent="0.4">
      <c r="A69" t="s">
        <v>97</v>
      </c>
      <c r="B69">
        <v>3519</v>
      </c>
      <c r="K69" t="s">
        <v>44</v>
      </c>
      <c r="L69" t="str">
        <f>A53</f>
        <v>D9</v>
      </c>
      <c r="M69">
        <f>B53</f>
        <v>4084</v>
      </c>
      <c r="N69" s="8">
        <f t="shared" si="1"/>
        <v>0.38376560999039383</v>
      </c>
      <c r="O69">
        <f t="shared" si="2"/>
        <v>15.350624399615754</v>
      </c>
    </row>
    <row r="70" spans="1:15" x14ac:dyDescent="0.4">
      <c r="A70" t="s">
        <v>98</v>
      </c>
      <c r="B70">
        <v>3315</v>
      </c>
      <c r="K70" t="s">
        <v>43</v>
      </c>
      <c r="L70" t="str">
        <f>A41</f>
        <v>C9</v>
      </c>
      <c r="M70">
        <f>B41</f>
        <v>4050</v>
      </c>
      <c r="N70" s="8">
        <f t="shared" si="1"/>
        <v>0.36743515850144093</v>
      </c>
      <c r="O70">
        <f t="shared" si="2"/>
        <v>14.697406340057636</v>
      </c>
    </row>
    <row r="71" spans="1:15" x14ac:dyDescent="0.4">
      <c r="A71" t="s">
        <v>99</v>
      </c>
      <c r="B71">
        <v>52215</v>
      </c>
      <c r="K71" t="s">
        <v>42</v>
      </c>
      <c r="L71" t="str">
        <f>A29</f>
        <v>B9</v>
      </c>
      <c r="M71">
        <f>B29</f>
        <v>4322</v>
      </c>
      <c r="N71" s="8">
        <f t="shared" si="1"/>
        <v>0.49807877041306436</v>
      </c>
      <c r="O71">
        <f t="shared" si="2"/>
        <v>19.923150816522575</v>
      </c>
    </row>
    <row r="72" spans="1:15" x14ac:dyDescent="0.4">
      <c r="A72" t="s">
        <v>14</v>
      </c>
      <c r="B72">
        <v>3360</v>
      </c>
      <c r="K72" t="s">
        <v>41</v>
      </c>
      <c r="L72" t="str">
        <f>A17</f>
        <v>A9</v>
      </c>
      <c r="M72">
        <f>B17</f>
        <v>4016</v>
      </c>
      <c r="N72" s="8">
        <f t="shared" si="1"/>
        <v>0.35110470701248797</v>
      </c>
      <c r="O72">
        <f t="shared" si="2"/>
        <v>14.044188280499519</v>
      </c>
    </row>
    <row r="73" spans="1:15" x14ac:dyDescent="0.4">
      <c r="A73" t="s">
        <v>22</v>
      </c>
      <c r="B73">
        <v>3222</v>
      </c>
      <c r="K73" t="s">
        <v>49</v>
      </c>
      <c r="L73" t="str">
        <f>A18</f>
        <v>A10</v>
      </c>
      <c r="M73">
        <f>B18</f>
        <v>3645</v>
      </c>
      <c r="N73" s="8">
        <f t="shared" si="1"/>
        <v>0.1729106628242075</v>
      </c>
      <c r="O73">
        <f t="shared" si="2"/>
        <v>6.9164265129683002</v>
      </c>
    </row>
    <row r="74" spans="1:15" x14ac:dyDescent="0.4">
      <c r="A74" t="s">
        <v>32</v>
      </c>
      <c r="B74">
        <v>3821</v>
      </c>
      <c r="K74" t="s">
        <v>50</v>
      </c>
      <c r="L74" t="str">
        <f>A30</f>
        <v>B10</v>
      </c>
      <c r="M74">
        <f>B30</f>
        <v>3393</v>
      </c>
      <c r="N74" s="8">
        <f t="shared" ref="N74:N96" si="3">(M74-I$15)/2082</f>
        <v>5.1873198847262249E-2</v>
      </c>
      <c r="O74">
        <f t="shared" ref="O74:O96" si="4">N74*40</f>
        <v>2.0749279538904899</v>
      </c>
    </row>
    <row r="75" spans="1:15" x14ac:dyDescent="0.4">
      <c r="A75" t="s">
        <v>30</v>
      </c>
      <c r="B75">
        <v>3490</v>
      </c>
      <c r="K75" t="s">
        <v>51</v>
      </c>
      <c r="L75" t="str">
        <f>A42</f>
        <v>C10</v>
      </c>
      <c r="M75">
        <f>B42</f>
        <v>3267</v>
      </c>
      <c r="N75" s="8">
        <f t="shared" si="3"/>
        <v>-8.6455331412103754E-3</v>
      </c>
      <c r="O75">
        <f t="shared" si="4"/>
        <v>-0.345821325648415</v>
      </c>
    </row>
    <row r="76" spans="1:15" x14ac:dyDescent="0.4">
      <c r="A76" t="s">
        <v>46</v>
      </c>
      <c r="B76">
        <v>55373</v>
      </c>
      <c r="K76" t="s">
        <v>52</v>
      </c>
      <c r="L76" t="str">
        <f>A54</f>
        <v>D10</v>
      </c>
      <c r="M76">
        <f>B54</f>
        <v>3227</v>
      </c>
      <c r="N76" s="8">
        <f t="shared" si="3"/>
        <v>-2.7857829010566763E-2</v>
      </c>
      <c r="O76">
        <f t="shared" si="4"/>
        <v>-1.1143131604226706</v>
      </c>
    </row>
    <row r="77" spans="1:15" x14ac:dyDescent="0.4">
      <c r="A77" t="s">
        <v>54</v>
      </c>
      <c r="B77">
        <v>5798</v>
      </c>
      <c r="K77" t="s">
        <v>53</v>
      </c>
      <c r="L77" t="str">
        <f>A66</f>
        <v>E10</v>
      </c>
      <c r="M77">
        <f>B66</f>
        <v>3231</v>
      </c>
      <c r="N77" s="8">
        <f t="shared" si="3"/>
        <v>-2.5936599423631124E-2</v>
      </c>
      <c r="O77">
        <f t="shared" si="4"/>
        <v>-1.0374639769452449</v>
      </c>
    </row>
    <row r="78" spans="1:15" x14ac:dyDescent="0.4">
      <c r="A78" t="s">
        <v>62</v>
      </c>
      <c r="B78">
        <v>3258</v>
      </c>
      <c r="K78" t="s">
        <v>54</v>
      </c>
      <c r="L78" t="str">
        <f>A78</f>
        <v>F10</v>
      </c>
      <c r="M78">
        <f>B78</f>
        <v>3258</v>
      </c>
      <c r="N78" s="8">
        <f t="shared" si="3"/>
        <v>-1.2968299711815562E-2</v>
      </c>
      <c r="O78">
        <f t="shared" si="4"/>
        <v>-0.51873198847262247</v>
      </c>
    </row>
    <row r="79" spans="1:15" x14ac:dyDescent="0.4">
      <c r="A79" t="s">
        <v>70</v>
      </c>
      <c r="B79">
        <v>26797</v>
      </c>
      <c r="K79" t="s">
        <v>55</v>
      </c>
      <c r="L79" t="str">
        <f>A90</f>
        <v>G10</v>
      </c>
      <c r="M79">
        <f>B90</f>
        <v>3342</v>
      </c>
      <c r="N79" s="8">
        <f t="shared" si="3"/>
        <v>2.7377521613832854E-2</v>
      </c>
      <c r="O79">
        <f t="shared" si="4"/>
        <v>1.0951008645533142</v>
      </c>
    </row>
    <row r="80" spans="1:15" x14ac:dyDescent="0.4">
      <c r="A80" t="s">
        <v>78</v>
      </c>
      <c r="B80">
        <v>3288</v>
      </c>
      <c r="K80" t="s">
        <v>56</v>
      </c>
      <c r="L80" t="str">
        <f>A102</f>
        <v>H10</v>
      </c>
      <c r="M80">
        <f>B102</f>
        <v>3405</v>
      </c>
      <c r="N80" s="8">
        <f t="shared" si="3"/>
        <v>5.7636887608069162E-2</v>
      </c>
      <c r="O80">
        <f t="shared" si="4"/>
        <v>2.3054755043227666</v>
      </c>
    </row>
    <row r="81" spans="1:15" x14ac:dyDescent="0.4">
      <c r="A81" t="s">
        <v>100</v>
      </c>
      <c r="B81">
        <v>3285</v>
      </c>
      <c r="K81" t="s">
        <v>64</v>
      </c>
      <c r="L81" t="str">
        <f>A103</f>
        <v>H11</v>
      </c>
      <c r="M81">
        <f>B103</f>
        <v>3812</v>
      </c>
      <c r="N81" s="8">
        <f t="shared" si="3"/>
        <v>0.25312199807877039</v>
      </c>
      <c r="O81">
        <f t="shared" si="4"/>
        <v>10.124879923150816</v>
      </c>
    </row>
    <row r="82" spans="1:15" x14ac:dyDescent="0.4">
      <c r="A82" t="s">
        <v>101</v>
      </c>
      <c r="B82">
        <v>3691</v>
      </c>
      <c r="K82" t="s">
        <v>63</v>
      </c>
      <c r="L82" t="str">
        <f>A91</f>
        <v>G11</v>
      </c>
      <c r="M82">
        <f>B91</f>
        <v>6622</v>
      </c>
      <c r="N82" s="8">
        <f t="shared" si="3"/>
        <v>1.6027857829010568</v>
      </c>
      <c r="O82">
        <f t="shared" si="4"/>
        <v>64.111431316042271</v>
      </c>
    </row>
    <row r="83" spans="1:15" x14ac:dyDescent="0.4">
      <c r="A83" t="s">
        <v>102</v>
      </c>
      <c r="B83">
        <v>60025</v>
      </c>
      <c r="K83" t="s">
        <v>62</v>
      </c>
      <c r="L83" t="str">
        <f>A79</f>
        <v>F11</v>
      </c>
      <c r="M83">
        <f>B79</f>
        <v>26797</v>
      </c>
      <c r="N83" s="8">
        <f t="shared" si="3"/>
        <v>11.292987512007684</v>
      </c>
      <c r="O83">
        <f t="shared" si="4"/>
        <v>451.71950048030737</v>
      </c>
    </row>
    <row r="84" spans="1:15" x14ac:dyDescent="0.4">
      <c r="A84" t="s">
        <v>15</v>
      </c>
      <c r="B84">
        <v>3204</v>
      </c>
      <c r="K84" t="s">
        <v>61</v>
      </c>
      <c r="L84" t="str">
        <f>A67</f>
        <v>E11</v>
      </c>
      <c r="M84">
        <f>B67</f>
        <v>50461</v>
      </c>
      <c r="N84" s="8">
        <f t="shared" si="3"/>
        <v>22.658981748318926</v>
      </c>
      <c r="O84">
        <f t="shared" si="4"/>
        <v>906.359269932757</v>
      </c>
    </row>
    <row r="85" spans="1:15" x14ac:dyDescent="0.4">
      <c r="A85" t="s">
        <v>23</v>
      </c>
      <c r="B85">
        <v>3220</v>
      </c>
      <c r="K85" t="s">
        <v>60</v>
      </c>
      <c r="L85" t="str">
        <f>A55</f>
        <v>D11</v>
      </c>
      <c r="M85">
        <f>B55</f>
        <v>48106</v>
      </c>
      <c r="N85" s="8">
        <f t="shared" si="3"/>
        <v>21.527857829010568</v>
      </c>
      <c r="O85">
        <f t="shared" si="4"/>
        <v>861.11431316042274</v>
      </c>
    </row>
    <row r="86" spans="1:15" x14ac:dyDescent="0.4">
      <c r="A86" t="s">
        <v>31</v>
      </c>
      <c r="B86">
        <v>3628</v>
      </c>
      <c r="K86" t="s">
        <v>59</v>
      </c>
      <c r="L86" t="str">
        <f>A43</f>
        <v>C11</v>
      </c>
      <c r="M86">
        <f>B43</f>
        <v>30998</v>
      </c>
      <c r="N86" s="8">
        <f t="shared" si="3"/>
        <v>13.310758885686839</v>
      </c>
      <c r="O86">
        <f t="shared" si="4"/>
        <v>532.43035542747361</v>
      </c>
    </row>
    <row r="87" spans="1:15" x14ac:dyDescent="0.4">
      <c r="A87" t="s">
        <v>39</v>
      </c>
      <c r="B87">
        <v>3756</v>
      </c>
      <c r="K87" t="s">
        <v>58</v>
      </c>
      <c r="L87" t="str">
        <f>A31</f>
        <v>B11</v>
      </c>
      <c r="M87">
        <f>B31</f>
        <v>14165</v>
      </c>
      <c r="N87" s="8">
        <f t="shared" si="3"/>
        <v>5.2257444764649374</v>
      </c>
      <c r="O87">
        <f t="shared" si="4"/>
        <v>209.02977905859751</v>
      </c>
    </row>
    <row r="88" spans="1:15" x14ac:dyDescent="0.4">
      <c r="A88" t="s">
        <v>47</v>
      </c>
      <c r="B88">
        <v>56264</v>
      </c>
      <c r="K88" t="s">
        <v>57</v>
      </c>
      <c r="L88" t="str">
        <f>A19</f>
        <v>A11</v>
      </c>
      <c r="M88">
        <f>B19</f>
        <v>7768</v>
      </c>
      <c r="N88" s="8">
        <f t="shared" si="3"/>
        <v>2.1532180595581174</v>
      </c>
      <c r="O88">
        <f t="shared" si="4"/>
        <v>86.128722382324696</v>
      </c>
    </row>
    <row r="89" spans="1:15" x14ac:dyDescent="0.4">
      <c r="A89" t="s">
        <v>55</v>
      </c>
      <c r="B89">
        <v>8459</v>
      </c>
      <c r="K89" t="s">
        <v>65</v>
      </c>
      <c r="L89" t="str">
        <f>A20</f>
        <v>A12</v>
      </c>
      <c r="M89">
        <f>B20</f>
        <v>5877</v>
      </c>
      <c r="N89" s="8">
        <f t="shared" si="3"/>
        <v>1.244956772334294</v>
      </c>
      <c r="O89">
        <f t="shared" si="4"/>
        <v>49.798270893371765</v>
      </c>
    </row>
    <row r="90" spans="1:15" x14ac:dyDescent="0.4">
      <c r="A90" t="s">
        <v>63</v>
      </c>
      <c r="B90">
        <v>3342</v>
      </c>
      <c r="K90" t="s">
        <v>66</v>
      </c>
      <c r="L90" t="str">
        <f>A32</f>
        <v>B12</v>
      </c>
      <c r="M90">
        <f>B32</f>
        <v>4486</v>
      </c>
      <c r="N90" s="8">
        <f t="shared" si="3"/>
        <v>0.57684918347742553</v>
      </c>
      <c r="O90">
        <f t="shared" si="4"/>
        <v>23.07396733909702</v>
      </c>
    </row>
    <row r="91" spans="1:15" x14ac:dyDescent="0.4">
      <c r="A91" t="s">
        <v>71</v>
      </c>
      <c r="B91">
        <v>6622</v>
      </c>
      <c r="K91" t="s">
        <v>67</v>
      </c>
      <c r="L91" t="str">
        <f>A44</f>
        <v>C12</v>
      </c>
      <c r="M91">
        <f>B44</f>
        <v>4124</v>
      </c>
      <c r="N91" s="8">
        <f t="shared" si="3"/>
        <v>0.40297790585975024</v>
      </c>
      <c r="O91">
        <f t="shared" si="4"/>
        <v>16.11911623439001</v>
      </c>
    </row>
    <row r="92" spans="1:15" x14ac:dyDescent="0.4">
      <c r="A92" t="s">
        <v>79</v>
      </c>
      <c r="B92">
        <v>3548</v>
      </c>
      <c r="K92" t="s">
        <v>68</v>
      </c>
      <c r="L92" t="str">
        <f>A56</f>
        <v>D12</v>
      </c>
      <c r="M92">
        <f>B56</f>
        <v>4070</v>
      </c>
      <c r="N92" s="8">
        <f t="shared" si="3"/>
        <v>0.37704130643611911</v>
      </c>
      <c r="O92">
        <f t="shared" si="4"/>
        <v>15.081652257444764</v>
      </c>
    </row>
    <row r="93" spans="1:15" x14ac:dyDescent="0.4">
      <c r="A93" t="s">
        <v>103</v>
      </c>
      <c r="B93">
        <v>3286</v>
      </c>
      <c r="K93" t="s">
        <v>69</v>
      </c>
      <c r="L93" t="str">
        <f>A68</f>
        <v>E12</v>
      </c>
      <c r="M93">
        <f>B68</f>
        <v>4860</v>
      </c>
      <c r="N93" s="8">
        <f t="shared" si="3"/>
        <v>0.75648414985590773</v>
      </c>
      <c r="O93">
        <f t="shared" si="4"/>
        <v>30.259365994236308</v>
      </c>
    </row>
    <row r="94" spans="1:15" x14ac:dyDescent="0.4">
      <c r="A94" t="s">
        <v>104</v>
      </c>
      <c r="B94">
        <v>5841</v>
      </c>
      <c r="K94" t="s">
        <v>70</v>
      </c>
      <c r="L94" t="str">
        <f>A80</f>
        <v>F12</v>
      </c>
      <c r="M94">
        <f>B80</f>
        <v>3288</v>
      </c>
      <c r="N94" s="8">
        <f t="shared" si="3"/>
        <v>1.440922190201729E-3</v>
      </c>
      <c r="O94">
        <f t="shared" si="4"/>
        <v>5.7636887608069162E-2</v>
      </c>
    </row>
    <row r="95" spans="1:15" x14ac:dyDescent="0.4">
      <c r="A95" t="s">
        <v>105</v>
      </c>
      <c r="B95">
        <v>23366</v>
      </c>
      <c r="K95" t="s">
        <v>71</v>
      </c>
      <c r="L95" t="str">
        <f>A92</f>
        <v>G12</v>
      </c>
      <c r="M95">
        <f>B92</f>
        <v>3548</v>
      </c>
      <c r="N95" s="8">
        <f t="shared" si="3"/>
        <v>0.12632084534101826</v>
      </c>
      <c r="O95">
        <f t="shared" si="4"/>
        <v>5.0528338136407305</v>
      </c>
    </row>
    <row r="96" spans="1:15" x14ac:dyDescent="0.4">
      <c r="A96" t="s">
        <v>16</v>
      </c>
      <c r="B96">
        <v>3247</v>
      </c>
      <c r="K96" t="s">
        <v>72</v>
      </c>
      <c r="L96" t="str">
        <f>A104</f>
        <v>H12</v>
      </c>
      <c r="M96">
        <f>B104</f>
        <v>3446</v>
      </c>
      <c r="N96" s="8">
        <f t="shared" si="3"/>
        <v>7.7329490874159468E-2</v>
      </c>
      <c r="O96">
        <f t="shared" si="4"/>
        <v>3.0931796349663787</v>
      </c>
    </row>
    <row r="97" spans="1:2" x14ac:dyDescent="0.4">
      <c r="A97" t="s">
        <v>24</v>
      </c>
      <c r="B97">
        <v>3633</v>
      </c>
    </row>
    <row r="98" spans="1:2" x14ac:dyDescent="0.4">
      <c r="A98" t="s">
        <v>33</v>
      </c>
      <c r="B98">
        <v>3593</v>
      </c>
    </row>
    <row r="99" spans="1:2" x14ac:dyDescent="0.4">
      <c r="A99" t="s">
        <v>40</v>
      </c>
      <c r="B99">
        <v>3702</v>
      </c>
    </row>
    <row r="100" spans="1:2" x14ac:dyDescent="0.4">
      <c r="A100" t="s">
        <v>48</v>
      </c>
      <c r="B100">
        <v>31653</v>
      </c>
    </row>
    <row r="101" spans="1:2" x14ac:dyDescent="0.4">
      <c r="A101" t="s">
        <v>56</v>
      </c>
      <c r="B101">
        <v>12417</v>
      </c>
    </row>
    <row r="102" spans="1:2" x14ac:dyDescent="0.4">
      <c r="A102" t="s">
        <v>64</v>
      </c>
      <c r="B102">
        <v>3405</v>
      </c>
    </row>
    <row r="103" spans="1:2" x14ac:dyDescent="0.4">
      <c r="A103" t="s">
        <v>72</v>
      </c>
      <c r="B103">
        <v>3812</v>
      </c>
    </row>
    <row r="104" spans="1:2" x14ac:dyDescent="0.4">
      <c r="A104" t="s">
        <v>80</v>
      </c>
      <c r="B104">
        <v>3446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6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-2.3054755043227664E-2</v>
      </c>
      <c r="E2" s="7">
        <f>'Plate 2'!N9</f>
        <v>-3.681813777734716E-2</v>
      </c>
      <c r="F2" s="7">
        <f>'Plate 3'!N9</f>
        <v>-2.3054755043227664E-2</v>
      </c>
      <c r="G2" s="7">
        <f>AVERAGE(D2:F2)</f>
        <v>-2.7642549287934165E-2</v>
      </c>
      <c r="H2" s="7">
        <f>STDEV(D2:F2)</f>
        <v>7.9462927265037224E-3</v>
      </c>
      <c r="I2" s="7">
        <f>G2*40</f>
        <v>-1.1057019715173666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-2.2574447646493755E-2</v>
      </c>
      <c r="E3" s="7">
        <f>'Plate 2'!N10</f>
        <v>-1.6471272163550044E-2</v>
      </c>
      <c r="F3" s="7">
        <f>'Plate 3'!N10</f>
        <v>-2.2574447646493755E-2</v>
      </c>
      <c r="G3" s="7">
        <f t="shared" ref="G3:G66" si="0">AVERAGE(D3:F3)</f>
        <v>-2.0540055818845854E-2</v>
      </c>
      <c r="H3" s="7">
        <f t="shared" ref="H3:H66" si="1">STDEV(D3:F3)</f>
        <v>3.5236700079890764E-3</v>
      </c>
      <c r="I3" s="7">
        <f t="shared" ref="I3:I66" si="2">G3*40</f>
        <v>-0.82160223275383415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-3.3141210374639768E-2</v>
      </c>
      <c r="E4" s="7">
        <f>'Plate 2'!N11</f>
        <v>-1.4049026257145627E-2</v>
      </c>
      <c r="F4" s="7">
        <f>'Plate 3'!N11</f>
        <v>-3.3141210374639768E-2</v>
      </c>
      <c r="G4" s="7">
        <f t="shared" si="0"/>
        <v>-2.6777149002141721E-2</v>
      </c>
      <c r="H4" s="7">
        <f t="shared" si="1"/>
        <v>1.1022877639653128E-2</v>
      </c>
      <c r="I4" s="7">
        <f t="shared" si="2"/>
        <v>-1.0710859600856688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-4.8030739673390974E-3</v>
      </c>
      <c r="E5" s="7">
        <f>'Plate 2'!N12</f>
        <v>-3.1489196783257442E-2</v>
      </c>
      <c r="F5" s="7">
        <f>'Plate 3'!N12</f>
        <v>-4.8030739673390974E-3</v>
      </c>
      <c r="G5" s="7">
        <f t="shared" si="0"/>
        <v>-1.3698448239311878E-2</v>
      </c>
      <c r="H5" s="7">
        <f t="shared" si="1"/>
        <v>1.5407240191397871E-2</v>
      </c>
      <c r="I5" s="7">
        <f t="shared" si="2"/>
        <v>-0.54793792957247511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-3.506243996157541E-2</v>
      </c>
      <c r="E6" s="7">
        <f>'Plate 2'!N13</f>
        <v>-3.7302586958628044E-2</v>
      </c>
      <c r="F6" s="7">
        <f>'Plate 3'!N13</f>
        <v>-3.506243996157541E-2</v>
      </c>
      <c r="G6" s="7">
        <f t="shared" si="0"/>
        <v>-3.5809155627259621E-2</v>
      </c>
      <c r="H6" s="7">
        <f t="shared" si="1"/>
        <v>1.2933494717726696E-3</v>
      </c>
      <c r="I6" s="7">
        <f t="shared" si="2"/>
        <v>-1.4323662250903848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1.4409221902017291E-2</v>
      </c>
      <c r="E7" s="7">
        <f>'Plate 2'!N14</f>
        <v>3.2942544327100087E-2</v>
      </c>
      <c r="F7" s="7">
        <f>'Plate 3'!N14</f>
        <v>1.4409221902017291E-2</v>
      </c>
      <c r="G7" s="7">
        <f t="shared" si="0"/>
        <v>2.0586996043711558E-2</v>
      </c>
      <c r="H7" s="7">
        <f t="shared" si="1"/>
        <v>1.0700218691099673E-2</v>
      </c>
      <c r="I7" s="7">
        <f t="shared" si="2"/>
        <v>0.82347984174846234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0.19500480307396734</v>
      </c>
      <c r="E8" s="7">
        <f>'Plate 2'!N15</f>
        <v>0.19862416432516231</v>
      </c>
      <c r="F8" s="7">
        <f>'Plate 3'!N15</f>
        <v>0.19500480307396734</v>
      </c>
      <c r="G8" s="7">
        <f t="shared" si="0"/>
        <v>0.19621125682436569</v>
      </c>
      <c r="H8" s="7">
        <f t="shared" si="1"/>
        <v>2.0896391926719161E-3</v>
      </c>
      <c r="I8" s="7">
        <f t="shared" si="2"/>
        <v>7.8484502729746275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1.2276657060518732</v>
      </c>
      <c r="E9" s="7">
        <f>'Plate 2'!N16</f>
        <v>1.140877821916481</v>
      </c>
      <c r="F9" s="7">
        <f>'Plate 3'!N16</f>
        <v>1.2276657060518732</v>
      </c>
      <c r="G9" s="7">
        <f t="shared" si="0"/>
        <v>1.1987364113400758</v>
      </c>
      <c r="H9" s="7">
        <f t="shared" si="1"/>
        <v>5.0107008267966727E-2</v>
      </c>
      <c r="I9" s="7">
        <f t="shared" si="2"/>
        <v>47.949456453603034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9.6450528338136401</v>
      </c>
      <c r="E10" s="7">
        <f>'Plate 2'!N17</f>
        <v>10.002906695087686</v>
      </c>
      <c r="F10" s="7">
        <f>'Plate 3'!N17</f>
        <v>9.6450528338136401</v>
      </c>
      <c r="G10" s="7">
        <f t="shared" si="0"/>
        <v>9.764337454238321</v>
      </c>
      <c r="H10" s="7">
        <f t="shared" si="1"/>
        <v>0.2066070231371176</v>
      </c>
      <c r="I10" s="7">
        <f t="shared" si="2"/>
        <v>390.57349816953285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27.252641690682037</v>
      </c>
      <c r="E11" s="7">
        <f>'Plate 2'!N18</f>
        <v>27.80011626780351</v>
      </c>
      <c r="F11" s="7">
        <f>'Plate 3'!N18</f>
        <v>27.252641690682037</v>
      </c>
      <c r="G11" s="7">
        <f t="shared" si="0"/>
        <v>27.435133216389193</v>
      </c>
      <c r="H11" s="7">
        <f t="shared" si="1"/>
        <v>0.31608459447555926</v>
      </c>
      <c r="I11" s="7">
        <f t="shared" si="2"/>
        <v>1097.4053286555677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23.501440922190202</v>
      </c>
      <c r="E12" s="7">
        <f>'Plate 2'!N19</f>
        <v>24.595969382811745</v>
      </c>
      <c r="F12" s="7">
        <f>'Plate 3'!N19</f>
        <v>23.501440922190202</v>
      </c>
      <c r="G12" s="7">
        <f t="shared" si="0"/>
        <v>23.866283742397382</v>
      </c>
      <c r="H12" s="7">
        <f t="shared" si="1"/>
        <v>0.63192630137555461</v>
      </c>
      <c r="I12" s="7">
        <f t="shared" si="2"/>
        <v>954.65134969589531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15.038424591738712</v>
      </c>
      <c r="E13" s="7">
        <f>'Plate 2'!N20</f>
        <v>15.795465555663212</v>
      </c>
      <c r="F13" s="7">
        <f>'Plate 3'!N20</f>
        <v>15.038424591738712</v>
      </c>
      <c r="G13" s="7">
        <f t="shared" si="0"/>
        <v>15.290771579713544</v>
      </c>
      <c r="H13" s="7">
        <f t="shared" si="1"/>
        <v>0.43707780430938342</v>
      </c>
      <c r="I13" s="7">
        <f t="shared" si="2"/>
        <v>611.63086318854175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6.9951969260326612</v>
      </c>
      <c r="E14" s="7">
        <f>'Plate 2'!N21</f>
        <v>7.1897102993895947</v>
      </c>
      <c r="F14" s="7">
        <f>'Plate 3'!N21</f>
        <v>6.9951969260326612</v>
      </c>
      <c r="G14" s="7">
        <f t="shared" si="0"/>
        <v>7.0600347171516384</v>
      </c>
      <c r="H14" s="7">
        <f t="shared" si="1"/>
        <v>0.11230234846860775</v>
      </c>
      <c r="I14" s="7">
        <f t="shared" si="2"/>
        <v>282.40138868606556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3.0110470701248797</v>
      </c>
      <c r="E15" s="7">
        <f>'Plate 2'!N22</f>
        <v>3.0399186125375453</v>
      </c>
      <c r="F15" s="7">
        <f>'Plate 3'!N22</f>
        <v>3.0110470701248797</v>
      </c>
      <c r="G15" s="7">
        <f t="shared" si="0"/>
        <v>3.0206709175957678</v>
      </c>
      <c r="H15" s="7">
        <f t="shared" si="1"/>
        <v>1.6668992783872148E-2</v>
      </c>
      <c r="I15" s="7">
        <f t="shared" si="2"/>
        <v>120.82683670383071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1.7180595581171949</v>
      </c>
      <c r="E16" s="7">
        <f>'Plate 2'!N23</f>
        <v>1.7696928592190682</v>
      </c>
      <c r="F16" s="7">
        <f>'Plate 3'!N23</f>
        <v>1.7180595581171949</v>
      </c>
      <c r="G16" s="7">
        <f t="shared" si="0"/>
        <v>1.7352706584844857</v>
      </c>
      <c r="H16" s="7">
        <f t="shared" si="1"/>
        <v>2.9810500290315525E-2</v>
      </c>
      <c r="I16" s="7">
        <f t="shared" si="2"/>
        <v>69.410826339379426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0.77425552353506244</v>
      </c>
      <c r="E17" s="7">
        <f>'Plate 2'!N24</f>
        <v>0.78529212285631245</v>
      </c>
      <c r="F17" s="7">
        <f>'Plate 3'!N24</f>
        <v>0.77425552353506244</v>
      </c>
      <c r="G17" s="7">
        <f t="shared" si="0"/>
        <v>0.77793438997547915</v>
      </c>
      <c r="H17" s="7">
        <f t="shared" si="1"/>
        <v>6.371983589061732E-3</v>
      </c>
      <c r="I17" s="7">
        <f t="shared" si="2"/>
        <v>31.117375599019166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0.40585975024015369</v>
      </c>
      <c r="E18" s="7">
        <f>'Plate 2'!N25</f>
        <v>0.404030617188257</v>
      </c>
      <c r="F18" s="7">
        <f>'Plate 3'!N25</f>
        <v>0.40585975024015369</v>
      </c>
      <c r="G18" s="7">
        <f t="shared" si="0"/>
        <v>0.4052500392228548</v>
      </c>
      <c r="H18" s="7">
        <f t="shared" si="1"/>
        <v>1.0560504598961969E-3</v>
      </c>
      <c r="I18" s="7">
        <f t="shared" si="2"/>
        <v>16.210001568914191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0.33957732949087416</v>
      </c>
      <c r="E19" s="7">
        <f>'Plate 2'!N26</f>
        <v>0.38465264993702164</v>
      </c>
      <c r="F19" s="7">
        <f>'Plate 3'!N26</f>
        <v>0.33957732949087416</v>
      </c>
      <c r="G19" s="7">
        <f t="shared" si="0"/>
        <v>0.3546024363062566</v>
      </c>
      <c r="H19" s="7">
        <f t="shared" si="1"/>
        <v>2.6024248393391892E-2</v>
      </c>
      <c r="I19" s="7">
        <f t="shared" si="2"/>
        <v>14.184097452250263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0.3712776176753122</v>
      </c>
      <c r="E20" s="7">
        <f>'Plate 2'!N27</f>
        <v>0.37787036139908925</v>
      </c>
      <c r="F20" s="7">
        <f>'Plate 3'!N27</f>
        <v>0.3712776176753122</v>
      </c>
      <c r="G20" s="7">
        <f t="shared" si="0"/>
        <v>0.37347519891657122</v>
      </c>
      <c r="H20" s="7">
        <f t="shared" si="1"/>
        <v>3.806322363620896E-3</v>
      </c>
      <c r="I20" s="7">
        <f t="shared" si="2"/>
        <v>14.939007956662849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0.25408261287223821</v>
      </c>
      <c r="E21" s="7">
        <f>'Plate 2'!N28</f>
        <v>0.26935374479217133</v>
      </c>
      <c r="F21" s="7">
        <f>'Plate 3'!N28</f>
        <v>0.25408261287223821</v>
      </c>
      <c r="G21" s="7">
        <f t="shared" si="0"/>
        <v>0.25917299017888257</v>
      </c>
      <c r="H21" s="7">
        <f t="shared" si="1"/>
        <v>8.8167921248036747E-3</v>
      </c>
      <c r="I21" s="7">
        <f t="shared" si="2"/>
        <v>10.366919607155303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0.1239193083573487</v>
      </c>
      <c r="E22" s="7">
        <f>'Plate 2'!N29</f>
        <v>0.13516132157736654</v>
      </c>
      <c r="F22" s="7">
        <f>'Plate 3'!N29</f>
        <v>0.1239193083573487</v>
      </c>
      <c r="G22" s="7">
        <f t="shared" si="0"/>
        <v>0.12766664609735465</v>
      </c>
      <c r="H22" s="7">
        <f t="shared" si="1"/>
        <v>6.4905793588106355E-3</v>
      </c>
      <c r="I22" s="7">
        <f t="shared" si="2"/>
        <v>5.1066658438941861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3.6023054755043228E-2</v>
      </c>
      <c r="E23" s="7">
        <f>'Plate 2'!N30</f>
        <v>6.927623292316637E-2</v>
      </c>
      <c r="F23" s="7">
        <f>'Plate 3'!N30</f>
        <v>3.6023054755043228E-2</v>
      </c>
      <c r="G23" s="7">
        <f t="shared" si="0"/>
        <v>4.710744747775094E-2</v>
      </c>
      <c r="H23" s="7">
        <f t="shared" si="1"/>
        <v>1.9198731366776505E-2</v>
      </c>
      <c r="I23" s="7">
        <f t="shared" si="2"/>
        <v>1.8842978991100376</v>
      </c>
      <c r="J23">
        <f>SUM(I2:I23)</f>
        <v>3672.3511496151259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-3.8904899135446688E-2</v>
      </c>
      <c r="E24">
        <f>'Plate 2'!N31</f>
        <v>-4.6507121402964834E-2</v>
      </c>
      <c r="F24">
        <f>'Plate 3'!N31</f>
        <v>-3.8904899135446688E-2</v>
      </c>
      <c r="G24">
        <f t="shared" si="0"/>
        <v>-4.1438973224619403E-2</v>
      </c>
      <c r="H24">
        <f t="shared" si="1"/>
        <v>4.3891450725909676E-3</v>
      </c>
      <c r="I24" s="7">
        <f t="shared" si="2"/>
        <v>-1.6575589289847761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-1.8251681075888569E-2</v>
      </c>
      <c r="E25">
        <f>'Plate 2'!N32</f>
        <v>-2.3738009882763301E-2</v>
      </c>
      <c r="F25">
        <f>'Plate 3'!N32</f>
        <v>-1.8251681075888569E-2</v>
      </c>
      <c r="G25">
        <f t="shared" si="0"/>
        <v>-2.0080457344846814E-2</v>
      </c>
      <c r="H25">
        <f t="shared" si="1"/>
        <v>3.1675334135119254E-3</v>
      </c>
      <c r="I25" s="7">
        <f t="shared" si="2"/>
        <v>-0.80321829379387255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0.16714697406340057</v>
      </c>
      <c r="E26">
        <f>'Plate 2'!N33</f>
        <v>-5.2320511578335435E-2</v>
      </c>
      <c r="F26">
        <f>'Plate 3'!N33</f>
        <v>0.16714697406340057</v>
      </c>
      <c r="G26">
        <f t="shared" si="0"/>
        <v>9.3991145516155228E-2</v>
      </c>
      <c r="H26">
        <f t="shared" si="1"/>
        <v>0.12670961191362659</v>
      </c>
      <c r="I26" s="7">
        <f t="shared" si="2"/>
        <v>3.7596458206462091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-3.1219980787704129E-2</v>
      </c>
      <c r="E27">
        <f>'Plate 2'!N34</f>
        <v>-4.844491812808837E-2</v>
      </c>
      <c r="F27">
        <f>'Plate 3'!N34</f>
        <v>-3.1219980787704129E-2</v>
      </c>
      <c r="G27">
        <f t="shared" si="0"/>
        <v>-3.6961626567832209E-2</v>
      </c>
      <c r="H27">
        <f t="shared" si="1"/>
        <v>9.9448222102452716E-3</v>
      </c>
      <c r="I27" s="7">
        <f t="shared" si="2"/>
        <v>-1.4784650627132883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-3.0259365994236311E-2</v>
      </c>
      <c r="E28">
        <f>'Plate 2'!N35</f>
        <v>-2.6644704970448602E-2</v>
      </c>
      <c r="F28">
        <f>'Plate 3'!N35</f>
        <v>-3.0259365994236311E-2</v>
      </c>
      <c r="G28">
        <f t="shared" si="0"/>
        <v>-2.9054478986307076E-2</v>
      </c>
      <c r="H28">
        <f t="shared" si="1"/>
        <v>2.0869255151130823E-3</v>
      </c>
      <c r="I28" s="7">
        <f t="shared" si="2"/>
        <v>-1.162179159452283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2.5456292026897216E-2</v>
      </c>
      <c r="E29">
        <f>'Plate 2'!N36</f>
        <v>3.5849239414785392E-2</v>
      </c>
      <c r="F29">
        <f>'Plate 3'!N36</f>
        <v>2.5456292026897216E-2</v>
      </c>
      <c r="G29">
        <f t="shared" si="0"/>
        <v>2.8920607822859937E-2</v>
      </c>
      <c r="H29">
        <f t="shared" si="1"/>
        <v>6.0003709720708887E-3</v>
      </c>
      <c r="I29" s="7">
        <f t="shared" si="2"/>
        <v>1.1568243129143976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0.59798270893371763</v>
      </c>
      <c r="E30">
        <f>'Plate 2'!N37</f>
        <v>0.6336595291153958</v>
      </c>
      <c r="F30">
        <f>'Plate 3'!N37</f>
        <v>0.59798270893371763</v>
      </c>
      <c r="G30">
        <f t="shared" si="0"/>
        <v>0.60987498232761039</v>
      </c>
      <c r="H30">
        <f t="shared" si="1"/>
        <v>2.0598021735721766E-2</v>
      </c>
      <c r="I30" s="7">
        <f t="shared" si="2"/>
        <v>24.394999293104416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9.634966378482229</v>
      </c>
      <c r="E31">
        <f>'Plate 2'!N38</f>
        <v>9.8997190194748583</v>
      </c>
      <c r="F31">
        <f>'Plate 3'!N38</f>
        <v>9.634966378482229</v>
      </c>
      <c r="G31">
        <f t="shared" si="0"/>
        <v>9.7232172588131061</v>
      </c>
      <c r="H31">
        <f t="shared" si="1"/>
        <v>0.15285500854575887</v>
      </c>
      <c r="I31" s="7">
        <f t="shared" si="2"/>
        <v>388.92869035252426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24.378962536023053</v>
      </c>
      <c r="E32">
        <f>'Plate 2'!N39</f>
        <v>24.928301521170432</v>
      </c>
      <c r="F32">
        <f>'Plate 3'!N39</f>
        <v>24.378962536023053</v>
      </c>
      <c r="G32">
        <f t="shared" si="0"/>
        <v>24.562075531072178</v>
      </c>
      <c r="H32">
        <f t="shared" si="1"/>
        <v>0.31716101095119531</v>
      </c>
      <c r="I32" s="7">
        <f t="shared" si="2"/>
        <v>982.48302124288716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17.457732949087415</v>
      </c>
      <c r="E33">
        <f>'Plate 2'!N40</f>
        <v>18.230307140780933</v>
      </c>
      <c r="F33">
        <f>'Plate 3'!N40</f>
        <v>17.457732949087415</v>
      </c>
      <c r="G33">
        <f t="shared" si="0"/>
        <v>17.715257679651923</v>
      </c>
      <c r="H33">
        <f t="shared" si="1"/>
        <v>0.44604591754321044</v>
      </c>
      <c r="I33" s="7">
        <f t="shared" si="2"/>
        <v>708.61030718607697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9.5403458213256478</v>
      </c>
      <c r="E34">
        <f>'Plate 2'!N41</f>
        <v>9.5993605270807105</v>
      </c>
      <c r="F34">
        <f>'Plate 3'!N41</f>
        <v>9.5403458213256478</v>
      </c>
      <c r="G34">
        <f t="shared" si="0"/>
        <v>9.5600173899106675</v>
      </c>
      <c r="H34">
        <f t="shared" si="1"/>
        <v>3.4072156253832024E-2</v>
      </c>
      <c r="I34" s="7">
        <f t="shared" si="2"/>
        <v>382.40069559642671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4.0629202689721424</v>
      </c>
      <c r="E35">
        <f>'Plate 2'!N42</f>
        <v>4.1246003294254434</v>
      </c>
      <c r="F35">
        <f>'Plate 3'!N42</f>
        <v>4.0629202689721424</v>
      </c>
      <c r="G35">
        <f t="shared" si="0"/>
        <v>4.0834802891232433</v>
      </c>
      <c r="H35">
        <f t="shared" si="1"/>
        <v>3.561099950634572E-2</v>
      </c>
      <c r="I35" s="7">
        <f t="shared" si="2"/>
        <v>163.33921156492974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1.600864553314121</v>
      </c>
      <c r="E36">
        <f>'Plate 2'!N43</f>
        <v>1.6219358589283985</v>
      </c>
      <c r="F36">
        <f>'Plate 3'!N43</f>
        <v>1.600864553314121</v>
      </c>
      <c r="G36">
        <f t="shared" si="0"/>
        <v>1.6078883218522135</v>
      </c>
      <c r="H36">
        <f t="shared" si="1"/>
        <v>1.2165523968579988E-2</v>
      </c>
      <c r="I36" s="7">
        <f t="shared" si="2"/>
        <v>64.315532874088547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1.1292026897214218</v>
      </c>
      <c r="E37">
        <f>'Plate 2'!N44</f>
        <v>1.1384555760100767</v>
      </c>
      <c r="F37">
        <f>'Plate 3'!N44</f>
        <v>1.1292026897214218</v>
      </c>
      <c r="G37">
        <f t="shared" si="0"/>
        <v>1.1322869851509736</v>
      </c>
      <c r="H37">
        <f t="shared" si="1"/>
        <v>5.342156389535932E-3</v>
      </c>
      <c r="I37" s="7">
        <f t="shared" si="2"/>
        <v>45.291479406038945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0.45869356388088378</v>
      </c>
      <c r="E38">
        <f>'Plate 2'!N45</f>
        <v>0.48977812227497342</v>
      </c>
      <c r="F38">
        <f>'Plate 3'!N45</f>
        <v>0.45869356388088378</v>
      </c>
      <c r="G38">
        <f t="shared" si="0"/>
        <v>0.46905508334558038</v>
      </c>
      <c r="H38">
        <f t="shared" si="1"/>
        <v>1.794667815646829E-2</v>
      </c>
      <c r="I38" s="7">
        <f t="shared" si="2"/>
        <v>18.762203333823216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0.2574447646493756</v>
      </c>
      <c r="E39">
        <f>'Plate 2'!N46</f>
        <v>0.28388722023059781</v>
      </c>
      <c r="F39">
        <f>'Plate 3'!N46</f>
        <v>0.2574447646493756</v>
      </c>
      <c r="G39">
        <f t="shared" si="0"/>
        <v>0.26625891650978301</v>
      </c>
      <c r="H39">
        <f t="shared" si="1"/>
        <v>1.5266558847853367E-2</v>
      </c>
      <c r="I39" s="7">
        <f t="shared" si="2"/>
        <v>10.650356660391321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0.16474543707973102</v>
      </c>
      <c r="E40">
        <f>'Plate 2'!N47</f>
        <v>0.14630365274682688</v>
      </c>
      <c r="F40">
        <f>'Plate 3'!N47</f>
        <v>0.16474543707973102</v>
      </c>
      <c r="G40">
        <f t="shared" si="0"/>
        <v>0.15859817563542963</v>
      </c>
      <c r="H40">
        <f t="shared" si="1"/>
        <v>1.0647369148939228E-2</v>
      </c>
      <c r="I40" s="7">
        <f t="shared" si="2"/>
        <v>6.3439270254171856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0.14793467819404418</v>
      </c>
      <c r="E41">
        <f>'Plate 2'!N48</f>
        <v>0.13322352485224301</v>
      </c>
      <c r="F41">
        <f>'Plate 3'!N48</f>
        <v>0.14793467819404418</v>
      </c>
      <c r="G41">
        <f t="shared" si="0"/>
        <v>0.14303096041344379</v>
      </c>
      <c r="H41">
        <f t="shared" si="1"/>
        <v>8.4934883419787721E-3</v>
      </c>
      <c r="I41" s="7">
        <f t="shared" si="2"/>
        <v>5.7212384165377514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0.20028818443804033</v>
      </c>
      <c r="E42">
        <f>'Plate 2'!N49</f>
        <v>0.16519717081678134</v>
      </c>
      <c r="F42">
        <f>'Plate 3'!N49</f>
        <v>0.20028818443804033</v>
      </c>
      <c r="G42">
        <f t="shared" si="0"/>
        <v>0.18859117989762067</v>
      </c>
      <c r="H42">
        <f t="shared" si="1"/>
        <v>2.0259806160370705E-2</v>
      </c>
      <c r="I42" s="7">
        <f t="shared" si="2"/>
        <v>7.5436471959048266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0.22622478386167147</v>
      </c>
      <c r="E43">
        <f>'Plate 2'!N50</f>
        <v>0.12934793140199594</v>
      </c>
      <c r="F43">
        <f>'Plate 3'!N50</f>
        <v>0.22622478386167147</v>
      </c>
      <c r="G43">
        <f t="shared" si="0"/>
        <v>0.19393249970844628</v>
      </c>
      <c r="H43">
        <f t="shared" si="1"/>
        <v>5.5931876845837343E-2</v>
      </c>
      <c r="I43" s="7">
        <f t="shared" si="2"/>
        <v>7.7572999883378513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9.8463016330451486E-2</v>
      </c>
      <c r="E44">
        <f>'Plate 2'!N51</f>
        <v>0.13225462648968125</v>
      </c>
      <c r="F44">
        <f>'Plate 3'!N51</f>
        <v>9.8463016330451486E-2</v>
      </c>
      <c r="G44">
        <f t="shared" si="0"/>
        <v>0.10972688638352808</v>
      </c>
      <c r="H44">
        <f t="shared" si="1"/>
        <v>1.9509595221782038E-2</v>
      </c>
      <c r="I44" s="7">
        <f t="shared" si="2"/>
        <v>4.3890754553411231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2.9298751200768493E-2</v>
      </c>
      <c r="E45">
        <f>'Plate 2'!N52</f>
        <v>3.8755934502470696E-2</v>
      </c>
      <c r="F45">
        <f>'Plate 3'!N52</f>
        <v>2.9298751200768493E-2</v>
      </c>
      <c r="G45">
        <f t="shared" si="0"/>
        <v>3.2451145634669228E-2</v>
      </c>
      <c r="H45">
        <f t="shared" si="1"/>
        <v>5.4601073250134004E-3</v>
      </c>
      <c r="I45" s="7">
        <f t="shared" si="2"/>
        <v>1.298045825386769</v>
      </c>
      <c r="J45">
        <f>SUM(I24:I45)</f>
        <v>2822.044780105834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-2.1133525456292025E-2</v>
      </c>
      <c r="E46" s="6">
        <f>'Plate 2'!N53</f>
        <v>-2.7129154151729486E-2</v>
      </c>
      <c r="F46" s="6">
        <f>'Plate 3'!N53</f>
        <v>-2.1133525456292025E-2</v>
      </c>
      <c r="G46" s="6">
        <f t="shared" si="0"/>
        <v>-2.313206835477118E-2</v>
      </c>
      <c r="H46" s="6">
        <f t="shared" si="1"/>
        <v>3.4615778412718625E-3</v>
      </c>
      <c r="I46" s="7">
        <f t="shared" si="2"/>
        <v>-0.92528273419084717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-1.6810758885686838E-2</v>
      </c>
      <c r="E47" s="6">
        <f>'Plate 2'!N54</f>
        <v>-3.5364790233504508E-2</v>
      </c>
      <c r="F47" s="6">
        <f>'Plate 3'!N54</f>
        <v>-1.6810758885686838E-2</v>
      </c>
      <c r="G47" s="6">
        <f t="shared" si="0"/>
        <v>-2.2995436001626058E-2</v>
      </c>
      <c r="H47" s="6">
        <f t="shared" si="1"/>
        <v>1.0712174993215293E-2</v>
      </c>
      <c r="I47" s="7">
        <f t="shared" si="2"/>
        <v>-0.91981744006504229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-2.1133525456292025E-2</v>
      </c>
      <c r="E48" s="6">
        <f>'Plate 2'!N55</f>
        <v>-2.3738009882763301E-2</v>
      </c>
      <c r="F48" s="6">
        <f>'Plate 3'!N55</f>
        <v>-2.1133525456292025E-2</v>
      </c>
      <c r="G48" s="6">
        <f t="shared" si="0"/>
        <v>-2.2001686931782449E-2</v>
      </c>
      <c r="H48" s="6">
        <f t="shared" si="1"/>
        <v>1.503699784723379E-3</v>
      </c>
      <c r="I48" s="7">
        <f t="shared" si="2"/>
        <v>-0.88006747727129797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-2.1133525456292025E-2</v>
      </c>
      <c r="E49" s="6">
        <f>'Plate 2'!N56</f>
        <v>-3.681813777734716E-2</v>
      </c>
      <c r="F49" s="6">
        <f>'Plate 3'!N56</f>
        <v>-2.1133525456292025E-2</v>
      </c>
      <c r="G49" s="6">
        <f t="shared" si="0"/>
        <v>-2.6361729563310402E-2</v>
      </c>
      <c r="H49" s="6">
        <f t="shared" si="1"/>
        <v>9.0555151456960976E-3</v>
      </c>
      <c r="I49" s="7">
        <f t="shared" si="2"/>
        <v>-1.0544691825324162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-2.2094140249759846E-2</v>
      </c>
      <c r="E50" s="6">
        <f>'Plate 2'!N57</f>
        <v>-3.6333688596066276E-2</v>
      </c>
      <c r="F50" s="6">
        <f>'Plate 3'!N57</f>
        <v>-2.2094140249759846E-2</v>
      </c>
      <c r="G50" s="6">
        <f t="shared" si="0"/>
        <v>-2.6840656365195323E-2</v>
      </c>
      <c r="H50" s="6">
        <f t="shared" si="1"/>
        <v>8.2212070708787034E-3</v>
      </c>
      <c r="I50" s="7">
        <f t="shared" si="2"/>
        <v>-1.073626254607813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2.1133525456292025E-2</v>
      </c>
      <c r="E51" s="6">
        <f>'Plate 2'!N58</f>
        <v>-1.9377967251235348E-2</v>
      </c>
      <c r="F51" s="6">
        <f>'Plate 3'!N58</f>
        <v>2.1133525456292025E-2</v>
      </c>
      <c r="G51" s="6">
        <f t="shared" si="0"/>
        <v>7.6296945537829008E-3</v>
      </c>
      <c r="H51" s="6">
        <f t="shared" si="1"/>
        <v>2.3389321219964492E-2</v>
      </c>
      <c r="I51" s="7">
        <f t="shared" si="2"/>
        <v>0.30518778215131603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0.21853986551392893</v>
      </c>
      <c r="E52" s="6">
        <f>'Plate 2'!N59</f>
        <v>0.23447340373994771</v>
      </c>
      <c r="F52" s="6">
        <f>'Plate 3'!N59</f>
        <v>0.21853986551392893</v>
      </c>
      <c r="G52" s="6">
        <f t="shared" si="0"/>
        <v>0.22385104492260186</v>
      </c>
      <c r="H52" s="6">
        <f t="shared" si="1"/>
        <v>9.199232583935138E-3</v>
      </c>
      <c r="I52" s="7">
        <f t="shared" si="2"/>
        <v>8.9540417969040735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1.7704130643611911</v>
      </c>
      <c r="E53" s="6">
        <f>'Plate 2'!N60</f>
        <v>1.8854762135451992</v>
      </c>
      <c r="F53" s="6">
        <f>'Plate 3'!N60</f>
        <v>1.7704130643611911</v>
      </c>
      <c r="G53" s="6">
        <f t="shared" si="0"/>
        <v>1.808767447422527</v>
      </c>
      <c r="H53" s="6">
        <f t="shared" si="1"/>
        <v>6.6431740155193181E-2</v>
      </c>
      <c r="I53" s="7">
        <f t="shared" si="2"/>
        <v>72.350697896901082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14.935158501440922</v>
      </c>
      <c r="E54" s="6">
        <f>'Plate 2'!N61</f>
        <v>14.944288344152699</v>
      </c>
      <c r="F54" s="6">
        <f>'Plate 3'!N61</f>
        <v>14.935158501440922</v>
      </c>
      <c r="G54" s="6">
        <f t="shared" si="0"/>
        <v>14.938201782344848</v>
      </c>
      <c r="H54" s="6">
        <f t="shared" si="1"/>
        <v>5.2711171473036325E-3</v>
      </c>
      <c r="I54" s="7">
        <f t="shared" si="2"/>
        <v>597.52807129379391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25.018251681075888</v>
      </c>
      <c r="E55" s="6">
        <f>'Plate 2'!N62</f>
        <v>26.027516713496755</v>
      </c>
      <c r="F55" s="6">
        <f>'Plate 3'!N62</f>
        <v>25.018251681075888</v>
      </c>
      <c r="G55" s="6">
        <f t="shared" si="0"/>
        <v>25.354673358549508</v>
      </c>
      <c r="H55" s="6">
        <f t="shared" si="1"/>
        <v>0.58269943815186387</v>
      </c>
      <c r="I55" s="7">
        <f t="shared" si="2"/>
        <v>1014.1869343419803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25.446205571565802</v>
      </c>
      <c r="E56" s="6">
        <f>'Plate 2'!N63</f>
        <v>24.654587733746734</v>
      </c>
      <c r="F56" s="6">
        <f>'Plate 3'!N63</f>
        <v>25.446205571565802</v>
      </c>
      <c r="G56" s="6">
        <f t="shared" si="0"/>
        <v>25.182332958959446</v>
      </c>
      <c r="H56" s="6">
        <f t="shared" si="1"/>
        <v>0.4570407717601484</v>
      </c>
      <c r="I56" s="7">
        <f t="shared" si="2"/>
        <v>1007.2933183583779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13.62536023054755</v>
      </c>
      <c r="E57" s="6">
        <f>'Plate 2'!N64</f>
        <v>13.823272938668735</v>
      </c>
      <c r="F57" s="6">
        <f>'Plate 3'!N64</f>
        <v>13.62536023054755</v>
      </c>
      <c r="G57" s="6">
        <f t="shared" si="0"/>
        <v>13.691331133254613</v>
      </c>
      <c r="H57" s="6">
        <f t="shared" si="1"/>
        <v>0.11426495530981419</v>
      </c>
      <c r="I57" s="7">
        <f t="shared" si="2"/>
        <v>547.65324533018452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4.3861671469740635</v>
      </c>
      <c r="E58" s="6">
        <f>'Plate 2'!N65</f>
        <v>4.3954074217614574</v>
      </c>
      <c r="F58" s="6">
        <f>'Plate 3'!N65</f>
        <v>4.3861671469740635</v>
      </c>
      <c r="G58" s="6">
        <f t="shared" si="0"/>
        <v>4.3892472385698618</v>
      </c>
      <c r="H58" s="6">
        <f t="shared" si="1"/>
        <v>5.3348751358879599E-3</v>
      </c>
      <c r="I58" s="7">
        <f t="shared" si="2"/>
        <v>175.56988954279447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2.4851104707012488</v>
      </c>
      <c r="E59" s="6">
        <f>'Plate 2'!N66</f>
        <v>2.4304815424861932</v>
      </c>
      <c r="F59" s="6">
        <f>'Plate 3'!N66</f>
        <v>2.4851104707012488</v>
      </c>
      <c r="G59" s="6">
        <f t="shared" si="0"/>
        <v>2.4669008279628972</v>
      </c>
      <c r="H59" s="6">
        <f t="shared" si="1"/>
        <v>3.1540026410503096E-2</v>
      </c>
      <c r="I59" s="7">
        <f t="shared" si="2"/>
        <v>98.676033118515889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1.207012487992315</v>
      </c>
      <c r="E60" s="6">
        <f>'Plate 2'!N67</f>
        <v>1.2275942253657592</v>
      </c>
      <c r="F60" s="6">
        <f>'Plate 3'!N67</f>
        <v>1.207012487992315</v>
      </c>
      <c r="G60" s="6">
        <f t="shared" si="0"/>
        <v>1.2138730671167963</v>
      </c>
      <c r="H60" s="6">
        <f t="shared" si="1"/>
        <v>1.1882871612948227E-2</v>
      </c>
      <c r="I60" s="7">
        <f t="shared" si="2"/>
        <v>48.554922684671851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0.61095100864553309</v>
      </c>
      <c r="E61" s="6">
        <f>'Plate 2'!N68</f>
        <v>0.61040596841391348</v>
      </c>
      <c r="F61" s="6">
        <f>'Plate 3'!N68</f>
        <v>0.61095100864553309</v>
      </c>
      <c r="G61" s="6">
        <f t="shared" si="0"/>
        <v>0.61076932856832655</v>
      </c>
      <c r="H61" s="6">
        <f t="shared" si="1"/>
        <v>3.1467912444475729E-4</v>
      </c>
      <c r="I61" s="7">
        <f t="shared" si="2"/>
        <v>24.430773142733063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0.38376560999039383</v>
      </c>
      <c r="E62" s="6">
        <f>'Plate 2'!N69</f>
        <v>0.39482608274392017</v>
      </c>
      <c r="F62" s="6">
        <f>'Plate 3'!N69</f>
        <v>0.38376560999039383</v>
      </c>
      <c r="G62" s="6">
        <f t="shared" si="0"/>
        <v>0.38745243424156928</v>
      </c>
      <c r="H62" s="6">
        <f t="shared" si="1"/>
        <v>6.3857669216129537E-3</v>
      </c>
      <c r="I62" s="7">
        <f t="shared" si="2"/>
        <v>15.498097369662771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0.36743515850144093</v>
      </c>
      <c r="E63" s="6">
        <f>'Plate 2'!N70</f>
        <v>0.3822304040306172</v>
      </c>
      <c r="F63" s="6">
        <f>'Plate 3'!N70</f>
        <v>0.36743515850144093</v>
      </c>
      <c r="G63" s="6">
        <f t="shared" si="0"/>
        <v>0.37236690701116631</v>
      </c>
      <c r="H63" s="6">
        <f t="shared" si="1"/>
        <v>8.5420389889965271E-3</v>
      </c>
      <c r="I63" s="7">
        <f t="shared" si="2"/>
        <v>14.894676280446653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0.49807877041306436</v>
      </c>
      <c r="E64" s="6">
        <f>'Plate 2'!N71</f>
        <v>0.49462261408778224</v>
      </c>
      <c r="F64" s="6">
        <f>'Plate 3'!N71</f>
        <v>0.49807877041306436</v>
      </c>
      <c r="G64" s="6">
        <f t="shared" si="0"/>
        <v>0.49692671830463703</v>
      </c>
      <c r="H64" s="6">
        <f t="shared" si="1"/>
        <v>1.9954127847630612E-3</v>
      </c>
      <c r="I64" s="7">
        <f t="shared" si="2"/>
        <v>19.877068732185482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0.35110470701248797</v>
      </c>
      <c r="E65" s="6">
        <f>'Plate 2'!N72</f>
        <v>0.36915027613603335</v>
      </c>
      <c r="F65" s="6">
        <f>'Plate 3'!N72</f>
        <v>0.35110470701248797</v>
      </c>
      <c r="G65" s="6">
        <f t="shared" si="0"/>
        <v>0.35711989672033645</v>
      </c>
      <c r="H65" s="6">
        <f t="shared" si="1"/>
        <v>1.0418614191158923E-2</v>
      </c>
      <c r="I65" s="7">
        <f t="shared" si="2"/>
        <v>14.284795868813458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0.1729106628242075</v>
      </c>
      <c r="E66" s="6">
        <f>'Plate 2'!N73</f>
        <v>0.14049026257145628</v>
      </c>
      <c r="F66" s="6">
        <f>'Plate 3'!N73</f>
        <v>0.1729106628242075</v>
      </c>
      <c r="G66" s="6">
        <f t="shared" si="0"/>
        <v>0.16210386273995711</v>
      </c>
      <c r="H66" s="6">
        <f t="shared" si="1"/>
        <v>1.8717926813161333E-2</v>
      </c>
      <c r="I66" s="7">
        <f t="shared" si="2"/>
        <v>6.4841545095982847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5.1873198847262249E-2</v>
      </c>
      <c r="E67" s="6">
        <f>'Plate 2'!N74</f>
        <v>7.3151826373413442E-2</v>
      </c>
      <c r="F67" s="6">
        <f>'Plate 3'!N74</f>
        <v>5.1873198847262249E-2</v>
      </c>
      <c r="G67" s="6">
        <f t="shared" ref="G67:G73" si="3">AVERAGE(D67:F67)</f>
        <v>5.8966074689312642E-2</v>
      </c>
      <c r="H67" s="6">
        <f t="shared" ref="H67:H73" si="4">STDEV(D67:F67)</f>
        <v>1.2285221330209165E-2</v>
      </c>
      <c r="I67" s="7">
        <f t="shared" ref="I67:I89" si="5">G67*40</f>
        <v>2.3586429875725057</v>
      </c>
      <c r="J67">
        <f>SUM(I46:I67)</f>
        <v>3664.0472879486201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-8.6455331412103754E-3</v>
      </c>
      <c r="E68">
        <f>'Plate 2'!N75</f>
        <v>-4.3115977133998645E-2</v>
      </c>
      <c r="F68">
        <f>'Plate 3'!N75</f>
        <v>-8.6455331412103754E-3</v>
      </c>
      <c r="G68">
        <f t="shared" si="3"/>
        <v>-2.0135681138806465E-2</v>
      </c>
      <c r="H68">
        <f t="shared" si="4"/>
        <v>1.9901520118322226E-2</v>
      </c>
      <c r="I68" s="7">
        <f t="shared" si="5"/>
        <v>-0.80542724555225864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-2.7857829010566763E-2</v>
      </c>
      <c r="E69">
        <f>'Plate 2'!N76</f>
        <v>-2.4222459064044185E-3</v>
      </c>
      <c r="F69">
        <f>'Plate 3'!N76</f>
        <v>-2.7857829010566763E-2</v>
      </c>
      <c r="G69">
        <f t="shared" si="3"/>
        <v>-1.9379301309179316E-2</v>
      </c>
      <c r="H69">
        <f t="shared" si="4"/>
        <v>1.4685240752183224E-2</v>
      </c>
      <c r="I69" s="7">
        <f t="shared" si="5"/>
        <v>-0.77517205236717257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-2.5936599423631124E-2</v>
      </c>
      <c r="E70">
        <f>'Plate 2'!N77</f>
        <v>-3.3911442689661855E-2</v>
      </c>
      <c r="F70">
        <f>'Plate 3'!N77</f>
        <v>-2.5936599423631124E-2</v>
      </c>
      <c r="G70">
        <f t="shared" si="3"/>
        <v>-2.8594880512308032E-2</v>
      </c>
      <c r="H70">
        <f t="shared" si="4"/>
        <v>4.6042779063879165E-3</v>
      </c>
      <c r="I70" s="7">
        <f t="shared" si="5"/>
        <v>-1.1437952204923212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-1.2968299711815562E-2</v>
      </c>
      <c r="E71">
        <f>'Plate 2'!N78</f>
        <v>0</v>
      </c>
      <c r="F71">
        <f>'Plate 3'!N78</f>
        <v>-1.2968299711815562E-2</v>
      </c>
      <c r="G71">
        <f t="shared" si="3"/>
        <v>-8.6455331412103754E-3</v>
      </c>
      <c r="H71">
        <f t="shared" si="4"/>
        <v>7.4872513295484609E-3</v>
      </c>
      <c r="I71" s="7">
        <f t="shared" si="5"/>
        <v>-0.345821325648415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2.7377521613832854E-2</v>
      </c>
      <c r="E72">
        <f>'Plate 2'!N79</f>
        <v>1.8893518069954464E-2</v>
      </c>
      <c r="F72">
        <f>'Plate 3'!N79</f>
        <v>2.7377521613832854E-2</v>
      </c>
      <c r="G72">
        <f t="shared" si="3"/>
        <v>2.4549520432540061E-2</v>
      </c>
      <c r="H72">
        <f t="shared" si="4"/>
        <v>4.8982417298639282E-3</v>
      </c>
      <c r="I72" s="7">
        <f t="shared" si="5"/>
        <v>0.98198081730160247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5.7636887608069162E-2</v>
      </c>
      <c r="E73">
        <f>'Plate 2'!N80</f>
        <v>7.5574072279817855E-2</v>
      </c>
      <c r="F73">
        <f>'Plate 3'!N80</f>
        <v>5.7636887608069162E-2</v>
      </c>
      <c r="G73">
        <f t="shared" si="3"/>
        <v>6.3615949165318722E-2</v>
      </c>
      <c r="H73">
        <f t="shared" si="4"/>
        <v>1.0356038398738152E-2</v>
      </c>
      <c r="I73" s="7">
        <f t="shared" si="5"/>
        <v>2.5446379666127488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0.25312199807877039</v>
      </c>
      <c r="E74">
        <f>'Plate 2'!N81</f>
        <v>0.2286600135645771</v>
      </c>
      <c r="F74">
        <f>'Plate 3'!N81</f>
        <v>0.25312199807877039</v>
      </c>
      <c r="G74">
        <f t="shared" ref="G74:G89" si="6">AVERAGE(D74:F74)</f>
        <v>0.24496800324070597</v>
      </c>
      <c r="H74">
        <f t="shared" ref="H74:H89" si="7">STDEV(D74:F74)</f>
        <v>1.4123133344181953E-2</v>
      </c>
      <c r="I74" s="7">
        <f t="shared" si="5"/>
        <v>9.7987201296282382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1.6027857829010568</v>
      </c>
      <c r="E75">
        <f>'Plate 2'!N82</f>
        <v>1.607886832671253</v>
      </c>
      <c r="F75">
        <f>'Plate 3'!N82</f>
        <v>1.6027857829010568</v>
      </c>
      <c r="G75">
        <f t="shared" si="6"/>
        <v>1.6044861328244557</v>
      </c>
      <c r="H75">
        <f t="shared" si="7"/>
        <v>2.9450924579724597E-3</v>
      </c>
      <c r="I75" s="7">
        <f t="shared" si="5"/>
        <v>64.179445312978231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11.292987512007684</v>
      </c>
      <c r="E76">
        <f>'Plate 2'!N83</f>
        <v>11.322061815715532</v>
      </c>
      <c r="F76">
        <f>'Plate 3'!N83</f>
        <v>11.292987512007684</v>
      </c>
      <c r="G76">
        <f t="shared" si="6"/>
        <v>11.302678946576966</v>
      </c>
      <c r="H76">
        <f t="shared" si="7"/>
        <v>1.6786057072226863E-2</v>
      </c>
      <c r="I76" s="7">
        <f t="shared" si="5"/>
        <v>452.10715786307867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22.658981748318926</v>
      </c>
      <c r="E77">
        <f>'Plate 2'!N84</f>
        <v>23.478829570778029</v>
      </c>
      <c r="F77">
        <f>'Plate 3'!N84</f>
        <v>22.658981748318926</v>
      </c>
      <c r="G77">
        <f t="shared" si="6"/>
        <v>22.932264355805291</v>
      </c>
      <c r="H77">
        <f t="shared" si="7"/>
        <v>0.47333936099129154</v>
      </c>
      <c r="I77" s="7">
        <f t="shared" si="5"/>
        <v>917.29057423221161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21.527857829010568</v>
      </c>
      <c r="E78">
        <f>'Plate 2'!N85</f>
        <v>22.594225365759133</v>
      </c>
      <c r="F78">
        <f>'Plate 3'!N85</f>
        <v>21.527857829010568</v>
      </c>
      <c r="G78">
        <f t="shared" si="6"/>
        <v>21.883313674593424</v>
      </c>
      <c r="H78">
        <f t="shared" si="7"/>
        <v>0.6156675843968622</v>
      </c>
      <c r="I78" s="7">
        <f t="shared" si="5"/>
        <v>875.33254698373696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13.310758885686839</v>
      </c>
      <c r="E79">
        <f>'Plate 2'!N86</f>
        <v>13.623195426799731</v>
      </c>
      <c r="F79">
        <f>'Plate 3'!N86</f>
        <v>13.310758885686839</v>
      </c>
      <c r="G79">
        <f t="shared" si="6"/>
        <v>13.414904399391135</v>
      </c>
      <c r="H79">
        <f t="shared" si="7"/>
        <v>0.1803853211162034</v>
      </c>
      <c r="I79" s="7">
        <f t="shared" si="5"/>
        <v>536.59617597564545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5.2257444764649374</v>
      </c>
      <c r="E80">
        <f>'Plate 2'!N87</f>
        <v>5.4059684139133806</v>
      </c>
      <c r="F80">
        <f>'Plate 3'!N87</f>
        <v>5.2257444764649374</v>
      </c>
      <c r="G80">
        <f t="shared" si="6"/>
        <v>5.2858191222810849</v>
      </c>
      <c r="H80">
        <f t="shared" si="7"/>
        <v>0.10405233880027291</v>
      </c>
      <c r="I80" s="7">
        <f t="shared" si="5"/>
        <v>211.43276489124338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2.1532180595581174</v>
      </c>
      <c r="E81">
        <f>'Plate 2'!N88</f>
        <v>2.2105416141846721</v>
      </c>
      <c r="F81">
        <f>'Plate 3'!N88</f>
        <v>2.1532180595581174</v>
      </c>
      <c r="G81">
        <f t="shared" si="6"/>
        <v>2.1723259111003022</v>
      </c>
      <c r="H81">
        <f t="shared" si="7"/>
        <v>3.3095769694547569E-2</v>
      </c>
      <c r="I81" s="7">
        <f t="shared" si="5"/>
        <v>86.893036444012083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1.244956772334294</v>
      </c>
      <c r="E82">
        <f>'Plate 2'!N89</f>
        <v>1.229047572909602</v>
      </c>
      <c r="F82">
        <f>'Plate 3'!N89</f>
        <v>1.244956772334294</v>
      </c>
      <c r="G82">
        <f t="shared" si="6"/>
        <v>1.2396537058593966</v>
      </c>
      <c r="H82">
        <f t="shared" si="7"/>
        <v>9.1851805704373912E-3</v>
      </c>
      <c r="I82" s="7">
        <f t="shared" si="5"/>
        <v>49.586148234375862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0.57684918347742553</v>
      </c>
      <c r="E83">
        <f>'Plate 2'!N90</f>
        <v>0.65255304718535034</v>
      </c>
      <c r="F83">
        <f>'Plate 3'!N90</f>
        <v>0.57684918347742553</v>
      </c>
      <c r="G83">
        <f t="shared" si="6"/>
        <v>0.60208380471340039</v>
      </c>
      <c r="H83">
        <f t="shared" si="7"/>
        <v>4.3707646090465131E-2</v>
      </c>
      <c r="I83" s="7">
        <f t="shared" si="5"/>
        <v>24.083352188536015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0.40297790585975024</v>
      </c>
      <c r="E84">
        <f>'Plate 2'!N91</f>
        <v>0.42583083034589675</v>
      </c>
      <c r="F84">
        <f>'Plate 3'!N91</f>
        <v>0.40297790585975024</v>
      </c>
      <c r="G84">
        <f t="shared" si="6"/>
        <v>0.41059554735513243</v>
      </c>
      <c r="H84">
        <f t="shared" si="7"/>
        <v>1.3194142103846876E-2</v>
      </c>
      <c r="I84" s="7">
        <f t="shared" si="5"/>
        <v>16.423821894205297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0.37704130643611911</v>
      </c>
      <c r="E85">
        <f>'Plate 2'!N92</f>
        <v>0.45586667958531152</v>
      </c>
      <c r="F85">
        <f>'Plate 3'!N92</f>
        <v>0.37704130643611911</v>
      </c>
      <c r="G85">
        <f t="shared" si="6"/>
        <v>0.40331643081918322</v>
      </c>
      <c r="H85">
        <f t="shared" si="7"/>
        <v>4.550985040665894E-2</v>
      </c>
      <c r="I85" s="7">
        <f t="shared" si="5"/>
        <v>16.132657232767329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0.75648414985590773</v>
      </c>
      <c r="E86">
        <f>'Plate 2'!N93</f>
        <v>0.84003488034105234</v>
      </c>
      <c r="F86">
        <f>'Plate 3'!N93</f>
        <v>0.75648414985590773</v>
      </c>
      <c r="G86">
        <f t="shared" si="6"/>
        <v>0.78433439335095601</v>
      </c>
      <c r="H86">
        <f t="shared" si="7"/>
        <v>4.8238036736588115E-2</v>
      </c>
      <c r="I86" s="7">
        <f t="shared" si="5"/>
        <v>31.373375734038241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1.440922190201729E-3</v>
      </c>
      <c r="E87">
        <f>'Plate 2'!N94</f>
        <v>1.6471272163550044E-2</v>
      </c>
      <c r="F87">
        <f>'Plate 3'!N94</f>
        <v>1.440922190201729E-3</v>
      </c>
      <c r="G87">
        <f t="shared" si="6"/>
        <v>6.4510388479845013E-3</v>
      </c>
      <c r="H87">
        <f t="shared" si="7"/>
        <v>8.6777766031269337E-3</v>
      </c>
      <c r="I87" s="7">
        <f t="shared" si="5"/>
        <v>0.25804155391938005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0.12632084534101826</v>
      </c>
      <c r="E88">
        <f>'Plate 2'!N95</f>
        <v>0.12353454122662534</v>
      </c>
      <c r="F88">
        <f>'Plate 3'!N95</f>
        <v>0.12632084534101826</v>
      </c>
      <c r="G88">
        <f t="shared" si="6"/>
        <v>0.12539207730288729</v>
      </c>
      <c r="H88">
        <f t="shared" si="7"/>
        <v>1.6086734304889114E-3</v>
      </c>
      <c r="I88" s="7">
        <f t="shared" si="5"/>
        <v>5.0156830921154913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7.7329490874159468E-2</v>
      </c>
      <c r="E89">
        <f>'Plate 2'!N96</f>
        <v>7.3636275554694319E-2</v>
      </c>
      <c r="F89">
        <f>'Plate 3'!N96</f>
        <v>7.7329490874159468E-2</v>
      </c>
      <c r="G89">
        <f t="shared" si="6"/>
        <v>7.6098419101004414E-2</v>
      </c>
      <c r="H89">
        <f t="shared" si="7"/>
        <v>2.132278858868453E-3</v>
      </c>
      <c r="I89" s="7">
        <f t="shared" si="5"/>
        <v>3.0439367640401764</v>
      </c>
      <c r="J89">
        <f>SUM(I68:I89)</f>
        <v>3300.0038414663868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2023-03-29T17:40:33Z</dcterms:modified>
</cp:coreProperties>
</file>