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315 Batch 141 Water yr\"/>
    </mc:Choice>
  </mc:AlternateContent>
  <xr:revisionPtr revIDLastSave="0" documentId="13_ncr:1_{11D77D76-E6F6-4222-9AB4-E7843323B1E3}" xr6:coauthVersionLast="47" xr6:coauthVersionMax="47" xr10:uidLastSave="{00000000-0000-0000-0000-000000000000}"/>
  <bookViews>
    <workbookView xWindow="12800" yWindow="0" windowWidth="12800" windowHeight="13800" activeTab="7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136, 139, 141 REPEATS" sheetId="11" r:id="rId7"/>
    <sheet name="Consolidated" sheetId="3" r:id="rId8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6" l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K60" i="11"/>
  <c r="K61" i="11"/>
  <c r="K62" i="11"/>
  <c r="K63" i="11"/>
  <c r="K64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L96" i="11" l="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I15" i="11"/>
  <c r="H15" i="11"/>
  <c r="G15" i="11"/>
  <c r="L14" i="11"/>
  <c r="I14" i="11"/>
  <c r="H14" i="11"/>
  <c r="G14" i="11"/>
  <c r="L13" i="11"/>
  <c r="I13" i="11"/>
  <c r="H13" i="11"/>
  <c r="G13" i="11"/>
  <c r="L12" i="11"/>
  <c r="I12" i="11"/>
  <c r="H12" i="11"/>
  <c r="G12" i="11"/>
  <c r="L11" i="11"/>
  <c r="I11" i="11"/>
  <c r="H11" i="11"/>
  <c r="G11" i="11"/>
  <c r="L10" i="11"/>
  <c r="I10" i="11"/>
  <c r="H10" i="11"/>
  <c r="G10" i="11"/>
  <c r="L9" i="11"/>
  <c r="I9" i="11"/>
  <c r="H9" i="11"/>
  <c r="G9" i="11"/>
  <c r="I16" i="11" l="1"/>
  <c r="M9" i="11" s="1"/>
  <c r="N9" i="11" s="1"/>
  <c r="M92" i="11" l="1"/>
  <c r="N92" i="11" s="1"/>
  <c r="M41" i="11"/>
  <c r="N41" i="11" s="1"/>
  <c r="M40" i="11"/>
  <c r="N40" i="11" s="1"/>
  <c r="M77" i="11"/>
  <c r="N77" i="11" s="1"/>
  <c r="M91" i="11"/>
  <c r="N91" i="11" s="1"/>
  <c r="M93" i="11"/>
  <c r="N93" i="11" s="1"/>
  <c r="M32" i="11"/>
  <c r="N32" i="11" s="1"/>
  <c r="M16" i="11"/>
  <c r="N16" i="11" s="1"/>
  <c r="M83" i="11"/>
  <c r="N83" i="11" s="1"/>
  <c r="M56" i="11"/>
  <c r="N56" i="11" s="1"/>
  <c r="M17" i="11"/>
  <c r="N17" i="11" s="1"/>
  <c r="M75" i="11"/>
  <c r="N75" i="11" s="1"/>
  <c r="M27" i="11"/>
  <c r="N27" i="11" s="1"/>
  <c r="M57" i="11"/>
  <c r="N57" i="11" s="1"/>
  <c r="M94" i="11"/>
  <c r="N94" i="11" s="1"/>
  <c r="M19" i="11"/>
  <c r="N19" i="11" s="1"/>
  <c r="M12" i="11"/>
  <c r="N12" i="11" s="1"/>
  <c r="M95" i="11"/>
  <c r="N95" i="11" s="1"/>
  <c r="M62" i="11"/>
  <c r="N62" i="11" s="1"/>
  <c r="M84" i="11"/>
  <c r="N84" i="11" s="1"/>
  <c r="M71" i="11"/>
  <c r="N71" i="11" s="1"/>
  <c r="M46" i="11"/>
  <c r="N46" i="11" s="1"/>
  <c r="M52" i="11"/>
  <c r="N52" i="11" s="1"/>
  <c r="M67" i="11"/>
  <c r="N67" i="11" s="1"/>
  <c r="M80" i="11"/>
  <c r="N80" i="11" s="1"/>
  <c r="M66" i="11"/>
  <c r="N66" i="11" s="1"/>
  <c r="M73" i="11"/>
  <c r="N73" i="11" s="1"/>
  <c r="M86" i="11"/>
  <c r="N86" i="11" s="1"/>
  <c r="M53" i="11"/>
  <c r="N53" i="11" s="1"/>
  <c r="M70" i="11"/>
  <c r="N70" i="11" s="1"/>
  <c r="M37" i="11"/>
  <c r="N37" i="11" s="1"/>
  <c r="M54" i="11"/>
  <c r="N54" i="11" s="1"/>
  <c r="M20" i="11"/>
  <c r="N20" i="11" s="1"/>
  <c r="M55" i="11"/>
  <c r="N55" i="11" s="1"/>
  <c r="M60" i="11"/>
  <c r="N60" i="11" s="1"/>
  <c r="M47" i="11"/>
  <c r="N47" i="11" s="1"/>
  <c r="M36" i="11"/>
  <c r="N36" i="11" s="1"/>
  <c r="M34" i="11"/>
  <c r="N34" i="11" s="1"/>
  <c r="M43" i="11"/>
  <c r="N43" i="11" s="1"/>
  <c r="M74" i="11"/>
  <c r="N74" i="11" s="1"/>
  <c r="M85" i="11"/>
  <c r="N85" i="11" s="1"/>
  <c r="M24" i="11"/>
  <c r="N24" i="11" s="1"/>
  <c r="M61" i="11"/>
  <c r="N61" i="11" s="1"/>
  <c r="M78" i="11"/>
  <c r="N78" i="11" s="1"/>
  <c r="M45" i="11"/>
  <c r="N45" i="11" s="1"/>
  <c r="M79" i="11"/>
  <c r="N79" i="11" s="1"/>
  <c r="M68" i="11"/>
  <c r="N68" i="11" s="1"/>
  <c r="M38" i="11"/>
  <c r="N38" i="11" s="1"/>
  <c r="M64" i="11"/>
  <c r="N64" i="11" s="1"/>
  <c r="M58" i="11"/>
  <c r="N58" i="11" s="1"/>
  <c r="M96" i="11"/>
  <c r="N96" i="11" s="1"/>
  <c r="M39" i="11"/>
  <c r="N39" i="11" s="1"/>
  <c r="M10" i="11"/>
  <c r="N10" i="11" s="1"/>
  <c r="M65" i="11"/>
  <c r="N65" i="11" s="1"/>
  <c r="M35" i="11"/>
  <c r="N35" i="11" s="1"/>
  <c r="M42" i="11"/>
  <c r="N42" i="11" s="1"/>
  <c r="M18" i="11"/>
  <c r="N18" i="11" s="1"/>
  <c r="M69" i="11"/>
  <c r="N69" i="11" s="1"/>
  <c r="M49" i="11"/>
  <c r="N49" i="11" s="1"/>
  <c r="M87" i="11"/>
  <c r="N87" i="11" s="1"/>
  <c r="M63" i="11"/>
  <c r="N63" i="11" s="1"/>
  <c r="M59" i="11"/>
  <c r="N59" i="11" s="1"/>
  <c r="M76" i="11"/>
  <c r="N76" i="11" s="1"/>
  <c r="M51" i="11"/>
  <c r="N51" i="11" s="1"/>
  <c r="M88" i="11"/>
  <c r="N88" i="11" s="1"/>
  <c r="M28" i="11"/>
  <c r="N28" i="11" s="1"/>
  <c r="M50" i="11"/>
  <c r="N50" i="11" s="1"/>
  <c r="M14" i="11"/>
  <c r="N14" i="11" s="1"/>
  <c r="M82" i="11"/>
  <c r="N82" i="11" s="1"/>
  <c r="M26" i="11"/>
  <c r="N26" i="11" s="1"/>
  <c r="M44" i="11"/>
  <c r="N44" i="11" s="1"/>
  <c r="M81" i="11"/>
  <c r="N81" i="11" s="1"/>
  <c r="M31" i="11"/>
  <c r="N31" i="11" s="1"/>
  <c r="M30" i="11"/>
  <c r="N30" i="11" s="1"/>
  <c r="M29" i="11"/>
  <c r="N29" i="11" s="1"/>
  <c r="M90" i="11"/>
  <c r="N90" i="11" s="1"/>
  <c r="M33" i="11"/>
  <c r="N33" i="11" s="1"/>
  <c r="M23" i="11"/>
  <c r="N23" i="11" s="1"/>
  <c r="M22" i="11"/>
  <c r="N22" i="11" s="1"/>
  <c r="M21" i="11"/>
  <c r="N21" i="11" s="1"/>
  <c r="M89" i="11"/>
  <c r="N89" i="11" s="1"/>
  <c r="M13" i="11"/>
  <c r="N13" i="11" s="1"/>
  <c r="M48" i="11"/>
  <c r="N48" i="11" s="1"/>
  <c r="M15" i="11"/>
  <c r="N15" i="11" s="1"/>
  <c r="M72" i="11"/>
  <c r="N72" i="11" s="1"/>
  <c r="M11" i="11"/>
  <c r="N11" i="11" s="1"/>
  <c r="M25" i="11"/>
  <c r="N25" i="11" s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O10" i="6" s="1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O18" i="6" s="1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O26" i="6" s="1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O34" i="6" s="1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O42" i="6" s="1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O50" i="6" s="1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O58" i="6" s="1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O66" i="6" s="1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O74" i="6" s="1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O82" i="6" s="1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O90" i="6" s="1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73" i="6" l="1"/>
  <c r="O96" i="6"/>
  <c r="O88" i="6"/>
  <c r="O80" i="6"/>
  <c r="O72" i="6"/>
  <c r="O64" i="6"/>
  <c r="O56" i="6"/>
  <c r="O48" i="6"/>
  <c r="O40" i="6"/>
  <c r="O32" i="6"/>
  <c r="O24" i="6"/>
  <c r="O16" i="6"/>
  <c r="O95" i="6"/>
  <c r="O87" i="6"/>
  <c r="O79" i="6"/>
  <c r="O71" i="6"/>
  <c r="O63" i="6"/>
  <c r="O55" i="6"/>
  <c r="O47" i="6"/>
  <c r="O39" i="6"/>
  <c r="O31" i="6"/>
  <c r="O23" i="6"/>
  <c r="O15" i="6"/>
  <c r="O49" i="6"/>
  <c r="O89" i="6"/>
  <c r="O94" i="6"/>
  <c r="O86" i="6"/>
  <c r="O78" i="6"/>
  <c r="O70" i="6"/>
  <c r="O62" i="6"/>
  <c r="O54" i="6"/>
  <c r="O46" i="6"/>
  <c r="O38" i="6"/>
  <c r="O30" i="6"/>
  <c r="O22" i="6"/>
  <c r="O14" i="6"/>
  <c r="O65" i="6"/>
  <c r="O17" i="6"/>
  <c r="O93" i="6"/>
  <c r="O85" i="6"/>
  <c r="O77" i="6"/>
  <c r="O69" i="6"/>
  <c r="O61" i="6"/>
  <c r="O53" i="6"/>
  <c r="O45" i="6"/>
  <c r="O37" i="6"/>
  <c r="O29" i="6"/>
  <c r="O21" i="6"/>
  <c r="O13" i="6"/>
  <c r="O57" i="6"/>
  <c r="O41" i="6"/>
  <c r="O9" i="6"/>
  <c r="O92" i="6"/>
  <c r="O84" i="6"/>
  <c r="O76" i="6"/>
  <c r="O68" i="6"/>
  <c r="O60" i="6"/>
  <c r="O52" i="6"/>
  <c r="O44" i="6"/>
  <c r="O36" i="6"/>
  <c r="O28" i="6"/>
  <c r="O20" i="6"/>
  <c r="O12" i="6"/>
  <c r="O33" i="6"/>
  <c r="O25" i="6"/>
  <c r="O91" i="6"/>
  <c r="O83" i="6"/>
  <c r="O75" i="6"/>
  <c r="O67" i="6"/>
  <c r="O59" i="6"/>
  <c r="O51" i="6"/>
  <c r="O43" i="6"/>
  <c r="O35" i="6"/>
  <c r="O27" i="6"/>
  <c r="O19" i="6"/>
  <c r="O11" i="6"/>
  <c r="O81" i="6"/>
  <c r="I16" i="5"/>
  <c r="O90" i="5" s="1"/>
  <c r="I16" i="1"/>
  <c r="O89" i="1" s="1"/>
  <c r="G9" i="6"/>
  <c r="F66" i="3"/>
  <c r="F58" i="3"/>
  <c r="F23" i="3"/>
  <c r="F85" i="3"/>
  <c r="F54" i="3"/>
  <c r="F43" i="3"/>
  <c r="F76" i="3"/>
  <c r="F18" i="3"/>
  <c r="F49" i="3"/>
  <c r="F82" i="3"/>
  <c r="F65" i="3"/>
  <c r="G10" i="1"/>
  <c r="G10" i="6" s="1"/>
  <c r="F25" i="3"/>
  <c r="F79" i="3"/>
  <c r="F70" i="3"/>
  <c r="F42" i="3"/>
  <c r="F20" i="3"/>
  <c r="F89" i="3"/>
  <c r="F50" i="3"/>
  <c r="F78" i="3"/>
  <c r="F77" i="3"/>
  <c r="F67" i="3"/>
  <c r="F87" i="3"/>
  <c r="F86" i="3"/>
  <c r="F59" i="3"/>
  <c r="F41" i="3"/>
  <c r="F35" i="3"/>
  <c r="F31" i="3"/>
  <c r="F27" i="3"/>
  <c r="F8" i="3"/>
  <c r="F52" i="3"/>
  <c r="F48" i="3"/>
  <c r="F84" i="3"/>
  <c r="F83" i="3"/>
  <c r="F56" i="3"/>
  <c r="F60" i="3"/>
  <c r="F36" i="3"/>
  <c r="F40" i="3"/>
  <c r="F32" i="3"/>
  <c r="F24" i="3"/>
  <c r="F44" i="3"/>
  <c r="F74" i="3" l="1"/>
  <c r="F72" i="3"/>
  <c r="F88" i="3"/>
  <c r="F22" i="3"/>
  <c r="F38" i="3"/>
  <c r="F53" i="3"/>
  <c r="F21" i="3"/>
  <c r="F14" i="3"/>
  <c r="F63" i="3"/>
  <c r="F55" i="3"/>
  <c r="F26" i="3"/>
  <c r="F80" i="3"/>
  <c r="F2" i="3"/>
  <c r="F69" i="3"/>
  <c r="F68" i="3"/>
  <c r="F7" i="3"/>
  <c r="F4" i="3"/>
  <c r="F28" i="3"/>
  <c r="F12" i="3"/>
  <c r="F46" i="3"/>
  <c r="F64" i="3"/>
  <c r="F30" i="3"/>
  <c r="F13" i="3"/>
  <c r="F47" i="3"/>
  <c r="F62" i="3"/>
  <c r="O60" i="5"/>
  <c r="O77" i="5"/>
  <c r="O81" i="5"/>
  <c r="O11" i="5"/>
  <c r="O57" i="5"/>
  <c r="O83" i="5"/>
  <c r="O76" i="5"/>
  <c r="O93" i="5"/>
  <c r="O87" i="5"/>
  <c r="O73" i="5"/>
  <c r="O43" i="5"/>
  <c r="O56" i="5"/>
  <c r="O19" i="5"/>
  <c r="O22" i="5"/>
  <c r="O48" i="5"/>
  <c r="O10" i="5"/>
  <c r="O16" i="5"/>
  <c r="O30" i="5"/>
  <c r="O67" i="5"/>
  <c r="O38" i="5"/>
  <c r="O88" i="5"/>
  <c r="O26" i="5"/>
  <c r="O40" i="5"/>
  <c r="O96" i="5"/>
  <c r="O34" i="5"/>
  <c r="O65" i="5"/>
  <c r="O72" i="5"/>
  <c r="O89" i="5"/>
  <c r="O91" i="5"/>
  <c r="O21" i="5"/>
  <c r="O51" i="5"/>
  <c r="O42" i="5"/>
  <c r="O68" i="5"/>
  <c r="O13" i="5"/>
  <c r="O12" i="5"/>
  <c r="O29" i="5"/>
  <c r="O62" i="5"/>
  <c r="O35" i="5"/>
  <c r="O58" i="5"/>
  <c r="O28" i="5"/>
  <c r="O71" i="5"/>
  <c r="O25" i="5"/>
  <c r="O66" i="5"/>
  <c r="O27" i="5"/>
  <c r="O75" i="5"/>
  <c r="O17" i="5"/>
  <c r="O53" i="5"/>
  <c r="O86" i="5"/>
  <c r="O79" i="5"/>
  <c r="O33" i="5"/>
  <c r="O74" i="5"/>
  <c r="E53" i="3"/>
  <c r="O63" i="5"/>
  <c r="O44" i="5"/>
  <c r="O94" i="5"/>
  <c r="O95" i="5"/>
  <c r="O41" i="5"/>
  <c r="O92" i="5"/>
  <c r="O23" i="5"/>
  <c r="O20" i="5"/>
  <c r="O70" i="5"/>
  <c r="O52" i="5"/>
  <c r="O80" i="5"/>
  <c r="O49" i="5"/>
  <c r="E60" i="3"/>
  <c r="E81" i="3"/>
  <c r="E59" i="3"/>
  <c r="E50" i="3"/>
  <c r="E86" i="3"/>
  <c r="E21" i="3"/>
  <c r="E89" i="3"/>
  <c r="E58" i="3"/>
  <c r="E4" i="3"/>
  <c r="O11" i="1"/>
  <c r="O21" i="1"/>
  <c r="O70" i="1"/>
  <c r="O19" i="1"/>
  <c r="O29" i="1"/>
  <c r="O78" i="1"/>
  <c r="O47" i="1"/>
  <c r="O75" i="1"/>
  <c r="O85" i="1"/>
  <c r="O55" i="1"/>
  <c r="D60" i="3"/>
  <c r="G60" i="3" s="1"/>
  <c r="I60" i="3" s="1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79" i="3"/>
  <c r="E46" i="3"/>
  <c r="E83" i="3"/>
  <c r="E41" i="3"/>
  <c r="E74" i="3"/>
  <c r="D2" i="3"/>
  <c r="D61" i="3"/>
  <c r="D22" i="3"/>
  <c r="F5" i="3"/>
  <c r="F75" i="3"/>
  <c r="F51" i="3"/>
  <c r="F34" i="3"/>
  <c r="F16" i="3"/>
  <c r="F17" i="3"/>
  <c r="E70" i="3"/>
  <c r="E55" i="3"/>
  <c r="D82" i="3"/>
  <c r="F10" i="3"/>
  <c r="F39" i="3"/>
  <c r="F37" i="3"/>
  <c r="F61" i="3"/>
  <c r="D25" i="3"/>
  <c r="G11" i="1"/>
  <c r="G11" i="5" s="1"/>
  <c r="G10" i="5"/>
  <c r="D63" i="3"/>
  <c r="F3" i="3"/>
  <c r="F19" i="3"/>
  <c r="F57" i="3"/>
  <c r="F15" i="3"/>
  <c r="F29" i="3"/>
  <c r="E76" i="3"/>
  <c r="F81" i="3"/>
  <c r="F6" i="3"/>
  <c r="E14" i="3"/>
  <c r="F45" i="3"/>
  <c r="F71" i="3"/>
  <c r="D30" i="3"/>
  <c r="D27" i="3"/>
  <c r="D35" i="3"/>
  <c r="F9" i="3"/>
  <c r="F73" i="3"/>
  <c r="D4" i="3"/>
  <c r="D12" i="3"/>
  <c r="F11" i="3"/>
  <c r="F33" i="3"/>
  <c r="E44" i="3"/>
  <c r="E61" i="3"/>
  <c r="D26" i="3"/>
  <c r="E22" i="3" l="1"/>
  <c r="E49" i="3"/>
  <c r="E12" i="3"/>
  <c r="E68" i="3"/>
  <c r="E56" i="3"/>
  <c r="E18" i="3"/>
  <c r="E87" i="3"/>
  <c r="E33" i="3"/>
  <c r="E37" i="3"/>
  <c r="E10" i="3"/>
  <c r="E64" i="3"/>
  <c r="E31" i="3"/>
  <c r="E73" i="3"/>
  <c r="E35" i="3"/>
  <c r="G35" i="3" s="1"/>
  <c r="I35" i="3" s="1"/>
  <c r="G26" i="3"/>
  <c r="I26" i="3" s="1"/>
  <c r="E34" i="3"/>
  <c r="E36" i="3"/>
  <c r="E66" i="3"/>
  <c r="E85" i="3"/>
  <c r="E6" i="3"/>
  <c r="E26" i="3"/>
  <c r="O69" i="5"/>
  <c r="E62" i="3"/>
  <c r="E27" i="3"/>
  <c r="H27" i="3" s="1"/>
  <c r="E2" i="3"/>
  <c r="G2" i="3" s="1"/>
  <c r="I2" i="3" s="1"/>
  <c r="O9" i="5"/>
  <c r="O14" i="5"/>
  <c r="E7" i="3"/>
  <c r="O55" i="5"/>
  <c r="E48" i="3"/>
  <c r="H48" i="3" s="1"/>
  <c r="E8" i="3"/>
  <c r="O15" i="5"/>
  <c r="E29" i="3"/>
  <c r="O36" i="5"/>
  <c r="E16" i="3"/>
  <c r="E45" i="3"/>
  <c r="H45" i="3" s="1"/>
  <c r="E63" i="3"/>
  <c r="E72" i="3"/>
  <c r="E65" i="3"/>
  <c r="E3" i="3"/>
  <c r="O46" i="5"/>
  <c r="E39" i="3"/>
  <c r="O18" i="5"/>
  <c r="E11" i="3"/>
  <c r="E67" i="3"/>
  <c r="E13" i="3"/>
  <c r="O85" i="5"/>
  <c r="E78" i="3"/>
  <c r="E23" i="3"/>
  <c r="E9" i="3"/>
  <c r="O59" i="5"/>
  <c r="E52" i="3"/>
  <c r="O84" i="5"/>
  <c r="E77" i="3"/>
  <c r="E57" i="3"/>
  <c r="O64" i="5"/>
  <c r="E51" i="3"/>
  <c r="E84" i="3"/>
  <c r="E32" i="3"/>
  <c r="O39" i="5"/>
  <c r="E80" i="3"/>
  <c r="E28" i="3"/>
  <c r="E42" i="3"/>
  <c r="E82" i="3"/>
  <c r="H82" i="3" s="1"/>
  <c r="E54" i="3"/>
  <c r="O61" i="5"/>
  <c r="E75" i="3"/>
  <c r="O82" i="5"/>
  <c r="O32" i="5"/>
  <c r="E25" i="3"/>
  <c r="H25" i="3" s="1"/>
  <c r="E88" i="3"/>
  <c r="E5" i="3"/>
  <c r="E15" i="3"/>
  <c r="O24" i="5"/>
  <c r="E17" i="3"/>
  <c r="E43" i="3"/>
  <c r="O50" i="5"/>
  <c r="E71" i="3"/>
  <c r="O78" i="5"/>
  <c r="O47" i="5"/>
  <c r="E40" i="3"/>
  <c r="E24" i="3"/>
  <c r="O31" i="5"/>
  <c r="O37" i="5"/>
  <c r="E30" i="3"/>
  <c r="O45" i="5"/>
  <c r="E38" i="3"/>
  <c r="E47" i="3"/>
  <c r="O54" i="5"/>
  <c r="E20" i="3"/>
  <c r="D15" i="3"/>
  <c r="D79" i="3"/>
  <c r="D11" i="3"/>
  <c r="D7" i="3"/>
  <c r="G7" i="3" s="1"/>
  <c r="I7" i="3" s="1"/>
  <c r="D48" i="3"/>
  <c r="G48" i="3" s="1"/>
  <c r="I48" i="3" s="1"/>
  <c r="H60" i="3"/>
  <c r="D19" i="3"/>
  <c r="G19" i="3" s="1"/>
  <c r="I19" i="3" s="1"/>
  <c r="D31" i="3"/>
  <c r="D6" i="3"/>
  <c r="D51" i="3"/>
  <c r="D86" i="3"/>
  <c r="H86" i="3" s="1"/>
  <c r="D14" i="3"/>
  <c r="G14" i="3" s="1"/>
  <c r="I14" i="3" s="1"/>
  <c r="D43" i="3"/>
  <c r="D53" i="3"/>
  <c r="D34" i="3"/>
  <c r="D78" i="3"/>
  <c r="O67" i="1"/>
  <c r="D37" i="3"/>
  <c r="D67" i="3"/>
  <c r="G67" i="3" s="1"/>
  <c r="I67" i="3" s="1"/>
  <c r="D36" i="3"/>
  <c r="H36" i="3" s="1"/>
  <c r="D16" i="3"/>
  <c r="D47" i="3"/>
  <c r="H47" i="3" s="1"/>
  <c r="D8" i="3"/>
  <c r="H63" i="3"/>
  <c r="D17" i="3"/>
  <c r="O24" i="1"/>
  <c r="D81" i="3"/>
  <c r="G81" i="3" s="1"/>
  <c r="I81" i="3" s="1"/>
  <c r="O88" i="1"/>
  <c r="D10" i="3"/>
  <c r="H10" i="3" s="1"/>
  <c r="D23" i="3"/>
  <c r="D49" i="3"/>
  <c r="H49" i="3" s="1"/>
  <c r="O83" i="1"/>
  <c r="D76" i="3"/>
  <c r="G76" i="3" s="1"/>
  <c r="I76" i="3" s="1"/>
  <c r="D18" i="3"/>
  <c r="D68" i="3"/>
  <c r="D40" i="3"/>
  <c r="D89" i="3"/>
  <c r="O96" i="1"/>
  <c r="D3" i="3"/>
  <c r="D75" i="3"/>
  <c r="H75" i="3" s="1"/>
  <c r="D71" i="3"/>
  <c r="O52" i="1"/>
  <c r="O73" i="1"/>
  <c r="D66" i="3"/>
  <c r="O76" i="1"/>
  <c r="D69" i="3"/>
  <c r="O72" i="1"/>
  <c r="D65" i="3"/>
  <c r="O12" i="1"/>
  <c r="D5" i="3"/>
  <c r="D38" i="3"/>
  <c r="O36" i="1"/>
  <c r="D29" i="3"/>
  <c r="G29" i="3" s="1"/>
  <c r="I29" i="3" s="1"/>
  <c r="D24" i="3"/>
  <c r="O31" i="1"/>
  <c r="D20" i="3"/>
  <c r="H20" i="3" s="1"/>
  <c r="D33" i="3"/>
  <c r="O80" i="1"/>
  <c r="D73" i="3"/>
  <c r="O59" i="1"/>
  <c r="D52" i="3"/>
  <c r="O20" i="1"/>
  <c r="D13" i="3"/>
  <c r="O71" i="1"/>
  <c r="D64" i="3"/>
  <c r="H64" i="3" s="1"/>
  <c r="D50" i="3"/>
  <c r="G50" i="3" s="1"/>
  <c r="I50" i="3" s="1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D42" i="3"/>
  <c r="D59" i="3"/>
  <c r="H59" i="3" s="1"/>
  <c r="D84" i="3"/>
  <c r="G84" i="3" s="1"/>
  <c r="I84" i="3" s="1"/>
  <c r="O39" i="1"/>
  <c r="D32" i="3"/>
  <c r="D62" i="3"/>
  <c r="O69" i="1"/>
  <c r="D80" i="3"/>
  <c r="O87" i="1"/>
  <c r="O63" i="1"/>
  <c r="D56" i="3"/>
  <c r="H56" i="3" s="1"/>
  <c r="O61" i="1"/>
  <c r="D54" i="3"/>
  <c r="G37" i="3"/>
  <c r="I37" i="3" s="1"/>
  <c r="H79" i="3"/>
  <c r="G79" i="3"/>
  <c r="I79" i="3" s="1"/>
  <c r="G12" i="1"/>
  <c r="G13" i="1" s="1"/>
  <c r="H61" i="3"/>
  <c r="G61" i="3"/>
  <c r="I61" i="3" s="1"/>
  <c r="G63" i="3"/>
  <c r="I63" i="3" s="1"/>
  <c r="G11" i="6"/>
  <c r="H12" i="3"/>
  <c r="G3" i="3"/>
  <c r="I3" i="3" s="1"/>
  <c r="H37" i="3"/>
  <c r="H15" i="3"/>
  <c r="G12" i="3"/>
  <c r="I12" i="3" s="1"/>
  <c r="G15" i="3"/>
  <c r="I15" i="3" s="1"/>
  <c r="G25" i="3"/>
  <c r="H51" i="3"/>
  <c r="G51" i="3"/>
  <c r="I51" i="3" s="1"/>
  <c r="H22" i="3"/>
  <c r="G22" i="3"/>
  <c r="I22" i="3" s="1"/>
  <c r="H30" i="3"/>
  <c r="G30" i="3"/>
  <c r="I30" i="3" s="1"/>
  <c r="H26" i="3"/>
  <c r="G6" i="3"/>
  <c r="I6" i="3" s="1"/>
  <c r="G4" i="3"/>
  <c r="I4" i="3" s="1"/>
  <c r="H4" i="3"/>
  <c r="G12" i="5"/>
  <c r="G57" i="3" l="1"/>
  <c r="I57" i="3" s="1"/>
  <c r="H38" i="3"/>
  <c r="H68" i="3"/>
  <c r="G18" i="3"/>
  <c r="I18" i="3" s="1"/>
  <c r="G33" i="3"/>
  <c r="I33" i="3" s="1"/>
  <c r="G27" i="3"/>
  <c r="I27" i="3" s="1"/>
  <c r="H65" i="3"/>
  <c r="G5" i="3"/>
  <c r="I5" i="3" s="1"/>
  <c r="H72" i="3"/>
  <c r="H11" i="3"/>
  <c r="H67" i="3"/>
  <c r="G86" i="3"/>
  <c r="I86" i="3" s="1"/>
  <c r="H7" i="3"/>
  <c r="G44" i="3"/>
  <c r="I44" i="3" s="1"/>
  <c r="G73" i="3"/>
  <c r="I73" i="3" s="1"/>
  <c r="H35" i="3"/>
  <c r="H34" i="3"/>
  <c r="G17" i="3"/>
  <c r="I17" i="3" s="1"/>
  <c r="H3" i="3"/>
  <c r="H6" i="3"/>
  <c r="H80" i="3"/>
  <c r="G11" i="3"/>
  <c r="I11" i="3" s="1"/>
  <c r="G82" i="3"/>
  <c r="I82" i="3" s="1"/>
  <c r="H31" i="3"/>
  <c r="H28" i="3"/>
  <c r="G88" i="3"/>
  <c r="I88" i="3" s="1"/>
  <c r="G8" i="3"/>
  <c r="I8" i="3" s="1"/>
  <c r="G45" i="3"/>
  <c r="I45" i="3" s="1"/>
  <c r="H2" i="3"/>
  <c r="G42" i="3"/>
  <c r="I42" i="3" s="1"/>
  <c r="G23" i="3"/>
  <c r="I23" i="3" s="1"/>
  <c r="H78" i="3"/>
  <c r="H16" i="3"/>
  <c r="H43" i="3"/>
  <c r="G71" i="3"/>
  <c r="H14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<sst xmlns="http://schemas.openxmlformats.org/spreadsheetml/2006/main" count="1283" uniqueCount="128">
  <si>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</si>
  <si>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</si>
  <si>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</si>
  <si>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</si>
  <si>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</si>
  <si>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</si>
  <si>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</si>
  <si>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</si>
  <si>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</si>
  <si>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</si>
  <si>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</si>
  <si>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</si>
  <si>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</si>
  <si>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</si>
  <si>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</si>
  <si>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</si>
  <si>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</si>
  <si>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</si>
  <si>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</si>
  <si>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</si>
  <si>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</si>
  <si>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</si>
  <si>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</si>
  <si>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</si>
  <si>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</si>
  <si>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</si>
  <si>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</si>
  <si>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</si>
  <si>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</si>
  <si>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</si>
  <si>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</si>
  <si>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</si>
  <si>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</si>
  <si>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</si>
  <si>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</si>
  <si>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</si>
  <si>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</si>
  <si>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</si>
  <si>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</si>
  <si>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</si>
  <si>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</si>
  <si>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</si>
  <si>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</si>
  <si>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</si>
  <si>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</si>
  <si>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</si>
  <si>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</si>
  <si>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</si>
  <si>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</si>
  <si>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</si>
  <si>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</si>
  <si>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</si>
  <si>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</si>
  <si>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</si>
  <si>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</si>
  <si>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</si>
  <si>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</si>
  <si>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</si>
  <si>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</si>
  <si>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</si>
  <si>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</si>
  <si>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</si>
  <si>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</si>
  <si>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</si>
  <si>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</si>
  <si>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</si>
  <si>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</si>
  <si>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</si>
  <si>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</si>
  <si>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</si>
  <si>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</si>
  <si>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</si>
  <si>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</si>
  <si>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</si>
  <si>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</si>
  <si>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</si>
  <si>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</si>
  <si>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</si>
  <si>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</si>
  <si>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</si>
  <si>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</si>
  <si>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</si>
  <si>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</si>
  <si>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</si>
  <si>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</si>
  <si>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</si>
  <si>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</si>
  <si>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</si>
  <si>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</si>
  <si>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</si>
  <si>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</si>
  <si>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</si>
  <si>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</si>
  <si>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</si>
  <si>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</si>
  <si>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</si>
  <si>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</si>
  <si>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</si>
  <si>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</si>
  <si>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</si>
  <si>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</si>
  <si>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</si>
  <si>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</si>
  <si>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</si>
  <si>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</si>
  <si>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</si>
  <si>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</si>
  <si>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</si>
  <si>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</si>
  <si>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</si>
  <si>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</si>
  <si>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</si>
  <si>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</si>
  <si>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</si>
  <si>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</si>
  <si>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</si>
  <si>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</si>
  <si>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</si>
  <si>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</si>
  <si>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</si>
  <si>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</si>
  <si>
    <t>Sample</t>
  </si>
  <si>
    <t>141 EFGH G7</t>
  </si>
  <si>
    <t>141 ABCD G7</t>
  </si>
  <si>
    <t>136 ABCD G7</t>
  </si>
  <si>
    <t>139 IJKL G7</t>
  </si>
  <si>
    <t>139 IJKL E10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</si>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</sst>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63965</c:v>
                </c:pt>
                <c:pt idx="1">
                  <c:v>39267</c:v>
                </c:pt>
                <c:pt idx="2">
                  <c:v>21423</c:v>
                </c:pt>
                <c:pt idx="3">
                  <c:v>8509</c:v>
                </c:pt>
                <c:pt idx="4">
                  <c:v>4529</c:v>
                </c:pt>
                <c:pt idx="5">
                  <c:v>3722</c:v>
                </c:pt>
                <c:pt idx="6">
                  <c:v>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8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39267</c:v>
                </c:pt>
                <c:pt idx="1">
                  <c:v>21423</c:v>
                </c:pt>
                <c:pt idx="2">
                  <c:v>8509</c:v>
                </c:pt>
                <c:pt idx="3">
                  <c:v>4529</c:v>
                </c:pt>
                <c:pt idx="4">
                  <c:v>3722</c:v>
                </c:pt>
                <c:pt idx="5">
                  <c:v>3483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62830</c:v>
                </c:pt>
                <c:pt idx="1">
                  <c:v>38833</c:v>
                </c:pt>
                <c:pt idx="2">
                  <c:v>21034</c:v>
                </c:pt>
                <c:pt idx="3">
                  <c:v>8491</c:v>
                </c:pt>
                <c:pt idx="4">
                  <c:v>4407</c:v>
                </c:pt>
                <c:pt idx="5">
                  <c:v>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67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62830</c:v>
                </c:pt>
                <c:pt idx="1">
                  <c:v>38833</c:v>
                </c:pt>
                <c:pt idx="2">
                  <c:v>21034</c:v>
                </c:pt>
                <c:pt idx="3">
                  <c:v>8491</c:v>
                </c:pt>
                <c:pt idx="4">
                  <c:v>4407</c:v>
                </c:pt>
                <c:pt idx="5">
                  <c:v>3675</c:v>
                </c:pt>
                <c:pt idx="6">
                  <c:v>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58997</c:v>
                </c:pt>
                <c:pt idx="1">
                  <c:v>36065</c:v>
                </c:pt>
                <c:pt idx="2">
                  <c:v>19900</c:v>
                </c:pt>
                <c:pt idx="3">
                  <c:v>8111</c:v>
                </c:pt>
                <c:pt idx="4">
                  <c:v>4268</c:v>
                </c:pt>
                <c:pt idx="5">
                  <c:v>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7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58997</c:v>
                </c:pt>
                <c:pt idx="1">
                  <c:v>36065</c:v>
                </c:pt>
                <c:pt idx="2">
                  <c:v>19900</c:v>
                </c:pt>
                <c:pt idx="3">
                  <c:v>8111</c:v>
                </c:pt>
                <c:pt idx="4">
                  <c:v>4268</c:v>
                </c:pt>
                <c:pt idx="5">
                  <c:v>3564</c:v>
                </c:pt>
                <c:pt idx="6">
                  <c:v>3375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'136, 139, 141 REPEATS'!$G$10:$G$15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'136, 139, 141 REPEATS'!$I$10:$I$15</c:f>
              <c:numCache>
                <c:formatCode>General</c:formatCode>
                <c:ptCount val="6"/>
                <c:pt idx="0">
                  <c:v>50111</c:v>
                </c:pt>
                <c:pt idx="1">
                  <c:v>26363</c:v>
                </c:pt>
                <c:pt idx="2">
                  <c:v>8860</c:v>
                </c:pt>
                <c:pt idx="3">
                  <c:v>4638</c:v>
                </c:pt>
                <c:pt idx="4">
                  <c:v>3684</c:v>
                </c:pt>
                <c:pt idx="5">
                  <c:v>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4-4211-B7EF-DC2ED8C2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-8.3668005354752342E-3</c:v>
                </c:pt>
                <c:pt idx="1">
                  <c:v>3.8905622489959837E-2</c:v>
                </c:pt>
                <c:pt idx="2">
                  <c:v>7.9902945113788482E-2</c:v>
                </c:pt>
                <c:pt idx="3">
                  <c:v>8.6178045515394916E-2</c:v>
                </c:pt>
                <c:pt idx="4">
                  <c:v>0.15102074966532797</c:v>
                </c:pt>
                <c:pt idx="5">
                  <c:v>0.41248326639892902</c:v>
                </c:pt>
                <c:pt idx="6">
                  <c:v>1.0655120481927711</c:v>
                </c:pt>
                <c:pt idx="7">
                  <c:v>4.7159471218206157</c:v>
                </c:pt>
                <c:pt idx="8">
                  <c:v>11.259621820615797</c:v>
                </c:pt>
                <c:pt idx="9">
                  <c:v>14.015645917001338</c:v>
                </c:pt>
                <c:pt idx="10">
                  <c:v>9.2398761713520745</c:v>
                </c:pt>
                <c:pt idx="11">
                  <c:v>4.8460508701472556</c:v>
                </c:pt>
                <c:pt idx="12">
                  <c:v>2.2778614457831323</c:v>
                </c:pt>
                <c:pt idx="13">
                  <c:v>1.3432898259705488</c:v>
                </c:pt>
                <c:pt idx="14">
                  <c:v>0.7718373493975903</c:v>
                </c:pt>
                <c:pt idx="15">
                  <c:v>0.45808232931726905</c:v>
                </c:pt>
                <c:pt idx="16">
                  <c:v>0.29994979919678716</c:v>
                </c:pt>
                <c:pt idx="17">
                  <c:v>0.22004685408299865</c:v>
                </c:pt>
                <c:pt idx="18">
                  <c:v>0.13219544846050871</c:v>
                </c:pt>
                <c:pt idx="19">
                  <c:v>9.579986613119143E-2</c:v>
                </c:pt>
                <c:pt idx="20">
                  <c:v>4.8527443105756358E-2</c:v>
                </c:pt>
                <c:pt idx="21">
                  <c:v>2.8447121820615796E-2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-7.1117804551539491E-3</c:v>
                </c:pt>
                <c:pt idx="1">
                  <c:v>3.3048862115127177E-2</c:v>
                </c:pt>
                <c:pt idx="2">
                  <c:v>4.8109103078982599E-2</c:v>
                </c:pt>
                <c:pt idx="3">
                  <c:v>0.13637884872824632</c:v>
                </c:pt>
                <c:pt idx="4">
                  <c:v>0.2589524765729585</c:v>
                </c:pt>
                <c:pt idx="5">
                  <c:v>0.74004350736278446</c:v>
                </c:pt>
                <c:pt idx="6">
                  <c:v>1.9511378848728245</c:v>
                </c:pt>
                <c:pt idx="7">
                  <c:v>6.7637215528781791</c:v>
                </c:pt>
                <c:pt idx="8">
                  <c:v>15.598644578313252</c:v>
                </c:pt>
                <c:pt idx="9">
                  <c:v>18.027945113788487</c:v>
                </c:pt>
                <c:pt idx="10">
                  <c:v>11.596385542168674</c:v>
                </c:pt>
                <c:pt idx="11">
                  <c:v>6.8365127175368139</c:v>
                </c:pt>
                <c:pt idx="12">
                  <c:v>3.3044678714859437</c:v>
                </c:pt>
                <c:pt idx="13">
                  <c:v>1.7984437751004014</c:v>
                </c:pt>
                <c:pt idx="14">
                  <c:v>0.94586680053547523</c:v>
                </c:pt>
                <c:pt idx="15">
                  <c:v>0.6124497991967871</c:v>
                </c:pt>
                <c:pt idx="16">
                  <c:v>0.38863788487282463</c:v>
                </c:pt>
                <c:pt idx="17">
                  <c:v>0.31417336010709501</c:v>
                </c:pt>
                <c:pt idx="18">
                  <c:v>0.32295850066934401</c:v>
                </c:pt>
                <c:pt idx="19">
                  <c:v>0.20582329317269077</c:v>
                </c:pt>
                <c:pt idx="20">
                  <c:v>0.15269410977242301</c:v>
                </c:pt>
                <c:pt idx="21">
                  <c:v>4.2670682730923691E-2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2.970214190093708E-2</c:v>
                </c:pt>
                <c:pt idx="1">
                  <c:v>7.7811244979919675E-2</c:v>
                </c:pt>
                <c:pt idx="2">
                  <c:v>0.21335341365461846</c:v>
                </c:pt>
                <c:pt idx="3">
                  <c:v>0.25937081659973227</c:v>
                </c:pt>
                <c:pt idx="4">
                  <c:v>0.50911981258366801</c:v>
                </c:pt>
                <c:pt idx="5">
                  <c:v>0.96594712182061571</c:v>
                </c:pt>
                <c:pt idx="6">
                  <c:v>3.6839022757697455</c:v>
                </c:pt>
                <c:pt idx="7">
                  <c:v>13.484772423025435</c:v>
                </c:pt>
                <c:pt idx="8">
                  <c:v>19.536897590361445</c:v>
                </c:pt>
                <c:pt idx="9">
                  <c:v>16.93858768406961</c:v>
                </c:pt>
                <c:pt idx="10">
                  <c:v>11.031626506024097</c:v>
                </c:pt>
                <c:pt idx="11">
                  <c:v>4.9359939759036147</c:v>
                </c:pt>
                <c:pt idx="12">
                  <c:v>2.3816097724230252</c:v>
                </c:pt>
                <c:pt idx="13">
                  <c:v>1.5018406961178046</c:v>
                </c:pt>
                <c:pt idx="14">
                  <c:v>0.79902945113788482</c:v>
                </c:pt>
                <c:pt idx="15">
                  <c:v>0.5128848728246318</c:v>
                </c:pt>
                <c:pt idx="16">
                  <c:v>0.43800200803212852</c:v>
                </c:pt>
                <c:pt idx="17">
                  <c:v>0.3852911646586345</c:v>
                </c:pt>
                <c:pt idx="18">
                  <c:v>0.33843708165997322</c:v>
                </c:pt>
                <c:pt idx="19">
                  <c:v>0.21879183400267738</c:v>
                </c:pt>
                <c:pt idx="20">
                  <c:v>0.11504350736278447</c:v>
                </c:pt>
                <c:pt idx="21">
                  <c:v>7.9484605087014729E-2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8.7851405622489959E-3</c:v>
                </c:pt>
                <c:pt idx="1">
                  <c:v>0.10542168674698794</c:v>
                </c:pt>
                <c:pt idx="2">
                  <c:v>0.16691767068273092</c:v>
                </c:pt>
                <c:pt idx="3">
                  <c:v>0.25309571619812582</c:v>
                </c:pt>
                <c:pt idx="4">
                  <c:v>0.49782463186077641</c:v>
                </c:pt>
                <c:pt idx="5">
                  <c:v>1.0144745649263722</c:v>
                </c:pt>
                <c:pt idx="6">
                  <c:v>2.9551539491298526</c:v>
                </c:pt>
                <c:pt idx="7">
                  <c:v>12.505020080321284</c:v>
                </c:pt>
                <c:pt idx="8">
                  <c:v>17.814591700133867</c:v>
                </c:pt>
                <c:pt idx="9">
                  <c:v>18.113286479250334</c:v>
                </c:pt>
                <c:pt idx="10">
                  <c:v>12.587433065595716</c:v>
                </c:pt>
                <c:pt idx="11">
                  <c:v>6.0512884872824628</c:v>
                </c:pt>
                <c:pt idx="12">
                  <c:v>3.0718708165997319</c:v>
                </c:pt>
                <c:pt idx="13">
                  <c:v>1.6101907630522088</c:v>
                </c:pt>
                <c:pt idx="14">
                  <c:v>0.84588353413654616</c:v>
                </c:pt>
                <c:pt idx="15">
                  <c:v>0.61579651941097724</c:v>
                </c:pt>
                <c:pt idx="16">
                  <c:v>0.43423694779116462</c:v>
                </c:pt>
                <c:pt idx="17">
                  <c:v>0.44887884872824629</c:v>
                </c:pt>
                <c:pt idx="18">
                  <c:v>0.46017402945113789</c:v>
                </c:pt>
                <c:pt idx="19">
                  <c:v>0.27568607764390896</c:v>
                </c:pt>
                <c:pt idx="20">
                  <c:v>0.1627342704149933</c:v>
                </c:pt>
                <c:pt idx="21">
                  <c:v>8.1157965194109769E-2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694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41F6C-3E53-42F2-8CC2-04896FC5A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63965</v>
      </c>
      <c r="D2">
        <v>3463</v>
      </c>
      <c r="E2">
        <v>4578</v>
      </c>
      <c r="F2">
        <v>4200</v>
      </c>
      <c r="G2">
        <v>46577</v>
      </c>
      <c r="H2">
        <v>31203</v>
      </c>
      <c r="I2">
        <v>4103</v>
      </c>
      <c r="J2">
        <v>4700</v>
      </c>
      <c r="K2">
        <v>4006</v>
      </c>
      <c r="L2">
        <v>3758</v>
      </c>
      <c r="M2">
        <v>7332</v>
      </c>
      <c r="N2">
        <v>5505</v>
      </c>
      <c r="O2">
        <v>39267</v>
      </c>
      <c r="P2">
        <v>3576</v>
      </c>
      <c r="Q2">
        <v>5328</v>
      </c>
      <c r="R2">
        <v>4009</v>
      </c>
      <c r="S2">
        <v>40770</v>
      </c>
      <c r="T2">
        <v>19825</v>
      </c>
      <c r="U2">
        <v>3993</v>
      </c>
      <c r="V2">
        <v>5792</v>
      </c>
      <c r="W2">
        <v>4292</v>
      </c>
      <c r="X2">
        <v>3673</v>
      </c>
      <c r="Y2">
        <v>10826</v>
      </c>
      <c r="Z2">
        <v>4955</v>
      </c>
      <c r="AA2">
        <v>21423</v>
      </c>
      <c r="AB2">
        <v>3674</v>
      </c>
      <c r="AC2">
        <v>6694</v>
      </c>
      <c r="AD2">
        <v>3799</v>
      </c>
      <c r="AE2">
        <v>19651</v>
      </c>
      <c r="AF2">
        <v>11382</v>
      </c>
      <c r="AG2">
        <v>3669</v>
      </c>
      <c r="AH2">
        <v>12289</v>
      </c>
      <c r="AI2">
        <v>4404</v>
      </c>
      <c r="AJ2">
        <v>3504</v>
      </c>
      <c r="AK2">
        <v>17948</v>
      </c>
      <c r="AL2">
        <v>4521</v>
      </c>
      <c r="AM2">
        <v>8509</v>
      </c>
      <c r="AN2">
        <v>3689</v>
      </c>
      <c r="AO2">
        <v>8928</v>
      </c>
      <c r="AP2">
        <v>3712</v>
      </c>
      <c r="AQ2">
        <v>8147</v>
      </c>
      <c r="AR2">
        <v>7782</v>
      </c>
      <c r="AS2">
        <v>3554</v>
      </c>
      <c r="AT2">
        <v>35717</v>
      </c>
      <c r="AU2">
        <v>4530</v>
      </c>
      <c r="AV2">
        <v>3735</v>
      </c>
      <c r="AW2">
        <v>33572</v>
      </c>
      <c r="AX2">
        <v>4556</v>
      </c>
      <c r="AY2">
        <v>4529</v>
      </c>
      <c r="AZ2">
        <v>3844</v>
      </c>
      <c r="BA2">
        <v>15067</v>
      </c>
      <c r="BB2">
        <v>3599</v>
      </c>
      <c r="BC2">
        <v>5252</v>
      </c>
      <c r="BD2">
        <v>5744</v>
      </c>
      <c r="BE2">
        <v>3585</v>
      </c>
      <c r="BF2">
        <v>50184</v>
      </c>
      <c r="BG2">
        <v>4709</v>
      </c>
      <c r="BH2">
        <v>3882</v>
      </c>
      <c r="BI2">
        <v>46781</v>
      </c>
      <c r="BJ2">
        <v>4583</v>
      </c>
      <c r="BK2">
        <v>3722</v>
      </c>
      <c r="BL2">
        <v>4469</v>
      </c>
      <c r="BM2">
        <v>25570</v>
      </c>
      <c r="BN2">
        <v>3551</v>
      </c>
      <c r="BO2">
        <v>4102</v>
      </c>
      <c r="BP2">
        <v>4947</v>
      </c>
      <c r="BQ2">
        <v>3848</v>
      </c>
      <c r="BR2">
        <v>43973</v>
      </c>
      <c r="BS2">
        <v>5393</v>
      </c>
      <c r="BT2">
        <v>4088</v>
      </c>
      <c r="BU2">
        <v>46067</v>
      </c>
      <c r="BV2">
        <v>4142</v>
      </c>
      <c r="BW2">
        <v>3483</v>
      </c>
      <c r="BX2">
        <v>6030</v>
      </c>
      <c r="BY2">
        <v>36986</v>
      </c>
      <c r="BZ2">
        <v>3466</v>
      </c>
      <c r="CA2">
        <v>3809</v>
      </c>
      <c r="CB2">
        <v>4412</v>
      </c>
      <c r="CC2">
        <v>3975</v>
      </c>
      <c r="CD2">
        <v>29853</v>
      </c>
      <c r="CE2">
        <v>7073</v>
      </c>
      <c r="CF2">
        <v>4673</v>
      </c>
      <c r="CG2">
        <v>33375</v>
      </c>
      <c r="CH2">
        <v>3872</v>
      </c>
      <c r="CI2">
        <v>3418</v>
      </c>
      <c r="CJ2">
        <v>14756</v>
      </c>
      <c r="CK2">
        <v>30398</v>
      </c>
      <c r="CL2">
        <v>3562</v>
      </c>
      <c r="CM2">
        <v>3598</v>
      </c>
      <c r="CN2">
        <v>4234</v>
      </c>
      <c r="CO2">
        <v>4255</v>
      </c>
      <c r="CP2">
        <v>15282</v>
      </c>
      <c r="CQ2">
        <v>9176</v>
      </c>
      <c r="CR2">
        <v>5908</v>
      </c>
      <c r="CS2">
        <v>10547</v>
      </c>
      <c r="CT2">
        <v>3677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63965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63965</v>
      </c>
      <c r="K9" t="s">
        <v>82</v>
      </c>
      <c r="L9" s="8" t="str">
        <f>A10</f>
        <v>A2</v>
      </c>
      <c r="M9" s="8">
        <f>B10</f>
        <v>3463</v>
      </c>
      <c r="N9" s="8">
        <f>(M9-I$15)/2390.4</f>
        <v>-8.3668005354752342E-3</v>
      </c>
      <c r="O9" s="8">
        <f>N9*40</f>
        <v>-0.33467202141900937</v>
      </c>
    </row>
    <row r="10" spans="1:98" x14ac:dyDescent="0.4">
      <c r="A10" t="s">
        <v>83</v>
      </c>
      <c r="B10">
        <v>3463</v>
      </c>
      <c r="E10">
        <f>E9/2</f>
        <v>15</v>
      </c>
      <c r="G10">
        <f>G9/2</f>
        <v>15</v>
      </c>
      <c r="H10" t="str">
        <f>A21</f>
        <v>B1</v>
      </c>
      <c r="I10">
        <f>B21</f>
        <v>39267</v>
      </c>
      <c r="K10" t="s">
        <v>85</v>
      </c>
      <c r="L10" s="8" t="str">
        <f>A22</f>
        <v>B2</v>
      </c>
      <c r="M10" s="8">
        <f>B22</f>
        <v>3576</v>
      </c>
      <c r="N10" s="8">
        <f t="shared" ref="N10:N73" si="1">(M10-I$15)/2390.4</f>
        <v>3.8905622489959837E-2</v>
      </c>
      <c r="O10" s="8">
        <f t="shared" ref="O10:O73" si="2">N10*40</f>
        <v>1.5562248995983934</v>
      </c>
    </row>
    <row r="11" spans="1:98" x14ac:dyDescent="0.4">
      <c r="A11" t="s">
        <v>84</v>
      </c>
      <c r="B11">
        <v>4578</v>
      </c>
      <c r="E11">
        <f>E10/2</f>
        <v>7.5</v>
      </c>
      <c r="G11">
        <f>G10/2</f>
        <v>7.5</v>
      </c>
      <c r="H11" t="str">
        <f>A33</f>
        <v>C1</v>
      </c>
      <c r="I11">
        <f>B33</f>
        <v>21423</v>
      </c>
      <c r="K11" t="s">
        <v>88</v>
      </c>
      <c r="L11" s="8" t="str">
        <f>A34</f>
        <v>C2</v>
      </c>
      <c r="M11" s="8">
        <f>B34</f>
        <v>3674</v>
      </c>
      <c r="N11" s="8">
        <f t="shared" si="1"/>
        <v>7.9902945113788482E-2</v>
      </c>
      <c r="O11" s="8">
        <f t="shared" si="2"/>
        <v>3.1961178045515393</v>
      </c>
    </row>
    <row r="12" spans="1:98" x14ac:dyDescent="0.4">
      <c r="A12" t="s">
        <v>9</v>
      </c>
      <c r="B12">
        <v>4200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8509</v>
      </c>
      <c r="K12" t="s">
        <v>91</v>
      </c>
      <c r="L12" s="8" t="str">
        <f>A46</f>
        <v>D2</v>
      </c>
      <c r="M12" s="8">
        <f>B46</f>
        <v>3689</v>
      </c>
      <c r="N12" s="8">
        <f t="shared" si="1"/>
        <v>8.6178045515394916E-2</v>
      </c>
      <c r="O12" s="8">
        <f t="shared" si="2"/>
        <v>3.4471218206157968</v>
      </c>
    </row>
    <row r="13" spans="1:98" x14ac:dyDescent="0.4">
      <c r="A13" t="s">
        <v>17</v>
      </c>
      <c r="B13">
        <v>46577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4529</v>
      </c>
      <c r="K13" t="s">
        <v>94</v>
      </c>
      <c r="L13" s="8" t="str">
        <f>A58</f>
        <v>E2</v>
      </c>
      <c r="M13" s="8">
        <f>B58</f>
        <v>3844</v>
      </c>
      <c r="N13" s="8">
        <f t="shared" si="1"/>
        <v>0.15102074966532797</v>
      </c>
      <c r="O13" s="8">
        <f t="shared" si="2"/>
        <v>6.0408299866131188</v>
      </c>
    </row>
    <row r="14" spans="1:98" x14ac:dyDescent="0.4">
      <c r="A14" t="s">
        <v>25</v>
      </c>
      <c r="B14">
        <v>31203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3722</v>
      </c>
      <c r="K14" t="s">
        <v>97</v>
      </c>
      <c r="L14" s="8" t="str">
        <f>A70</f>
        <v>F2</v>
      </c>
      <c r="M14" s="8">
        <f>B70</f>
        <v>4469</v>
      </c>
      <c r="N14" s="8">
        <f t="shared" si="1"/>
        <v>0.41248326639892902</v>
      </c>
      <c r="O14" s="8">
        <f t="shared" si="2"/>
        <v>16.499330655957159</v>
      </c>
    </row>
    <row r="15" spans="1:98" x14ac:dyDescent="0.4">
      <c r="A15" t="s">
        <v>34</v>
      </c>
      <c r="B15">
        <v>4103</v>
      </c>
      <c r="G15">
        <f t="shared" ref="G15" si="3">E15*1.14</f>
        <v>0</v>
      </c>
      <c r="H15" t="str">
        <f>A81</f>
        <v>G1</v>
      </c>
      <c r="I15">
        <f>B81</f>
        <v>3483</v>
      </c>
      <c r="K15" t="s">
        <v>100</v>
      </c>
      <c r="L15" s="8" t="str">
        <f>A82</f>
        <v>G2</v>
      </c>
      <c r="M15" s="8">
        <f>B82</f>
        <v>6030</v>
      </c>
      <c r="N15" s="8">
        <f t="shared" si="1"/>
        <v>1.0655120481927711</v>
      </c>
      <c r="O15" s="8">
        <f t="shared" si="2"/>
        <v>42.620481927710841</v>
      </c>
    </row>
    <row r="16" spans="1:98" x14ac:dyDescent="0.4">
      <c r="A16" t="s">
        <v>41</v>
      </c>
      <c r="B16">
        <v>4700</v>
      </c>
      <c r="H16" t="s">
        <v>119</v>
      </c>
      <c r="I16">
        <f>SLOPE(I10:I15, G10:G15)</f>
        <v>2381.8867604139027</v>
      </c>
      <c r="K16" t="s">
        <v>103</v>
      </c>
      <c r="L16" s="8" t="str">
        <f>A94</f>
        <v>H2</v>
      </c>
      <c r="M16" s="8">
        <f>B94</f>
        <v>14756</v>
      </c>
      <c r="N16" s="8">
        <f t="shared" si="1"/>
        <v>4.7159471218206157</v>
      </c>
      <c r="O16" s="8">
        <f t="shared" si="2"/>
        <v>188.63788487282463</v>
      </c>
    </row>
    <row r="17" spans="1:15" x14ac:dyDescent="0.4">
      <c r="A17" t="s">
        <v>49</v>
      </c>
      <c r="B17">
        <v>4006</v>
      </c>
      <c r="K17" t="s">
        <v>104</v>
      </c>
      <c r="L17" s="8" t="str">
        <f>A95</f>
        <v>H3</v>
      </c>
      <c r="M17" s="8">
        <f>B95</f>
        <v>30398</v>
      </c>
      <c r="N17" s="8">
        <f t="shared" si="1"/>
        <v>11.259621820615797</v>
      </c>
      <c r="O17" s="8">
        <f t="shared" si="2"/>
        <v>450.38487282463188</v>
      </c>
    </row>
    <row r="18" spans="1:15" x14ac:dyDescent="0.4">
      <c r="A18" t="s">
        <v>57</v>
      </c>
      <c r="B18">
        <v>3758</v>
      </c>
      <c r="K18" t="s">
        <v>101</v>
      </c>
      <c r="L18" s="8" t="str">
        <f>A83</f>
        <v>G3</v>
      </c>
      <c r="M18" s="8">
        <f>B83</f>
        <v>36986</v>
      </c>
      <c r="N18" s="8">
        <f t="shared" si="1"/>
        <v>14.015645917001338</v>
      </c>
      <c r="O18" s="8">
        <f t="shared" si="2"/>
        <v>560.62583668005357</v>
      </c>
    </row>
    <row r="19" spans="1:15" x14ac:dyDescent="0.4">
      <c r="A19" t="s">
        <v>65</v>
      </c>
      <c r="B19">
        <v>7332</v>
      </c>
      <c r="K19" t="s">
        <v>98</v>
      </c>
      <c r="L19" s="8" t="str">
        <f>A71</f>
        <v>F3</v>
      </c>
      <c r="M19" s="8">
        <f>B71</f>
        <v>25570</v>
      </c>
      <c r="N19" s="8">
        <f t="shared" si="1"/>
        <v>9.2398761713520745</v>
      </c>
      <c r="O19" s="8">
        <f t="shared" si="2"/>
        <v>369.59504685408297</v>
      </c>
    </row>
    <row r="20" spans="1:15" x14ac:dyDescent="0.4">
      <c r="A20" t="s">
        <v>73</v>
      </c>
      <c r="B20">
        <v>5505</v>
      </c>
      <c r="K20" t="s">
        <v>95</v>
      </c>
      <c r="L20" s="8" t="str">
        <f>A59</f>
        <v>E3</v>
      </c>
      <c r="M20" s="8">
        <f>B59</f>
        <v>15067</v>
      </c>
      <c r="N20" s="8">
        <f t="shared" si="1"/>
        <v>4.8460508701472556</v>
      </c>
      <c r="O20" s="8">
        <f t="shared" si="2"/>
        <v>193.84203480589022</v>
      </c>
    </row>
    <row r="21" spans="1:15" x14ac:dyDescent="0.4">
      <c r="A21" t="s">
        <v>85</v>
      </c>
      <c r="B21">
        <v>39267</v>
      </c>
      <c r="K21" t="s">
        <v>92</v>
      </c>
      <c r="L21" s="8" t="str">
        <f>A47</f>
        <v>D3</v>
      </c>
      <c r="M21" s="8">
        <f>B47</f>
        <v>8928</v>
      </c>
      <c r="N21" s="8">
        <f t="shared" si="1"/>
        <v>2.2778614457831323</v>
      </c>
      <c r="O21" s="8">
        <f t="shared" si="2"/>
        <v>91.114457831325296</v>
      </c>
    </row>
    <row r="22" spans="1:15" x14ac:dyDescent="0.4">
      <c r="A22" t="s">
        <v>86</v>
      </c>
      <c r="B22">
        <v>3576</v>
      </c>
      <c r="K22" t="s">
        <v>89</v>
      </c>
      <c r="L22" s="8" t="str">
        <f>A35</f>
        <v>C3</v>
      </c>
      <c r="M22" s="8">
        <f>B35</f>
        <v>6694</v>
      </c>
      <c r="N22" s="8">
        <f t="shared" si="1"/>
        <v>1.3432898259705488</v>
      </c>
      <c r="O22" s="8">
        <f t="shared" si="2"/>
        <v>53.731593038821956</v>
      </c>
    </row>
    <row r="23" spans="1:15" x14ac:dyDescent="0.4">
      <c r="A23" t="s">
        <v>87</v>
      </c>
      <c r="B23">
        <v>5328</v>
      </c>
      <c r="K23" t="s">
        <v>86</v>
      </c>
      <c r="L23" s="8" t="str">
        <f>A23</f>
        <v>B3</v>
      </c>
      <c r="M23" s="8">
        <f>B23</f>
        <v>5328</v>
      </c>
      <c r="N23" s="8">
        <f t="shared" si="1"/>
        <v>0.7718373493975903</v>
      </c>
      <c r="O23" s="8">
        <f t="shared" si="2"/>
        <v>30.873493975903614</v>
      </c>
    </row>
    <row r="24" spans="1:15" x14ac:dyDescent="0.4">
      <c r="A24" t="s">
        <v>10</v>
      </c>
      <c r="B24">
        <v>4009</v>
      </c>
      <c r="K24" t="s">
        <v>83</v>
      </c>
      <c r="L24" s="8" t="str">
        <f>A11</f>
        <v>A3</v>
      </c>
      <c r="M24" s="8">
        <f>B11</f>
        <v>4578</v>
      </c>
      <c r="N24" s="8">
        <f t="shared" si="1"/>
        <v>0.45808232931726905</v>
      </c>
      <c r="O24" s="8">
        <f t="shared" si="2"/>
        <v>18.323293172690761</v>
      </c>
    </row>
    <row r="25" spans="1:15" x14ac:dyDescent="0.4">
      <c r="A25" t="s">
        <v>18</v>
      </c>
      <c r="B25">
        <v>40770</v>
      </c>
      <c r="K25" t="s">
        <v>84</v>
      </c>
      <c r="L25" s="8" t="str">
        <f>A12</f>
        <v>A4</v>
      </c>
      <c r="M25" s="8">
        <f>B12</f>
        <v>4200</v>
      </c>
      <c r="N25" s="8">
        <f t="shared" si="1"/>
        <v>0.29994979919678716</v>
      </c>
      <c r="O25" s="8">
        <f t="shared" si="2"/>
        <v>11.997991967871487</v>
      </c>
    </row>
    <row r="26" spans="1:15" x14ac:dyDescent="0.4">
      <c r="A26" t="s">
        <v>26</v>
      </c>
      <c r="B26">
        <v>19825</v>
      </c>
      <c r="K26" t="s">
        <v>87</v>
      </c>
      <c r="L26" s="8" t="str">
        <f>A24</f>
        <v>B4</v>
      </c>
      <c r="M26" s="8">
        <f>B24</f>
        <v>4009</v>
      </c>
      <c r="N26" s="8">
        <f t="shared" si="1"/>
        <v>0.22004685408299865</v>
      </c>
      <c r="O26" s="8">
        <f t="shared" si="2"/>
        <v>8.8018741633199458</v>
      </c>
    </row>
    <row r="27" spans="1:15" x14ac:dyDescent="0.4">
      <c r="A27" t="s">
        <v>35</v>
      </c>
      <c r="B27">
        <v>3993</v>
      </c>
      <c r="K27" t="s">
        <v>90</v>
      </c>
      <c r="L27" s="8" t="str">
        <f>A36</f>
        <v>C4</v>
      </c>
      <c r="M27" s="8">
        <f>B36</f>
        <v>3799</v>
      </c>
      <c r="N27" s="8">
        <f t="shared" si="1"/>
        <v>0.13219544846050871</v>
      </c>
      <c r="O27" s="8">
        <f t="shared" si="2"/>
        <v>5.2878179384203481</v>
      </c>
    </row>
    <row r="28" spans="1:15" x14ac:dyDescent="0.4">
      <c r="A28" t="s">
        <v>42</v>
      </c>
      <c r="B28">
        <v>5792</v>
      </c>
      <c r="K28" t="s">
        <v>93</v>
      </c>
      <c r="L28" s="8" t="str">
        <f>A48</f>
        <v>D4</v>
      </c>
      <c r="M28" s="8">
        <f>B48</f>
        <v>3712</v>
      </c>
      <c r="N28" s="8">
        <f t="shared" si="1"/>
        <v>9.579986613119143E-2</v>
      </c>
      <c r="O28" s="8">
        <f t="shared" si="2"/>
        <v>3.831994645247657</v>
      </c>
    </row>
    <row r="29" spans="1:15" x14ac:dyDescent="0.4">
      <c r="A29" t="s">
        <v>50</v>
      </c>
      <c r="B29">
        <v>4292</v>
      </c>
      <c r="K29" t="s">
        <v>96</v>
      </c>
      <c r="L29" s="8" t="str">
        <f>A60</f>
        <v>E4</v>
      </c>
      <c r="M29" s="8">
        <f>B60</f>
        <v>3599</v>
      </c>
      <c r="N29" s="8">
        <f t="shared" si="1"/>
        <v>4.8527443105756358E-2</v>
      </c>
      <c r="O29" s="8">
        <f t="shared" si="2"/>
        <v>1.9410977242302543</v>
      </c>
    </row>
    <row r="30" spans="1:15" x14ac:dyDescent="0.4">
      <c r="A30" t="s">
        <v>58</v>
      </c>
      <c r="B30">
        <v>3673</v>
      </c>
      <c r="K30" t="s">
        <v>99</v>
      </c>
      <c r="L30" s="8" t="str">
        <f>A72</f>
        <v>F4</v>
      </c>
      <c r="M30" s="8">
        <f>B72</f>
        <v>3551</v>
      </c>
      <c r="N30" s="8">
        <f t="shared" si="1"/>
        <v>2.8447121820615796E-2</v>
      </c>
      <c r="O30" s="8">
        <f t="shared" si="2"/>
        <v>1.1378848728246318</v>
      </c>
    </row>
    <row r="31" spans="1:15" x14ac:dyDescent="0.4">
      <c r="A31" t="s">
        <v>66</v>
      </c>
      <c r="B31">
        <v>10826</v>
      </c>
      <c r="K31" t="s">
        <v>102</v>
      </c>
      <c r="L31" s="8" t="str">
        <f>A84</f>
        <v>G4</v>
      </c>
      <c r="M31" s="8">
        <f>B84</f>
        <v>3466</v>
      </c>
      <c r="N31" s="8">
        <f t="shared" si="1"/>
        <v>-7.1117804551539491E-3</v>
      </c>
      <c r="O31" s="8">
        <f t="shared" si="2"/>
        <v>-0.28447121820615795</v>
      </c>
    </row>
    <row r="32" spans="1:15" x14ac:dyDescent="0.4">
      <c r="A32" t="s">
        <v>74</v>
      </c>
      <c r="B32">
        <v>4955</v>
      </c>
      <c r="K32" t="s">
        <v>105</v>
      </c>
      <c r="L32" t="str">
        <f>A96</f>
        <v>H4</v>
      </c>
      <c r="M32">
        <f>B96</f>
        <v>3562</v>
      </c>
      <c r="N32" s="8">
        <f t="shared" si="1"/>
        <v>3.3048862115127177E-2</v>
      </c>
      <c r="O32" s="8">
        <f t="shared" si="2"/>
        <v>1.321954484605087</v>
      </c>
    </row>
    <row r="33" spans="1:15" x14ac:dyDescent="0.4">
      <c r="A33" t="s">
        <v>88</v>
      </c>
      <c r="B33">
        <v>21423</v>
      </c>
      <c r="K33" t="s">
        <v>16</v>
      </c>
      <c r="L33" t="str">
        <f>A97</f>
        <v>H5</v>
      </c>
      <c r="M33">
        <f>B97</f>
        <v>3598</v>
      </c>
      <c r="N33" s="8">
        <f t="shared" si="1"/>
        <v>4.8109103078982599E-2</v>
      </c>
      <c r="O33" s="8">
        <f t="shared" si="2"/>
        <v>1.9243641231593038</v>
      </c>
    </row>
    <row r="34" spans="1:15" x14ac:dyDescent="0.4">
      <c r="A34" t="s">
        <v>89</v>
      </c>
      <c r="B34">
        <v>3674</v>
      </c>
      <c r="K34" t="s">
        <v>15</v>
      </c>
      <c r="L34" t="str">
        <f>A85</f>
        <v>G5</v>
      </c>
      <c r="M34">
        <f>B85</f>
        <v>3809</v>
      </c>
      <c r="N34" s="8">
        <f t="shared" si="1"/>
        <v>0.13637884872824632</v>
      </c>
      <c r="O34" s="8">
        <f t="shared" si="2"/>
        <v>5.4551539491298531</v>
      </c>
    </row>
    <row r="35" spans="1:15" x14ac:dyDescent="0.4">
      <c r="A35" t="s">
        <v>90</v>
      </c>
      <c r="B35">
        <v>6694</v>
      </c>
      <c r="K35" t="s">
        <v>14</v>
      </c>
      <c r="L35" t="str">
        <f>A73</f>
        <v>F5</v>
      </c>
      <c r="M35">
        <f>B73</f>
        <v>4102</v>
      </c>
      <c r="N35" s="8">
        <f t="shared" si="1"/>
        <v>0.2589524765729585</v>
      </c>
      <c r="O35" s="8">
        <f t="shared" si="2"/>
        <v>10.35809906291834</v>
      </c>
    </row>
    <row r="36" spans="1:15" x14ac:dyDescent="0.4">
      <c r="A36" t="s">
        <v>11</v>
      </c>
      <c r="B36">
        <v>3799</v>
      </c>
      <c r="K36" t="s">
        <v>13</v>
      </c>
      <c r="L36" t="str">
        <f>A61</f>
        <v>E5</v>
      </c>
      <c r="M36">
        <f>B61</f>
        <v>5252</v>
      </c>
      <c r="N36" s="8">
        <f t="shared" si="1"/>
        <v>0.74004350736278446</v>
      </c>
      <c r="O36" s="8">
        <f t="shared" si="2"/>
        <v>29.60174029451138</v>
      </c>
    </row>
    <row r="37" spans="1:15" x14ac:dyDescent="0.4">
      <c r="A37" t="s">
        <v>19</v>
      </c>
      <c r="B37">
        <v>19651</v>
      </c>
      <c r="K37" t="s">
        <v>12</v>
      </c>
      <c r="L37" t="str">
        <f>A49</f>
        <v>D5</v>
      </c>
      <c r="M37">
        <f>B49</f>
        <v>8147</v>
      </c>
      <c r="N37" s="8">
        <f t="shared" si="1"/>
        <v>1.9511378848728245</v>
      </c>
      <c r="O37" s="8">
        <f t="shared" si="2"/>
        <v>78.045515394912982</v>
      </c>
    </row>
    <row r="38" spans="1:15" x14ac:dyDescent="0.4">
      <c r="A38" t="s">
        <v>27</v>
      </c>
      <c r="B38">
        <v>11382</v>
      </c>
      <c r="K38" t="s">
        <v>11</v>
      </c>
      <c r="L38" t="str">
        <f>A37</f>
        <v>C5</v>
      </c>
      <c r="M38">
        <f>B37</f>
        <v>19651</v>
      </c>
      <c r="N38" s="8">
        <f t="shared" si="1"/>
        <v>6.7637215528781791</v>
      </c>
      <c r="O38" s="8">
        <f t="shared" si="2"/>
        <v>270.54886211512718</v>
      </c>
    </row>
    <row r="39" spans="1:15" x14ac:dyDescent="0.4">
      <c r="A39" t="s">
        <v>36</v>
      </c>
      <c r="B39">
        <v>3669</v>
      </c>
      <c r="K39" t="s">
        <v>10</v>
      </c>
      <c r="L39" t="str">
        <f>A25</f>
        <v>B5</v>
      </c>
      <c r="M39">
        <f>B25</f>
        <v>40770</v>
      </c>
      <c r="N39" s="8">
        <f t="shared" si="1"/>
        <v>15.598644578313252</v>
      </c>
      <c r="O39" s="8">
        <f t="shared" si="2"/>
        <v>623.9457831325301</v>
      </c>
    </row>
    <row r="40" spans="1:15" x14ac:dyDescent="0.4">
      <c r="A40" t="s">
        <v>43</v>
      </c>
      <c r="B40">
        <v>12289</v>
      </c>
      <c r="K40" t="s">
        <v>9</v>
      </c>
      <c r="L40" t="str">
        <f>A13</f>
        <v>A5</v>
      </c>
      <c r="M40">
        <f>B13</f>
        <v>46577</v>
      </c>
      <c r="N40" s="8">
        <f t="shared" si="1"/>
        <v>18.027945113788487</v>
      </c>
      <c r="O40" s="8">
        <f t="shared" si="2"/>
        <v>721.11780455153951</v>
      </c>
    </row>
    <row r="41" spans="1:15" x14ac:dyDescent="0.4">
      <c r="A41" t="s">
        <v>51</v>
      </c>
      <c r="B41">
        <v>4404</v>
      </c>
      <c r="K41" t="s">
        <v>17</v>
      </c>
      <c r="L41" t="str">
        <f>A14</f>
        <v>A6</v>
      </c>
      <c r="M41">
        <f>B14</f>
        <v>31203</v>
      </c>
      <c r="N41" s="8">
        <f t="shared" si="1"/>
        <v>11.596385542168674</v>
      </c>
      <c r="O41" s="8">
        <f t="shared" si="2"/>
        <v>463.85542168674698</v>
      </c>
    </row>
    <row r="42" spans="1:15" x14ac:dyDescent="0.4">
      <c r="A42" t="s">
        <v>59</v>
      </c>
      <c r="B42">
        <v>3504</v>
      </c>
      <c r="K42" t="s">
        <v>18</v>
      </c>
      <c r="L42" t="str">
        <f>A26</f>
        <v>B6</v>
      </c>
      <c r="M42">
        <f>B26</f>
        <v>19825</v>
      </c>
      <c r="N42" s="8">
        <f t="shared" si="1"/>
        <v>6.8365127175368139</v>
      </c>
      <c r="O42" s="8">
        <f t="shared" si="2"/>
        <v>273.46050870147258</v>
      </c>
    </row>
    <row r="43" spans="1:15" x14ac:dyDescent="0.4">
      <c r="A43" t="s">
        <v>67</v>
      </c>
      <c r="B43">
        <v>17948</v>
      </c>
      <c r="K43" t="s">
        <v>19</v>
      </c>
      <c r="L43" t="str">
        <f>A38</f>
        <v>C6</v>
      </c>
      <c r="M43">
        <f>B38</f>
        <v>11382</v>
      </c>
      <c r="N43" s="8">
        <f t="shared" si="1"/>
        <v>3.3044678714859437</v>
      </c>
      <c r="O43" s="8">
        <f t="shared" si="2"/>
        <v>132.17871485943775</v>
      </c>
    </row>
    <row r="44" spans="1:15" x14ac:dyDescent="0.4">
      <c r="A44" t="s">
        <v>75</v>
      </c>
      <c r="B44">
        <v>4521</v>
      </c>
      <c r="K44" t="s">
        <v>20</v>
      </c>
      <c r="L44" t="str">
        <f>A50</f>
        <v>D6</v>
      </c>
      <c r="M44">
        <f>B50</f>
        <v>7782</v>
      </c>
      <c r="N44" s="8">
        <f t="shared" si="1"/>
        <v>1.7984437751004014</v>
      </c>
      <c r="O44" s="8">
        <f t="shared" si="2"/>
        <v>71.937751004016064</v>
      </c>
    </row>
    <row r="45" spans="1:15" x14ac:dyDescent="0.4">
      <c r="A45" t="s">
        <v>91</v>
      </c>
      <c r="B45">
        <v>8509</v>
      </c>
      <c r="K45" t="s">
        <v>21</v>
      </c>
      <c r="L45" t="str">
        <f>A62</f>
        <v>E6</v>
      </c>
      <c r="M45">
        <f>B62</f>
        <v>5744</v>
      </c>
      <c r="N45" s="8">
        <f t="shared" si="1"/>
        <v>0.94586680053547523</v>
      </c>
      <c r="O45" s="8">
        <f t="shared" si="2"/>
        <v>37.83467202141901</v>
      </c>
    </row>
    <row r="46" spans="1:15" x14ac:dyDescent="0.4">
      <c r="A46" t="s">
        <v>92</v>
      </c>
      <c r="B46">
        <v>3689</v>
      </c>
      <c r="K46" t="s">
        <v>22</v>
      </c>
      <c r="L46" t="str">
        <f>A74</f>
        <v>F6</v>
      </c>
      <c r="M46">
        <f>B74</f>
        <v>4947</v>
      </c>
      <c r="N46" s="8">
        <f t="shared" si="1"/>
        <v>0.6124497991967871</v>
      </c>
      <c r="O46" s="8">
        <f t="shared" si="2"/>
        <v>24.497991967871485</v>
      </c>
    </row>
    <row r="47" spans="1:15" x14ac:dyDescent="0.4">
      <c r="A47" t="s">
        <v>93</v>
      </c>
      <c r="B47">
        <v>8928</v>
      </c>
      <c r="K47" t="s">
        <v>23</v>
      </c>
      <c r="L47" t="str">
        <f>A86</f>
        <v>G6</v>
      </c>
      <c r="M47">
        <f>B86</f>
        <v>4412</v>
      </c>
      <c r="N47" s="8">
        <f t="shared" si="1"/>
        <v>0.38863788487282463</v>
      </c>
      <c r="O47" s="8">
        <f t="shared" si="2"/>
        <v>15.545515394912986</v>
      </c>
    </row>
    <row r="48" spans="1:15" x14ac:dyDescent="0.4">
      <c r="A48" t="s">
        <v>12</v>
      </c>
      <c r="B48">
        <v>3712</v>
      </c>
      <c r="K48" t="s">
        <v>24</v>
      </c>
      <c r="L48" t="str">
        <f>A98</f>
        <v>H6</v>
      </c>
      <c r="M48">
        <f>B98</f>
        <v>4234</v>
      </c>
      <c r="N48" s="8">
        <f t="shared" si="1"/>
        <v>0.31417336010709501</v>
      </c>
      <c r="O48" s="8">
        <f t="shared" si="2"/>
        <v>12.566934404283801</v>
      </c>
    </row>
    <row r="49" spans="1:15" x14ac:dyDescent="0.4">
      <c r="A49" t="s">
        <v>20</v>
      </c>
      <c r="B49">
        <v>8147</v>
      </c>
      <c r="K49" t="s">
        <v>33</v>
      </c>
      <c r="L49" t="str">
        <f>A99</f>
        <v>H7</v>
      </c>
      <c r="M49">
        <f>B99</f>
        <v>4255</v>
      </c>
      <c r="N49" s="8">
        <f t="shared" si="1"/>
        <v>0.32295850066934401</v>
      </c>
      <c r="O49" s="8">
        <f t="shared" si="2"/>
        <v>12.918340026773761</v>
      </c>
    </row>
    <row r="50" spans="1:15" x14ac:dyDescent="0.4">
      <c r="A50" t="s">
        <v>28</v>
      </c>
      <c r="B50">
        <v>7782</v>
      </c>
      <c r="K50" t="s">
        <v>31</v>
      </c>
      <c r="L50" t="str">
        <f>A87</f>
        <v>G7</v>
      </c>
      <c r="M50">
        <f>B87</f>
        <v>3975</v>
      </c>
      <c r="N50" s="8">
        <f t="shared" si="1"/>
        <v>0.20582329317269077</v>
      </c>
      <c r="O50" s="8">
        <f t="shared" si="2"/>
        <v>8.2329317269076299</v>
      </c>
    </row>
    <row r="51" spans="1:15" x14ac:dyDescent="0.4">
      <c r="A51" t="s">
        <v>37</v>
      </c>
      <c r="B51">
        <v>3554</v>
      </c>
      <c r="K51" t="s">
        <v>32</v>
      </c>
      <c r="L51" t="str">
        <f>A75</f>
        <v>F7</v>
      </c>
      <c r="M51">
        <f>B75</f>
        <v>3848</v>
      </c>
      <c r="N51" s="8">
        <f t="shared" si="1"/>
        <v>0.15269410977242301</v>
      </c>
      <c r="O51" s="8">
        <f t="shared" si="2"/>
        <v>6.1077643908969206</v>
      </c>
    </row>
    <row r="52" spans="1:15" x14ac:dyDescent="0.4">
      <c r="A52" t="s">
        <v>44</v>
      </c>
      <c r="B52">
        <v>35717</v>
      </c>
      <c r="K52" t="s">
        <v>29</v>
      </c>
      <c r="L52" t="str">
        <f>A63</f>
        <v>E7</v>
      </c>
      <c r="M52">
        <f>B63</f>
        <v>3585</v>
      </c>
      <c r="N52" s="8">
        <f t="shared" si="1"/>
        <v>4.2670682730923691E-2</v>
      </c>
      <c r="O52" s="8">
        <f t="shared" si="2"/>
        <v>1.7068273092369477</v>
      </c>
    </row>
    <row r="53" spans="1:15" x14ac:dyDescent="0.4">
      <c r="A53" t="s">
        <v>52</v>
      </c>
      <c r="B53">
        <v>4530</v>
      </c>
      <c r="K53" t="s">
        <v>28</v>
      </c>
      <c r="L53" t="str">
        <f>A51</f>
        <v>D7</v>
      </c>
      <c r="M53">
        <f>B51</f>
        <v>3554</v>
      </c>
      <c r="N53" s="8">
        <f t="shared" si="1"/>
        <v>2.970214190093708E-2</v>
      </c>
      <c r="O53" s="8">
        <f t="shared" si="2"/>
        <v>1.1880856760374832</v>
      </c>
    </row>
    <row r="54" spans="1:15" x14ac:dyDescent="0.4">
      <c r="A54" t="s">
        <v>60</v>
      </c>
      <c r="B54">
        <v>3735</v>
      </c>
      <c r="K54" t="s">
        <v>27</v>
      </c>
      <c r="L54" s="8" t="str">
        <f>A39</f>
        <v>C7</v>
      </c>
      <c r="M54" s="8">
        <f>B39</f>
        <v>3669</v>
      </c>
      <c r="N54" s="8">
        <f t="shared" si="1"/>
        <v>7.7811244979919675E-2</v>
      </c>
      <c r="O54" s="8">
        <f t="shared" si="2"/>
        <v>3.1124497991967868</v>
      </c>
    </row>
    <row r="55" spans="1:15" x14ac:dyDescent="0.4">
      <c r="A55" t="s">
        <v>68</v>
      </c>
      <c r="B55">
        <v>33572</v>
      </c>
      <c r="K55" t="s">
        <v>26</v>
      </c>
      <c r="L55" s="8" t="str">
        <f>A27</f>
        <v>B7</v>
      </c>
      <c r="M55" s="8">
        <f>B27</f>
        <v>3993</v>
      </c>
      <c r="N55" s="8">
        <f t="shared" si="1"/>
        <v>0.21335341365461846</v>
      </c>
      <c r="O55" s="8">
        <f t="shared" si="2"/>
        <v>8.5341365461847385</v>
      </c>
    </row>
    <row r="56" spans="1:15" x14ac:dyDescent="0.4">
      <c r="A56" t="s">
        <v>76</v>
      </c>
      <c r="B56">
        <v>4556</v>
      </c>
      <c r="K56" t="s">
        <v>25</v>
      </c>
      <c r="L56" s="8" t="str">
        <f>A15</f>
        <v>A7</v>
      </c>
      <c r="M56" s="8">
        <f>B15</f>
        <v>4103</v>
      </c>
      <c r="N56" s="8">
        <f t="shared" si="1"/>
        <v>0.25937081659973227</v>
      </c>
      <c r="O56" s="8">
        <f t="shared" si="2"/>
        <v>10.374832663989292</v>
      </c>
    </row>
    <row r="57" spans="1:15" x14ac:dyDescent="0.4">
      <c r="A57" t="s">
        <v>94</v>
      </c>
      <c r="B57">
        <v>4529</v>
      </c>
      <c r="K57" t="s">
        <v>34</v>
      </c>
      <c r="L57" s="8" t="str">
        <f>A16</f>
        <v>A8</v>
      </c>
      <c r="M57" s="8">
        <f>B16</f>
        <v>4700</v>
      </c>
      <c r="N57" s="8">
        <f t="shared" si="1"/>
        <v>0.50911981258366801</v>
      </c>
      <c r="O57" s="8">
        <f t="shared" si="2"/>
        <v>20.36479250334672</v>
      </c>
    </row>
    <row r="58" spans="1:15" x14ac:dyDescent="0.4">
      <c r="A58" t="s">
        <v>95</v>
      </c>
      <c r="B58">
        <v>3844</v>
      </c>
      <c r="K58" t="s">
        <v>35</v>
      </c>
      <c r="L58" s="8" t="str">
        <f>A28</f>
        <v>B8</v>
      </c>
      <c r="M58" s="8">
        <f>B28</f>
        <v>5792</v>
      </c>
      <c r="N58" s="8">
        <f t="shared" si="1"/>
        <v>0.96594712182061571</v>
      </c>
      <c r="O58" s="8">
        <f t="shared" si="2"/>
        <v>38.637884872824628</v>
      </c>
    </row>
    <row r="59" spans="1:15" x14ac:dyDescent="0.4">
      <c r="A59" t="s">
        <v>96</v>
      </c>
      <c r="B59">
        <v>15067</v>
      </c>
      <c r="K59" t="s">
        <v>36</v>
      </c>
      <c r="L59" s="8" t="str">
        <f>A40</f>
        <v>C8</v>
      </c>
      <c r="M59" s="8">
        <f>B40</f>
        <v>12289</v>
      </c>
      <c r="N59" s="8">
        <f t="shared" si="1"/>
        <v>3.6839022757697455</v>
      </c>
      <c r="O59" s="8">
        <f t="shared" si="2"/>
        <v>147.35609103078983</v>
      </c>
    </row>
    <row r="60" spans="1:15" x14ac:dyDescent="0.4">
      <c r="A60" t="s">
        <v>13</v>
      </c>
      <c r="B60">
        <v>3599</v>
      </c>
      <c r="K60" t="s">
        <v>37</v>
      </c>
      <c r="L60" s="8" t="str">
        <f>A52</f>
        <v>D8</v>
      </c>
      <c r="M60" s="8">
        <f>B52</f>
        <v>35717</v>
      </c>
      <c r="N60" s="8">
        <f t="shared" si="1"/>
        <v>13.484772423025435</v>
      </c>
      <c r="O60" s="8">
        <f t="shared" si="2"/>
        <v>539.39089692101743</v>
      </c>
    </row>
    <row r="61" spans="1:15" x14ac:dyDescent="0.4">
      <c r="A61" t="s">
        <v>21</v>
      </c>
      <c r="B61">
        <v>5252</v>
      </c>
      <c r="K61" t="s">
        <v>38</v>
      </c>
      <c r="L61" s="8" t="str">
        <f>A64</f>
        <v>E8</v>
      </c>
      <c r="M61" s="8">
        <f>B64</f>
        <v>50184</v>
      </c>
      <c r="N61" s="8">
        <f t="shared" si="1"/>
        <v>19.536897590361445</v>
      </c>
      <c r="O61" s="8">
        <f t="shared" si="2"/>
        <v>781.47590361445782</v>
      </c>
    </row>
    <row r="62" spans="1:15" x14ac:dyDescent="0.4">
      <c r="A62" t="s">
        <v>29</v>
      </c>
      <c r="B62">
        <v>5744</v>
      </c>
      <c r="K62" t="s">
        <v>30</v>
      </c>
      <c r="L62" s="8" t="str">
        <f>A76</f>
        <v>F8</v>
      </c>
      <c r="M62" s="8">
        <f>B76</f>
        <v>43973</v>
      </c>
      <c r="N62" s="8">
        <f t="shared" si="1"/>
        <v>16.93858768406961</v>
      </c>
      <c r="O62" s="8">
        <f t="shared" si="2"/>
        <v>677.54350736278434</v>
      </c>
    </row>
    <row r="63" spans="1:15" x14ac:dyDescent="0.4">
      <c r="A63" t="s">
        <v>38</v>
      </c>
      <c r="B63">
        <v>3585</v>
      </c>
      <c r="K63" t="s">
        <v>39</v>
      </c>
      <c r="L63" s="8" t="str">
        <f>A88</f>
        <v>G8</v>
      </c>
      <c r="M63" s="8">
        <f>B88</f>
        <v>29853</v>
      </c>
      <c r="N63" s="8">
        <f t="shared" si="1"/>
        <v>11.031626506024097</v>
      </c>
      <c r="O63" s="8">
        <f t="shared" si="2"/>
        <v>441.26506024096386</v>
      </c>
    </row>
    <row r="64" spans="1:15" x14ac:dyDescent="0.4">
      <c r="A64" t="s">
        <v>45</v>
      </c>
      <c r="B64">
        <v>50184</v>
      </c>
      <c r="K64" t="s">
        <v>40</v>
      </c>
      <c r="L64" s="8" t="str">
        <f>A100</f>
        <v>H8</v>
      </c>
      <c r="M64" s="8">
        <f>B100</f>
        <v>15282</v>
      </c>
      <c r="N64" s="8">
        <f t="shared" si="1"/>
        <v>4.9359939759036147</v>
      </c>
      <c r="O64" s="8">
        <f t="shared" si="2"/>
        <v>197.43975903614458</v>
      </c>
    </row>
    <row r="65" spans="1:15" x14ac:dyDescent="0.4">
      <c r="A65" t="s">
        <v>53</v>
      </c>
      <c r="B65">
        <v>4709</v>
      </c>
      <c r="K65" t="s">
        <v>48</v>
      </c>
      <c r="L65" s="8" t="str">
        <f>A101</f>
        <v>H9</v>
      </c>
      <c r="M65" s="8">
        <f>B101</f>
        <v>9176</v>
      </c>
      <c r="N65" s="8">
        <f t="shared" si="1"/>
        <v>2.3816097724230252</v>
      </c>
      <c r="O65" s="8">
        <f t="shared" si="2"/>
        <v>95.264390896921014</v>
      </c>
    </row>
    <row r="66" spans="1:15" x14ac:dyDescent="0.4">
      <c r="A66" t="s">
        <v>61</v>
      </c>
      <c r="B66">
        <v>3882</v>
      </c>
      <c r="K66" t="s">
        <v>47</v>
      </c>
      <c r="L66" s="8" t="str">
        <f>A89</f>
        <v>G9</v>
      </c>
      <c r="M66" s="8">
        <f>B89</f>
        <v>7073</v>
      </c>
      <c r="N66" s="8">
        <f t="shared" si="1"/>
        <v>1.5018406961178046</v>
      </c>
      <c r="O66" s="8">
        <f t="shared" si="2"/>
        <v>60.073627844712185</v>
      </c>
    </row>
    <row r="67" spans="1:15" x14ac:dyDescent="0.4">
      <c r="A67" t="s">
        <v>69</v>
      </c>
      <c r="B67">
        <v>46781</v>
      </c>
      <c r="K67" t="s">
        <v>46</v>
      </c>
      <c r="L67" s="8" t="str">
        <f>A77</f>
        <v>F9</v>
      </c>
      <c r="M67" s="8">
        <f>B77</f>
        <v>5393</v>
      </c>
      <c r="N67" s="8">
        <f t="shared" si="1"/>
        <v>0.79902945113788482</v>
      </c>
      <c r="O67" s="8">
        <f t="shared" si="2"/>
        <v>31.961178045515393</v>
      </c>
    </row>
    <row r="68" spans="1:15" x14ac:dyDescent="0.4">
      <c r="A68" t="s">
        <v>77</v>
      </c>
      <c r="B68">
        <v>4583</v>
      </c>
      <c r="K68" t="s">
        <v>45</v>
      </c>
      <c r="L68" s="8" t="str">
        <f>A65</f>
        <v>E9</v>
      </c>
      <c r="M68" s="8">
        <f>B65</f>
        <v>4709</v>
      </c>
      <c r="N68" s="8">
        <f t="shared" si="1"/>
        <v>0.5128848728246318</v>
      </c>
      <c r="O68" s="8">
        <f t="shared" si="2"/>
        <v>20.515394912985272</v>
      </c>
    </row>
    <row r="69" spans="1:15" x14ac:dyDescent="0.4">
      <c r="A69" t="s">
        <v>97</v>
      </c>
      <c r="B69">
        <v>3722</v>
      </c>
      <c r="K69" t="s">
        <v>44</v>
      </c>
      <c r="L69" s="8" t="str">
        <f>A53</f>
        <v>D9</v>
      </c>
      <c r="M69" s="8">
        <f>B53</f>
        <v>4530</v>
      </c>
      <c r="N69" s="8">
        <f t="shared" si="1"/>
        <v>0.43800200803212852</v>
      </c>
      <c r="O69" s="8">
        <f t="shared" si="2"/>
        <v>17.520080321285143</v>
      </c>
    </row>
    <row r="70" spans="1:15" x14ac:dyDescent="0.4">
      <c r="A70" t="s">
        <v>98</v>
      </c>
      <c r="B70">
        <v>4469</v>
      </c>
      <c r="K70" t="s">
        <v>43</v>
      </c>
      <c r="L70" s="8" t="str">
        <f>A41</f>
        <v>C9</v>
      </c>
      <c r="M70" s="8">
        <f>B41</f>
        <v>4404</v>
      </c>
      <c r="N70" s="8">
        <f t="shared" si="1"/>
        <v>0.3852911646586345</v>
      </c>
      <c r="O70" s="8">
        <f t="shared" si="2"/>
        <v>15.41164658634538</v>
      </c>
    </row>
    <row r="71" spans="1:15" x14ac:dyDescent="0.4">
      <c r="A71" t="s">
        <v>99</v>
      </c>
      <c r="B71">
        <v>25570</v>
      </c>
      <c r="K71" t="s">
        <v>42</v>
      </c>
      <c r="L71" s="8" t="str">
        <f>A29</f>
        <v>B9</v>
      </c>
      <c r="M71" s="8">
        <f>B29</f>
        <v>4292</v>
      </c>
      <c r="N71" s="8">
        <f t="shared" si="1"/>
        <v>0.33843708165997322</v>
      </c>
      <c r="O71" s="8">
        <f t="shared" si="2"/>
        <v>13.53748326639893</v>
      </c>
    </row>
    <row r="72" spans="1:15" x14ac:dyDescent="0.4">
      <c r="A72" t="s">
        <v>14</v>
      </c>
      <c r="B72">
        <v>3551</v>
      </c>
      <c r="K72" t="s">
        <v>41</v>
      </c>
      <c r="L72" s="8" t="str">
        <f>A17</f>
        <v>A9</v>
      </c>
      <c r="M72" s="8">
        <f>B17</f>
        <v>4006</v>
      </c>
      <c r="N72" s="8">
        <f t="shared" si="1"/>
        <v>0.21879183400267738</v>
      </c>
      <c r="O72" s="8">
        <f t="shared" si="2"/>
        <v>8.7516733601070946</v>
      </c>
    </row>
    <row r="73" spans="1:15" x14ac:dyDescent="0.4">
      <c r="A73" t="s">
        <v>22</v>
      </c>
      <c r="B73">
        <v>4102</v>
      </c>
      <c r="K73" t="s">
        <v>49</v>
      </c>
      <c r="L73" s="8" t="str">
        <f>A18</f>
        <v>A10</v>
      </c>
      <c r="M73" s="8">
        <f>B18</f>
        <v>3758</v>
      </c>
      <c r="N73" s="8">
        <f t="shared" si="1"/>
        <v>0.11504350736278447</v>
      </c>
      <c r="O73" s="8">
        <f t="shared" si="2"/>
        <v>4.6017402945113792</v>
      </c>
    </row>
    <row r="74" spans="1:15" x14ac:dyDescent="0.4">
      <c r="A74" t="s">
        <v>32</v>
      </c>
      <c r="B74">
        <v>4947</v>
      </c>
      <c r="K74" t="s">
        <v>50</v>
      </c>
      <c r="L74" s="8" t="str">
        <f>A30</f>
        <v>B10</v>
      </c>
      <c r="M74" s="8">
        <f>B30</f>
        <v>3673</v>
      </c>
      <c r="N74" s="8">
        <f t="shared" ref="N74:N96" si="4">(M74-I$15)/2390.4</f>
        <v>7.9484605087014729E-2</v>
      </c>
      <c r="O74" s="8">
        <f t="shared" ref="O74:O96" si="5">N74*40</f>
        <v>3.179384203480589</v>
      </c>
    </row>
    <row r="75" spans="1:15" x14ac:dyDescent="0.4">
      <c r="A75" t="s">
        <v>30</v>
      </c>
      <c r="B75">
        <v>3848</v>
      </c>
      <c r="K75" t="s">
        <v>51</v>
      </c>
      <c r="L75" s="8" t="str">
        <f>A42</f>
        <v>C10</v>
      </c>
      <c r="M75" s="8">
        <f>B42</f>
        <v>3504</v>
      </c>
      <c r="N75" s="8">
        <f t="shared" si="4"/>
        <v>8.7851405622489959E-3</v>
      </c>
      <c r="O75" s="8">
        <f t="shared" si="5"/>
        <v>0.35140562248995982</v>
      </c>
    </row>
    <row r="76" spans="1:15" x14ac:dyDescent="0.4">
      <c r="A76" t="s">
        <v>46</v>
      </c>
      <c r="B76">
        <v>43973</v>
      </c>
      <c r="K76" t="s">
        <v>52</v>
      </c>
      <c r="L76" t="str">
        <f>A54</f>
        <v>D10</v>
      </c>
      <c r="M76">
        <f>B54</f>
        <v>3735</v>
      </c>
      <c r="N76" s="8">
        <f t="shared" si="4"/>
        <v>0.10542168674698794</v>
      </c>
      <c r="O76" s="8">
        <f t="shared" si="5"/>
        <v>4.2168674698795181</v>
      </c>
    </row>
    <row r="77" spans="1:15" x14ac:dyDescent="0.4">
      <c r="A77" t="s">
        <v>54</v>
      </c>
      <c r="B77">
        <v>5393</v>
      </c>
      <c r="K77" t="s">
        <v>53</v>
      </c>
      <c r="L77" t="str">
        <f>A66</f>
        <v>E10</v>
      </c>
      <c r="M77">
        <f>B66</f>
        <v>3882</v>
      </c>
      <c r="N77" s="8">
        <f t="shared" si="4"/>
        <v>0.16691767068273092</v>
      </c>
      <c r="O77" s="8">
        <f t="shared" si="5"/>
        <v>6.6767068273092365</v>
      </c>
    </row>
    <row r="78" spans="1:15" x14ac:dyDescent="0.4">
      <c r="A78" t="s">
        <v>62</v>
      </c>
      <c r="B78">
        <v>4088</v>
      </c>
      <c r="K78" t="s">
        <v>54</v>
      </c>
      <c r="L78" t="str">
        <f>A78</f>
        <v>F10</v>
      </c>
      <c r="M78">
        <f>B78</f>
        <v>4088</v>
      </c>
      <c r="N78" s="8">
        <f t="shared" si="4"/>
        <v>0.25309571619812582</v>
      </c>
      <c r="O78" s="8">
        <f t="shared" si="5"/>
        <v>10.123828647925032</v>
      </c>
    </row>
    <row r="79" spans="1:15" x14ac:dyDescent="0.4">
      <c r="A79" t="s">
        <v>70</v>
      </c>
      <c r="B79">
        <v>46067</v>
      </c>
      <c r="K79" t="s">
        <v>55</v>
      </c>
      <c r="L79" t="str">
        <f>A90</f>
        <v>G10</v>
      </c>
      <c r="M79">
        <f>B90</f>
        <v>4673</v>
      </c>
      <c r="N79" s="8">
        <f t="shared" si="4"/>
        <v>0.49782463186077641</v>
      </c>
      <c r="O79" s="8">
        <f t="shared" si="5"/>
        <v>19.912985274431058</v>
      </c>
    </row>
    <row r="80" spans="1:15" x14ac:dyDescent="0.4">
      <c r="A80" t="s">
        <v>78</v>
      </c>
      <c r="B80">
        <v>4142</v>
      </c>
      <c r="K80" t="s">
        <v>56</v>
      </c>
      <c r="L80" t="str">
        <f>A102</f>
        <v>H10</v>
      </c>
      <c r="M80">
        <f>B102</f>
        <v>5908</v>
      </c>
      <c r="N80" s="8">
        <f t="shared" si="4"/>
        <v>1.0144745649263722</v>
      </c>
      <c r="O80" s="8">
        <f t="shared" si="5"/>
        <v>40.578982597054889</v>
      </c>
    </row>
    <row r="81" spans="1:15" x14ac:dyDescent="0.4">
      <c r="A81" t="s">
        <v>100</v>
      </c>
      <c r="B81">
        <v>3483</v>
      </c>
      <c r="K81" t="s">
        <v>64</v>
      </c>
      <c r="L81" t="str">
        <f>A103</f>
        <v>H11</v>
      </c>
      <c r="M81">
        <f>B103</f>
        <v>10547</v>
      </c>
      <c r="N81" s="8">
        <f t="shared" si="4"/>
        <v>2.9551539491298526</v>
      </c>
      <c r="O81" s="8">
        <f t="shared" si="5"/>
        <v>118.20615796519411</v>
      </c>
    </row>
    <row r="82" spans="1:15" x14ac:dyDescent="0.4">
      <c r="A82" t="s">
        <v>101</v>
      </c>
      <c r="B82">
        <v>6030</v>
      </c>
      <c r="K82" t="s">
        <v>63</v>
      </c>
      <c r="L82" t="str">
        <f>A91</f>
        <v>G11</v>
      </c>
      <c r="M82">
        <f>B91</f>
        <v>33375</v>
      </c>
      <c r="N82" s="8">
        <f t="shared" si="4"/>
        <v>12.505020080321284</v>
      </c>
      <c r="O82" s="8">
        <f t="shared" si="5"/>
        <v>500.20080321285138</v>
      </c>
    </row>
    <row r="83" spans="1:15" x14ac:dyDescent="0.4">
      <c r="A83" t="s">
        <v>102</v>
      </c>
      <c r="B83">
        <v>36986</v>
      </c>
      <c r="K83" t="s">
        <v>62</v>
      </c>
      <c r="L83" t="str">
        <f>A79</f>
        <v>F11</v>
      </c>
      <c r="M83">
        <f>B79</f>
        <v>46067</v>
      </c>
      <c r="N83" s="8">
        <f t="shared" si="4"/>
        <v>17.814591700133867</v>
      </c>
      <c r="O83" s="8">
        <f t="shared" si="5"/>
        <v>712.58366800535464</v>
      </c>
    </row>
    <row r="84" spans="1:15" x14ac:dyDescent="0.4">
      <c r="A84" t="s">
        <v>15</v>
      </c>
      <c r="B84">
        <v>3466</v>
      </c>
      <c r="K84" t="s">
        <v>61</v>
      </c>
      <c r="L84" t="str">
        <f>A67</f>
        <v>E11</v>
      </c>
      <c r="M84">
        <f>B67</f>
        <v>46781</v>
      </c>
      <c r="N84" s="8">
        <f t="shared" si="4"/>
        <v>18.113286479250334</v>
      </c>
      <c r="O84" s="8">
        <f t="shared" si="5"/>
        <v>724.53145917001336</v>
      </c>
    </row>
    <row r="85" spans="1:15" x14ac:dyDescent="0.4">
      <c r="A85" t="s">
        <v>23</v>
      </c>
      <c r="B85">
        <v>3809</v>
      </c>
      <c r="K85" t="s">
        <v>60</v>
      </c>
      <c r="L85" t="str">
        <f>A55</f>
        <v>D11</v>
      </c>
      <c r="M85">
        <f>B55</f>
        <v>33572</v>
      </c>
      <c r="N85" s="8">
        <f t="shared" si="4"/>
        <v>12.587433065595716</v>
      </c>
      <c r="O85" s="8">
        <f t="shared" si="5"/>
        <v>503.49732262382867</v>
      </c>
    </row>
    <row r="86" spans="1:15" x14ac:dyDescent="0.4">
      <c r="A86" t="s">
        <v>31</v>
      </c>
      <c r="B86">
        <v>4412</v>
      </c>
      <c r="K86" t="s">
        <v>59</v>
      </c>
      <c r="L86" t="str">
        <f>A43</f>
        <v>C11</v>
      </c>
      <c r="M86">
        <f>B43</f>
        <v>17948</v>
      </c>
      <c r="N86" s="8">
        <f t="shared" si="4"/>
        <v>6.0512884872824628</v>
      </c>
      <c r="O86" s="8">
        <f t="shared" si="5"/>
        <v>242.05153949129851</v>
      </c>
    </row>
    <row r="87" spans="1:15" x14ac:dyDescent="0.4">
      <c r="A87" t="s">
        <v>39</v>
      </c>
      <c r="B87">
        <v>3975</v>
      </c>
      <c r="K87" t="s">
        <v>58</v>
      </c>
      <c r="L87" t="str">
        <f>A31</f>
        <v>B11</v>
      </c>
      <c r="M87">
        <f>B31</f>
        <v>10826</v>
      </c>
      <c r="N87" s="8">
        <f t="shared" si="4"/>
        <v>3.0718708165997319</v>
      </c>
      <c r="O87" s="8">
        <f t="shared" si="5"/>
        <v>122.87483266398928</v>
      </c>
    </row>
    <row r="88" spans="1:15" x14ac:dyDescent="0.4">
      <c r="A88" t="s">
        <v>47</v>
      </c>
      <c r="B88">
        <v>29853</v>
      </c>
      <c r="K88" t="s">
        <v>57</v>
      </c>
      <c r="L88" t="str">
        <f>A19</f>
        <v>A11</v>
      </c>
      <c r="M88">
        <f>B19</f>
        <v>7332</v>
      </c>
      <c r="N88" s="8">
        <f t="shared" si="4"/>
        <v>1.6101907630522088</v>
      </c>
      <c r="O88" s="8">
        <f t="shared" si="5"/>
        <v>64.407630522088354</v>
      </c>
    </row>
    <row r="89" spans="1:15" x14ac:dyDescent="0.4">
      <c r="A89" t="s">
        <v>55</v>
      </c>
      <c r="B89">
        <v>7073</v>
      </c>
      <c r="K89" t="s">
        <v>65</v>
      </c>
      <c r="L89" t="str">
        <f>A20</f>
        <v>A12</v>
      </c>
      <c r="M89">
        <f>B20</f>
        <v>5505</v>
      </c>
      <c r="N89" s="8">
        <f t="shared" si="4"/>
        <v>0.84588353413654616</v>
      </c>
      <c r="O89" s="8">
        <f t="shared" si="5"/>
        <v>33.835341365461844</v>
      </c>
    </row>
    <row r="90" spans="1:15" x14ac:dyDescent="0.4">
      <c r="A90" t="s">
        <v>63</v>
      </c>
      <c r="B90">
        <v>4673</v>
      </c>
      <c r="K90" t="s">
        <v>66</v>
      </c>
      <c r="L90" t="str">
        <f>A32</f>
        <v>B12</v>
      </c>
      <c r="M90">
        <f>B32</f>
        <v>4955</v>
      </c>
      <c r="N90" s="8">
        <f t="shared" si="4"/>
        <v>0.61579651941097724</v>
      </c>
      <c r="O90" s="8">
        <f t="shared" si="5"/>
        <v>24.63186077643909</v>
      </c>
    </row>
    <row r="91" spans="1:15" x14ac:dyDescent="0.4">
      <c r="A91" t="s">
        <v>71</v>
      </c>
      <c r="B91">
        <v>33375</v>
      </c>
      <c r="K91" t="s">
        <v>67</v>
      </c>
      <c r="L91" t="str">
        <f>A44</f>
        <v>C12</v>
      </c>
      <c r="M91">
        <f>B44</f>
        <v>4521</v>
      </c>
      <c r="N91" s="8">
        <f t="shared" si="4"/>
        <v>0.43423694779116462</v>
      </c>
      <c r="O91" s="8">
        <f t="shared" si="5"/>
        <v>17.369477911646584</v>
      </c>
    </row>
    <row r="92" spans="1:15" x14ac:dyDescent="0.4">
      <c r="A92" t="s">
        <v>79</v>
      </c>
      <c r="B92">
        <v>3872</v>
      </c>
      <c r="K92" t="s">
        <v>68</v>
      </c>
      <c r="L92" t="str">
        <f>A56</f>
        <v>D12</v>
      </c>
      <c r="M92">
        <f>B56</f>
        <v>4556</v>
      </c>
      <c r="N92" s="8">
        <f t="shared" si="4"/>
        <v>0.44887884872824629</v>
      </c>
      <c r="O92" s="8">
        <f t="shared" si="5"/>
        <v>17.955153949129851</v>
      </c>
    </row>
    <row r="93" spans="1:15" x14ac:dyDescent="0.4">
      <c r="A93" t="s">
        <v>103</v>
      </c>
      <c r="B93">
        <v>3418</v>
      </c>
      <c r="K93" t="s">
        <v>69</v>
      </c>
      <c r="L93" t="str">
        <f>A68</f>
        <v>E12</v>
      </c>
      <c r="M93">
        <f>B68</f>
        <v>4583</v>
      </c>
      <c r="N93" s="8">
        <f t="shared" si="4"/>
        <v>0.46017402945113789</v>
      </c>
      <c r="O93" s="8">
        <f t="shared" si="5"/>
        <v>18.406961178045517</v>
      </c>
    </row>
    <row r="94" spans="1:15" x14ac:dyDescent="0.4">
      <c r="A94" t="s">
        <v>104</v>
      </c>
      <c r="B94">
        <v>14756</v>
      </c>
      <c r="K94" t="s">
        <v>70</v>
      </c>
      <c r="L94" t="str">
        <f>A80</f>
        <v>F12</v>
      </c>
      <c r="M94">
        <f>B80</f>
        <v>4142</v>
      </c>
      <c r="N94" s="8">
        <f t="shared" si="4"/>
        <v>0.27568607764390896</v>
      </c>
      <c r="O94" s="8">
        <f t="shared" si="5"/>
        <v>11.027443105756358</v>
      </c>
    </row>
    <row r="95" spans="1:15" x14ac:dyDescent="0.4">
      <c r="A95" t="s">
        <v>105</v>
      </c>
      <c r="B95">
        <v>30398</v>
      </c>
      <c r="K95" t="s">
        <v>71</v>
      </c>
      <c r="L95" t="str">
        <f>A92</f>
        <v>G12</v>
      </c>
      <c r="M95">
        <f>B92</f>
        <v>3872</v>
      </c>
      <c r="N95" s="8">
        <f t="shared" si="4"/>
        <v>0.1627342704149933</v>
      </c>
      <c r="O95" s="8">
        <f t="shared" si="5"/>
        <v>6.5093708165997324</v>
      </c>
    </row>
    <row r="96" spans="1:15" x14ac:dyDescent="0.4">
      <c r="A96" t="s">
        <v>16</v>
      </c>
      <c r="B96">
        <v>3562</v>
      </c>
      <c r="K96" t="s">
        <v>72</v>
      </c>
      <c r="L96" t="str">
        <f>A104</f>
        <v>H12</v>
      </c>
      <c r="M96">
        <f>B104</f>
        <v>3677</v>
      </c>
      <c r="N96" s="8">
        <f t="shared" si="4"/>
        <v>8.1157965194109769E-2</v>
      </c>
      <c r="O96" s="8">
        <f t="shared" si="5"/>
        <v>3.2463186077643909</v>
      </c>
    </row>
    <row r="97" spans="1:2" x14ac:dyDescent="0.4">
      <c r="A97" t="s">
        <v>24</v>
      </c>
      <c r="B97">
        <v>3598</v>
      </c>
    </row>
    <row r="98" spans="1:2" x14ac:dyDescent="0.4">
      <c r="A98" t="s">
        <v>33</v>
      </c>
      <c r="B98">
        <v>4234</v>
      </c>
    </row>
    <row r="99" spans="1:2" x14ac:dyDescent="0.4">
      <c r="A99" t="s">
        <v>40</v>
      </c>
      <c r="B99">
        <v>4255</v>
      </c>
    </row>
    <row r="100" spans="1:2" x14ac:dyDescent="0.4">
      <c r="A100" t="s">
        <v>48</v>
      </c>
      <c r="B100">
        <v>15282</v>
      </c>
    </row>
    <row r="101" spans="1:2" x14ac:dyDescent="0.4">
      <c r="A101" t="s">
        <v>56</v>
      </c>
      <c r="B101">
        <v>9176</v>
      </c>
    </row>
    <row r="102" spans="1:2" x14ac:dyDescent="0.4">
      <c r="A102" t="s">
        <v>64</v>
      </c>
      <c r="B102">
        <v>5908</v>
      </c>
    </row>
    <row r="103" spans="1:2" x14ac:dyDescent="0.4">
      <c r="A103" t="s">
        <v>72</v>
      </c>
      <c r="B103">
        <v>10547</v>
      </c>
    </row>
    <row r="104" spans="1:2" x14ac:dyDescent="0.4">
      <c r="A104" t="s">
        <v>80</v>
      </c>
      <c r="B104">
        <v>3677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N9" sqref="N9:N96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62830</v>
      </c>
      <c r="D2">
        <v>3421</v>
      </c>
      <c r="E2">
        <v>4493</v>
      </c>
      <c r="F2">
        <v>4120</v>
      </c>
      <c r="G2">
        <v>45627</v>
      </c>
      <c r="H2">
        <v>30732</v>
      </c>
      <c r="I2">
        <v>4042</v>
      </c>
      <c r="J2">
        <v>4611</v>
      </c>
      <c r="K2">
        <v>3923</v>
      </c>
      <c r="L2">
        <v>3764</v>
      </c>
      <c r="M2">
        <v>7210</v>
      </c>
      <c r="N2">
        <v>5478</v>
      </c>
      <c r="O2">
        <v>38833</v>
      </c>
      <c r="P2">
        <v>3516</v>
      </c>
      <c r="Q2">
        <v>5199</v>
      </c>
      <c r="R2">
        <v>3937</v>
      </c>
      <c r="S2">
        <v>39811</v>
      </c>
      <c r="T2">
        <v>19585</v>
      </c>
      <c r="U2">
        <v>3910</v>
      </c>
      <c r="V2">
        <v>5790</v>
      </c>
      <c r="W2">
        <v>4222</v>
      </c>
      <c r="X2">
        <v>3549</v>
      </c>
      <c r="Y2">
        <v>10517</v>
      </c>
      <c r="Z2">
        <v>4751</v>
      </c>
      <c r="AA2">
        <v>21034</v>
      </c>
      <c r="AB2">
        <v>3558</v>
      </c>
      <c r="AC2">
        <v>6556</v>
      </c>
      <c r="AD2">
        <v>3754</v>
      </c>
      <c r="AE2">
        <v>18896</v>
      </c>
      <c r="AF2">
        <v>11245</v>
      </c>
      <c r="AG2">
        <v>3648</v>
      </c>
      <c r="AH2">
        <v>11848</v>
      </c>
      <c r="AI2">
        <v>4320</v>
      </c>
      <c r="AJ2">
        <v>3525</v>
      </c>
      <c r="AK2">
        <v>17341</v>
      </c>
      <c r="AL2">
        <v>4392</v>
      </c>
      <c r="AM2">
        <v>8491</v>
      </c>
      <c r="AN2">
        <v>3666</v>
      </c>
      <c r="AO2">
        <v>8735</v>
      </c>
      <c r="AP2">
        <v>3616</v>
      </c>
      <c r="AQ2">
        <v>7946</v>
      </c>
      <c r="AR2">
        <v>7619</v>
      </c>
      <c r="AS2">
        <v>3491</v>
      </c>
      <c r="AT2">
        <v>34208</v>
      </c>
      <c r="AU2">
        <v>4432</v>
      </c>
      <c r="AV2">
        <v>3601</v>
      </c>
      <c r="AW2">
        <v>31643</v>
      </c>
      <c r="AX2">
        <v>4312</v>
      </c>
      <c r="AY2">
        <v>4407</v>
      </c>
      <c r="AZ2">
        <v>3778</v>
      </c>
      <c r="BA2">
        <v>14638</v>
      </c>
      <c r="BB2">
        <v>3524</v>
      </c>
      <c r="BC2">
        <v>5086</v>
      </c>
      <c r="BD2">
        <v>5523</v>
      </c>
      <c r="BE2">
        <v>3489</v>
      </c>
      <c r="BF2">
        <v>50958</v>
      </c>
      <c r="BG2">
        <v>4663</v>
      </c>
      <c r="BH2">
        <v>3813</v>
      </c>
      <c r="BI2">
        <v>44387</v>
      </c>
      <c r="BJ2">
        <v>4380</v>
      </c>
      <c r="BK2">
        <v>3675</v>
      </c>
      <c r="BL2">
        <v>4313</v>
      </c>
      <c r="BM2">
        <v>24624</v>
      </c>
      <c r="BN2">
        <v>3418</v>
      </c>
      <c r="BO2">
        <v>3999</v>
      </c>
      <c r="BP2">
        <v>4795</v>
      </c>
      <c r="BQ2">
        <v>3711</v>
      </c>
      <c r="BR2">
        <v>41655</v>
      </c>
      <c r="BS2">
        <v>5280</v>
      </c>
      <c r="BT2">
        <v>3981</v>
      </c>
      <c r="BU2">
        <v>45349</v>
      </c>
      <c r="BV2">
        <v>4057</v>
      </c>
      <c r="BW2">
        <v>3467</v>
      </c>
      <c r="BX2">
        <v>5870</v>
      </c>
      <c r="BY2">
        <v>35519</v>
      </c>
      <c r="BZ2">
        <v>3442</v>
      </c>
      <c r="CA2">
        <v>3790</v>
      </c>
      <c r="CB2">
        <v>4390</v>
      </c>
      <c r="CC2">
        <v>4057</v>
      </c>
      <c r="CD2">
        <v>29297</v>
      </c>
      <c r="CE2">
        <v>6964</v>
      </c>
      <c r="CF2">
        <v>4621</v>
      </c>
      <c r="CG2">
        <v>31865</v>
      </c>
      <c r="CH2">
        <v>3816</v>
      </c>
      <c r="CI2">
        <v>3464</v>
      </c>
      <c r="CJ2">
        <v>14537</v>
      </c>
      <c r="CK2">
        <v>29841</v>
      </c>
      <c r="CL2">
        <v>3519</v>
      </c>
      <c r="CM2">
        <v>3575</v>
      </c>
      <c r="CN2">
        <v>4160</v>
      </c>
      <c r="CO2">
        <v>4207</v>
      </c>
      <c r="CP2">
        <v>14649</v>
      </c>
      <c r="CQ2">
        <v>8943</v>
      </c>
      <c r="CR2">
        <v>5737</v>
      </c>
      <c r="CS2">
        <v>10174</v>
      </c>
      <c r="CT2">
        <v>3633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62830</v>
      </c>
      <c r="G9">
        <f>'Plate 1'!G9</f>
        <v>30</v>
      </c>
      <c r="H9" t="str">
        <f t="shared" ref="H9:I9" si="0">A9</f>
        <v>A1</v>
      </c>
      <c r="I9">
        <f t="shared" si="0"/>
        <v>62830</v>
      </c>
      <c r="K9" t="s">
        <v>82</v>
      </c>
      <c r="L9" t="str">
        <f>A10</f>
        <v>A2</v>
      </c>
      <c r="M9">
        <f>B10</f>
        <v>3421</v>
      </c>
      <c r="N9" s="8">
        <f>(M9-I$15)/2070.1</f>
        <v>-2.2221148736776001E-2</v>
      </c>
      <c r="O9">
        <f>N9*40</f>
        <v>-0.88884594947104001</v>
      </c>
    </row>
    <row r="10" spans="1:98" x14ac:dyDescent="0.4">
      <c r="A10" t="s">
        <v>83</v>
      </c>
      <c r="B10">
        <v>3421</v>
      </c>
      <c r="G10">
        <f>'Plate 1'!G10</f>
        <v>15</v>
      </c>
      <c r="H10" t="str">
        <f>A21</f>
        <v>B1</v>
      </c>
      <c r="I10">
        <f>B21</f>
        <v>38833</v>
      </c>
      <c r="K10" t="s">
        <v>85</v>
      </c>
      <c r="L10" t="str">
        <f>A22</f>
        <v>B2</v>
      </c>
      <c r="M10">
        <f>B22</f>
        <v>3516</v>
      </c>
      <c r="N10" s="8">
        <f t="shared" ref="N10:N73" si="1">(M10-I$15)/2070.1</f>
        <v>2.3670354089174436E-2</v>
      </c>
      <c r="O10">
        <f t="shared" ref="O10:O73" si="2">N10*40</f>
        <v>0.94681416356697745</v>
      </c>
    </row>
    <row r="11" spans="1:98" x14ac:dyDescent="0.4">
      <c r="A11" t="s">
        <v>84</v>
      </c>
      <c r="B11">
        <v>4493</v>
      </c>
      <c r="G11">
        <f>'Plate 1'!G11</f>
        <v>7.5</v>
      </c>
      <c r="H11" t="str">
        <f>A33</f>
        <v>C1</v>
      </c>
      <c r="I11">
        <f>B33</f>
        <v>21034</v>
      </c>
      <c r="K11" t="s">
        <v>88</v>
      </c>
      <c r="L11" t="str">
        <f>A34</f>
        <v>C2</v>
      </c>
      <c r="M11">
        <f>B34</f>
        <v>3558</v>
      </c>
      <c r="N11" s="8">
        <f t="shared" si="1"/>
        <v>4.3959229022752525E-2</v>
      </c>
      <c r="O11">
        <f t="shared" si="2"/>
        <v>1.7583691609101009</v>
      </c>
    </row>
    <row r="12" spans="1:98" x14ac:dyDescent="0.4">
      <c r="A12" t="s">
        <v>9</v>
      </c>
      <c r="B12">
        <v>4120</v>
      </c>
      <c r="G12">
        <f>'Plate 1'!G12</f>
        <v>1.875</v>
      </c>
      <c r="H12" t="str">
        <f>A45</f>
        <v>D1</v>
      </c>
      <c r="I12">
        <f>B45</f>
        <v>8491</v>
      </c>
      <c r="K12" t="s">
        <v>91</v>
      </c>
      <c r="L12" t="str">
        <f>A46</f>
        <v>D2</v>
      </c>
      <c r="M12">
        <f>B46</f>
        <v>3666</v>
      </c>
      <c r="N12" s="8">
        <f t="shared" si="1"/>
        <v>9.6130621709096184E-2</v>
      </c>
      <c r="O12">
        <f t="shared" si="2"/>
        <v>3.8452248683638475</v>
      </c>
    </row>
    <row r="13" spans="1:98" x14ac:dyDescent="0.4">
      <c r="A13" t="s">
        <v>17</v>
      </c>
      <c r="B13">
        <v>45627</v>
      </c>
      <c r="G13">
        <f>'Plate 1'!G13</f>
        <v>0.46875</v>
      </c>
      <c r="H13" t="str">
        <f>A57</f>
        <v>E1</v>
      </c>
      <c r="I13">
        <f>B57</f>
        <v>4407</v>
      </c>
      <c r="K13" t="s">
        <v>94</v>
      </c>
      <c r="L13" t="str">
        <f>A58</f>
        <v>E2</v>
      </c>
      <c r="M13">
        <f>B58</f>
        <v>3778</v>
      </c>
      <c r="N13" s="8">
        <f t="shared" si="1"/>
        <v>0.15023428819863777</v>
      </c>
      <c r="O13">
        <f t="shared" si="2"/>
        <v>6.0093715279455111</v>
      </c>
    </row>
    <row r="14" spans="1:98" x14ac:dyDescent="0.4">
      <c r="A14" t="s">
        <v>25</v>
      </c>
      <c r="B14">
        <v>30732</v>
      </c>
      <c r="G14">
        <f>'Plate 1'!G14</f>
        <v>0.1171875</v>
      </c>
      <c r="H14" t="str">
        <f>A69</f>
        <v>F1</v>
      </c>
      <c r="I14">
        <f>B69</f>
        <v>3675</v>
      </c>
      <c r="K14" t="s">
        <v>97</v>
      </c>
      <c r="L14" t="str">
        <f>A70</f>
        <v>F2</v>
      </c>
      <c r="M14">
        <f>B70</f>
        <v>4313</v>
      </c>
      <c r="N14" s="8">
        <f t="shared" si="1"/>
        <v>0.40867590937635867</v>
      </c>
      <c r="O14">
        <f t="shared" si="2"/>
        <v>16.347036375054348</v>
      </c>
    </row>
    <row r="15" spans="1:98" x14ac:dyDescent="0.4">
      <c r="A15" t="s">
        <v>34</v>
      </c>
      <c r="B15">
        <v>4042</v>
      </c>
      <c r="G15">
        <f>'Plate 1'!G15</f>
        <v>0</v>
      </c>
      <c r="H15" t="str">
        <f>A81</f>
        <v>G1</v>
      </c>
      <c r="I15">
        <f>B81</f>
        <v>3467</v>
      </c>
      <c r="K15" t="s">
        <v>100</v>
      </c>
      <c r="L15" t="str">
        <f>A82</f>
        <v>G2</v>
      </c>
      <c r="M15">
        <f>B82</f>
        <v>5870</v>
      </c>
      <c r="N15" s="8">
        <f t="shared" si="1"/>
        <v>1.1608134872711464</v>
      </c>
      <c r="O15">
        <f t="shared" si="2"/>
        <v>46.432539490845855</v>
      </c>
    </row>
    <row r="16" spans="1:98" x14ac:dyDescent="0.4">
      <c r="A16" t="s">
        <v>41</v>
      </c>
      <c r="B16">
        <v>4611</v>
      </c>
      <c r="H16" t="s">
        <v>119</v>
      </c>
      <c r="I16">
        <f>SLOPE(I10:I15, G10:G15)</f>
        <v>2352.8754324122856</v>
      </c>
      <c r="K16" t="s">
        <v>103</v>
      </c>
      <c r="L16" t="str">
        <f>A94</f>
        <v>H2</v>
      </c>
      <c r="M16">
        <f>B94</f>
        <v>14537</v>
      </c>
      <c r="N16" s="8">
        <f t="shared" si="1"/>
        <v>5.3475677503502252</v>
      </c>
      <c r="O16">
        <f t="shared" si="2"/>
        <v>213.90271001400902</v>
      </c>
    </row>
    <row r="17" spans="1:15" x14ac:dyDescent="0.4">
      <c r="A17" t="s">
        <v>49</v>
      </c>
      <c r="B17">
        <v>3923</v>
      </c>
      <c r="K17" t="s">
        <v>104</v>
      </c>
      <c r="L17" t="str">
        <f>A95</f>
        <v>H3</v>
      </c>
      <c r="M17">
        <f>B95</f>
        <v>29841</v>
      </c>
      <c r="N17" s="8">
        <f t="shared" si="1"/>
        <v>12.740447321385441</v>
      </c>
      <c r="O17">
        <f t="shared" si="2"/>
        <v>509.61789285541761</v>
      </c>
    </row>
    <row r="18" spans="1:15" x14ac:dyDescent="0.4">
      <c r="A18" t="s">
        <v>57</v>
      </c>
      <c r="B18">
        <v>3764</v>
      </c>
      <c r="K18" t="s">
        <v>101</v>
      </c>
      <c r="L18" t="str">
        <f>A83</f>
        <v>G3</v>
      </c>
      <c r="M18">
        <f>B83</f>
        <v>35519</v>
      </c>
      <c r="N18" s="8">
        <f t="shared" si="1"/>
        <v>15.483309985024878</v>
      </c>
      <c r="O18">
        <f t="shared" si="2"/>
        <v>619.33239940099509</v>
      </c>
    </row>
    <row r="19" spans="1:15" x14ac:dyDescent="0.4">
      <c r="A19" t="s">
        <v>65</v>
      </c>
      <c r="B19">
        <v>7210</v>
      </c>
      <c r="K19" t="s">
        <v>98</v>
      </c>
      <c r="L19" t="str">
        <f>A71</f>
        <v>F3</v>
      </c>
      <c r="M19">
        <f>B71</f>
        <v>24624</v>
      </c>
      <c r="N19" s="8">
        <f t="shared" si="1"/>
        <v>10.220279213564563</v>
      </c>
      <c r="O19">
        <f t="shared" si="2"/>
        <v>408.81116854258255</v>
      </c>
    </row>
    <row r="20" spans="1:15" x14ac:dyDescent="0.4">
      <c r="A20" t="s">
        <v>73</v>
      </c>
      <c r="B20">
        <v>5478</v>
      </c>
      <c r="K20" t="s">
        <v>95</v>
      </c>
      <c r="L20" t="str">
        <f>A59</f>
        <v>E3</v>
      </c>
      <c r="M20">
        <f>B59</f>
        <v>14638</v>
      </c>
      <c r="N20" s="8">
        <f t="shared" si="1"/>
        <v>5.3963576638809725</v>
      </c>
      <c r="O20">
        <f t="shared" si="2"/>
        <v>215.85430655523891</v>
      </c>
    </row>
    <row r="21" spans="1:15" x14ac:dyDescent="0.4">
      <c r="A21" t="s">
        <v>85</v>
      </c>
      <c r="B21">
        <v>38833</v>
      </c>
      <c r="K21" t="s">
        <v>92</v>
      </c>
      <c r="L21" t="str">
        <f>A47</f>
        <v>D3</v>
      </c>
      <c r="M21">
        <f>B47</f>
        <v>8735</v>
      </c>
      <c r="N21" s="8">
        <f t="shared" si="1"/>
        <v>2.5448045988116519</v>
      </c>
      <c r="O21">
        <f t="shared" si="2"/>
        <v>101.79218395246608</v>
      </c>
    </row>
    <row r="22" spans="1:15" x14ac:dyDescent="0.4">
      <c r="A22" t="s">
        <v>86</v>
      </c>
      <c r="B22">
        <v>3516</v>
      </c>
      <c r="K22" t="s">
        <v>89</v>
      </c>
      <c r="L22" t="str">
        <f>A35</f>
        <v>C3</v>
      </c>
      <c r="M22">
        <f>B35</f>
        <v>6556</v>
      </c>
      <c r="N22" s="8">
        <f t="shared" si="1"/>
        <v>1.4921984445195884</v>
      </c>
      <c r="O22">
        <f t="shared" si="2"/>
        <v>59.687937780783535</v>
      </c>
    </row>
    <row r="23" spans="1:15" x14ac:dyDescent="0.4">
      <c r="A23" t="s">
        <v>87</v>
      </c>
      <c r="B23">
        <v>5199</v>
      </c>
      <c r="K23" t="s">
        <v>86</v>
      </c>
      <c r="L23" t="str">
        <f>A23</f>
        <v>B3</v>
      </c>
      <c r="M23">
        <f>B23</f>
        <v>5199</v>
      </c>
      <c r="N23" s="8">
        <f t="shared" si="1"/>
        <v>0.83667455678469638</v>
      </c>
      <c r="O23">
        <f t="shared" si="2"/>
        <v>33.466982271387856</v>
      </c>
    </row>
    <row r="24" spans="1:15" x14ac:dyDescent="0.4">
      <c r="A24" t="s">
        <v>10</v>
      </c>
      <c r="B24">
        <v>3937</v>
      </c>
      <c r="K24" t="s">
        <v>83</v>
      </c>
      <c r="L24" t="str">
        <f>A11</f>
        <v>A3</v>
      </c>
      <c r="M24">
        <f>B11</f>
        <v>4493</v>
      </c>
      <c r="N24" s="8">
        <f t="shared" si="1"/>
        <v>0.49562823052026472</v>
      </c>
      <c r="O24">
        <f t="shared" si="2"/>
        <v>19.825129220810588</v>
      </c>
    </row>
    <row r="25" spans="1:15" x14ac:dyDescent="0.4">
      <c r="A25" t="s">
        <v>18</v>
      </c>
      <c r="B25">
        <v>39811</v>
      </c>
      <c r="K25" t="s">
        <v>84</v>
      </c>
      <c r="L25" t="str">
        <f>A12</f>
        <v>A4</v>
      </c>
      <c r="M25">
        <f>B12</f>
        <v>4120</v>
      </c>
      <c r="N25" s="8">
        <f t="shared" si="1"/>
        <v>0.31544369837205932</v>
      </c>
      <c r="O25">
        <f t="shared" si="2"/>
        <v>12.617747934882374</v>
      </c>
    </row>
    <row r="26" spans="1:15" x14ac:dyDescent="0.4">
      <c r="A26" t="s">
        <v>26</v>
      </c>
      <c r="B26">
        <v>19585</v>
      </c>
      <c r="K26" t="s">
        <v>87</v>
      </c>
      <c r="L26" t="str">
        <f>A24</f>
        <v>B4</v>
      </c>
      <c r="M26">
        <f>B24</f>
        <v>3937</v>
      </c>
      <c r="N26" s="8">
        <f t="shared" si="1"/>
        <v>0.22704217187575482</v>
      </c>
      <c r="O26">
        <f t="shared" si="2"/>
        <v>9.0816868750301936</v>
      </c>
    </row>
    <row r="27" spans="1:15" x14ac:dyDescent="0.4">
      <c r="A27" t="s">
        <v>35</v>
      </c>
      <c r="B27">
        <v>3910</v>
      </c>
      <c r="K27" t="s">
        <v>90</v>
      </c>
      <c r="L27" t="str">
        <f>A36</f>
        <v>C4</v>
      </c>
      <c r="M27">
        <f>B36</f>
        <v>3754</v>
      </c>
      <c r="N27" s="8">
        <f t="shared" si="1"/>
        <v>0.13864064537945028</v>
      </c>
      <c r="O27">
        <f t="shared" si="2"/>
        <v>5.5456258151780116</v>
      </c>
    </row>
    <row r="28" spans="1:15" x14ac:dyDescent="0.4">
      <c r="A28" t="s">
        <v>42</v>
      </c>
      <c r="B28">
        <v>5790</v>
      </c>
      <c r="K28" t="s">
        <v>93</v>
      </c>
      <c r="L28" t="str">
        <f>A48</f>
        <v>D4</v>
      </c>
      <c r="M28">
        <f>B48</f>
        <v>3616</v>
      </c>
      <c r="N28" s="8">
        <f t="shared" si="1"/>
        <v>7.1977199169122263E-2</v>
      </c>
      <c r="O28">
        <f t="shared" si="2"/>
        <v>2.8790879667648905</v>
      </c>
    </row>
    <row r="29" spans="1:15" x14ac:dyDescent="0.4">
      <c r="A29" t="s">
        <v>50</v>
      </c>
      <c r="B29">
        <v>4222</v>
      </c>
      <c r="K29" t="s">
        <v>96</v>
      </c>
      <c r="L29" t="str">
        <f>A60</f>
        <v>E4</v>
      </c>
      <c r="M29">
        <f>B60</f>
        <v>3524</v>
      </c>
      <c r="N29" s="8">
        <f t="shared" si="1"/>
        <v>2.7534901695570265E-2</v>
      </c>
      <c r="O29">
        <f t="shared" si="2"/>
        <v>1.1013960678228105</v>
      </c>
    </row>
    <row r="30" spans="1:15" x14ac:dyDescent="0.4">
      <c r="A30" t="s">
        <v>58</v>
      </c>
      <c r="B30">
        <v>3549</v>
      </c>
      <c r="K30" t="s">
        <v>99</v>
      </c>
      <c r="L30" t="str">
        <f>A72</f>
        <v>F4</v>
      </c>
      <c r="M30">
        <f>B72</f>
        <v>3418</v>
      </c>
      <c r="N30" s="8">
        <f t="shared" si="1"/>
        <v>-2.3670354089174436E-2</v>
      </c>
      <c r="O30">
        <f t="shared" si="2"/>
        <v>-0.94681416356697745</v>
      </c>
    </row>
    <row r="31" spans="1:15" x14ac:dyDescent="0.4">
      <c r="A31" t="s">
        <v>66</v>
      </c>
      <c r="B31">
        <v>10517</v>
      </c>
      <c r="K31" t="s">
        <v>102</v>
      </c>
      <c r="L31" t="str">
        <f>A84</f>
        <v>G4</v>
      </c>
      <c r="M31">
        <f>B84</f>
        <v>3442</v>
      </c>
      <c r="N31" s="8">
        <f t="shared" si="1"/>
        <v>-1.2076711269986959E-2</v>
      </c>
      <c r="O31">
        <f t="shared" si="2"/>
        <v>-0.48306845079947835</v>
      </c>
    </row>
    <row r="32" spans="1:15" x14ac:dyDescent="0.4">
      <c r="A32" t="s">
        <v>74</v>
      </c>
      <c r="B32">
        <v>4751</v>
      </c>
      <c r="K32" t="s">
        <v>105</v>
      </c>
      <c r="L32" t="str">
        <f>A96</f>
        <v>H4</v>
      </c>
      <c r="M32">
        <f>B96</f>
        <v>3519</v>
      </c>
      <c r="N32" s="8">
        <f t="shared" si="1"/>
        <v>2.5119559441572872E-2</v>
      </c>
      <c r="O32">
        <f t="shared" si="2"/>
        <v>1.0047823776629148</v>
      </c>
    </row>
    <row r="33" spans="1:15" x14ac:dyDescent="0.4">
      <c r="A33" t="s">
        <v>88</v>
      </c>
      <c r="B33">
        <v>21034</v>
      </c>
      <c r="K33" t="s">
        <v>16</v>
      </c>
      <c r="L33" t="str">
        <f>A97</f>
        <v>H5</v>
      </c>
      <c r="M33">
        <f>B97</f>
        <v>3575</v>
      </c>
      <c r="N33" s="8">
        <f t="shared" si="1"/>
        <v>5.2171392686343659E-2</v>
      </c>
      <c r="O33">
        <f t="shared" si="2"/>
        <v>2.0868557074537462</v>
      </c>
    </row>
    <row r="34" spans="1:15" x14ac:dyDescent="0.4">
      <c r="A34" t="s">
        <v>89</v>
      </c>
      <c r="B34">
        <v>3558</v>
      </c>
      <c r="K34" t="s">
        <v>15</v>
      </c>
      <c r="L34" t="str">
        <f>A85</f>
        <v>G5</v>
      </c>
      <c r="M34">
        <f>B85</f>
        <v>3790</v>
      </c>
      <c r="N34" s="8">
        <f t="shared" si="1"/>
        <v>0.15603110960823149</v>
      </c>
      <c r="O34">
        <f t="shared" si="2"/>
        <v>6.24124438432926</v>
      </c>
    </row>
    <row r="35" spans="1:15" x14ac:dyDescent="0.4">
      <c r="A35" t="s">
        <v>90</v>
      </c>
      <c r="B35">
        <v>6556</v>
      </c>
      <c r="K35" t="s">
        <v>14</v>
      </c>
      <c r="L35" t="str">
        <f>A73</f>
        <v>F5</v>
      </c>
      <c r="M35">
        <f>B73</f>
        <v>3999</v>
      </c>
      <c r="N35" s="8">
        <f t="shared" si="1"/>
        <v>0.25699241582532245</v>
      </c>
      <c r="O35">
        <f t="shared" si="2"/>
        <v>10.279696633012898</v>
      </c>
    </row>
    <row r="36" spans="1:15" x14ac:dyDescent="0.4">
      <c r="A36" t="s">
        <v>11</v>
      </c>
      <c r="B36">
        <v>3754</v>
      </c>
      <c r="K36" t="s">
        <v>13</v>
      </c>
      <c r="L36" t="str">
        <f>A61</f>
        <v>E5</v>
      </c>
      <c r="M36">
        <f>B61</f>
        <v>5086</v>
      </c>
      <c r="N36" s="8">
        <f t="shared" si="1"/>
        <v>0.78208782184435532</v>
      </c>
      <c r="O36">
        <f t="shared" si="2"/>
        <v>31.283512873774214</v>
      </c>
    </row>
    <row r="37" spans="1:15" x14ac:dyDescent="0.4">
      <c r="A37" t="s">
        <v>19</v>
      </c>
      <c r="B37">
        <v>18896</v>
      </c>
      <c r="K37" t="s">
        <v>12</v>
      </c>
      <c r="L37" t="str">
        <f>A49</f>
        <v>D5</v>
      </c>
      <c r="M37">
        <f>B49</f>
        <v>7946</v>
      </c>
      <c r="N37" s="8">
        <f t="shared" si="1"/>
        <v>2.1636635911308635</v>
      </c>
      <c r="O37">
        <f t="shared" si="2"/>
        <v>86.546543645234536</v>
      </c>
    </row>
    <row r="38" spans="1:15" x14ac:dyDescent="0.4">
      <c r="A38" t="s">
        <v>27</v>
      </c>
      <c r="B38">
        <v>11245</v>
      </c>
      <c r="K38" t="s">
        <v>11</v>
      </c>
      <c r="L38" t="str">
        <f>A37</f>
        <v>C5</v>
      </c>
      <c r="M38">
        <f>B37</f>
        <v>18896</v>
      </c>
      <c r="N38" s="8">
        <f t="shared" si="1"/>
        <v>7.4532631273851511</v>
      </c>
      <c r="O38">
        <f t="shared" si="2"/>
        <v>298.13052509540603</v>
      </c>
    </row>
    <row r="39" spans="1:15" x14ac:dyDescent="0.4">
      <c r="A39" t="s">
        <v>36</v>
      </c>
      <c r="B39">
        <v>3648</v>
      </c>
      <c r="K39" t="s">
        <v>10</v>
      </c>
      <c r="L39" t="str">
        <f>A25</f>
        <v>B5</v>
      </c>
      <c r="M39">
        <f>B25</f>
        <v>39811</v>
      </c>
      <c r="N39" s="8">
        <f t="shared" si="1"/>
        <v>17.55663977585624</v>
      </c>
      <c r="O39">
        <f t="shared" si="2"/>
        <v>702.26559103424961</v>
      </c>
    </row>
    <row r="40" spans="1:15" x14ac:dyDescent="0.4">
      <c r="A40" t="s">
        <v>43</v>
      </c>
      <c r="B40">
        <v>11848</v>
      </c>
      <c r="K40" t="s">
        <v>9</v>
      </c>
      <c r="L40" t="str">
        <f>A13</f>
        <v>A5</v>
      </c>
      <c r="M40">
        <f>B13</f>
        <v>45627</v>
      </c>
      <c r="N40" s="8">
        <f t="shared" si="1"/>
        <v>20.366165885706007</v>
      </c>
      <c r="O40">
        <f t="shared" si="2"/>
        <v>814.6466354282403</v>
      </c>
    </row>
    <row r="41" spans="1:15" x14ac:dyDescent="0.4">
      <c r="A41" t="s">
        <v>51</v>
      </c>
      <c r="B41">
        <v>4320</v>
      </c>
      <c r="K41" t="s">
        <v>17</v>
      </c>
      <c r="L41" t="str">
        <f>A14</f>
        <v>A6</v>
      </c>
      <c r="M41">
        <f>B14</f>
        <v>30732</v>
      </c>
      <c r="N41" s="8">
        <f t="shared" si="1"/>
        <v>13.170861311047776</v>
      </c>
      <c r="O41">
        <f t="shared" si="2"/>
        <v>526.83445244191103</v>
      </c>
    </row>
    <row r="42" spans="1:15" x14ac:dyDescent="0.4">
      <c r="A42" t="s">
        <v>59</v>
      </c>
      <c r="B42">
        <v>3525</v>
      </c>
      <c r="K42" t="s">
        <v>18</v>
      </c>
      <c r="L42" t="str">
        <f>A26</f>
        <v>B6</v>
      </c>
      <c r="M42">
        <f>B26</f>
        <v>19585</v>
      </c>
      <c r="N42" s="8">
        <f t="shared" si="1"/>
        <v>7.7860972899859915</v>
      </c>
      <c r="O42">
        <f t="shared" si="2"/>
        <v>311.44389159943967</v>
      </c>
    </row>
    <row r="43" spans="1:15" x14ac:dyDescent="0.4">
      <c r="A43" t="s">
        <v>67</v>
      </c>
      <c r="B43">
        <v>17341</v>
      </c>
      <c r="K43" t="s">
        <v>19</v>
      </c>
      <c r="L43" t="str">
        <f>A38</f>
        <v>C6</v>
      </c>
      <c r="M43">
        <f>B38</f>
        <v>11245</v>
      </c>
      <c r="N43" s="8">
        <f t="shared" si="1"/>
        <v>3.7573064103183422</v>
      </c>
      <c r="O43">
        <f t="shared" si="2"/>
        <v>150.29225641273368</v>
      </c>
    </row>
    <row r="44" spans="1:15" x14ac:dyDescent="0.4">
      <c r="A44" t="s">
        <v>75</v>
      </c>
      <c r="B44">
        <v>4392</v>
      </c>
      <c r="K44" t="s">
        <v>20</v>
      </c>
      <c r="L44" t="str">
        <f>A50</f>
        <v>D6</v>
      </c>
      <c r="M44">
        <f>B50</f>
        <v>7619</v>
      </c>
      <c r="N44" s="8">
        <f t="shared" si="1"/>
        <v>2.0057002077194341</v>
      </c>
      <c r="O44">
        <f t="shared" si="2"/>
        <v>80.228008308777362</v>
      </c>
    </row>
    <row r="45" spans="1:15" x14ac:dyDescent="0.4">
      <c r="A45" t="s">
        <v>91</v>
      </c>
      <c r="B45">
        <v>8491</v>
      </c>
      <c r="K45" t="s">
        <v>21</v>
      </c>
      <c r="L45" t="str">
        <f>A62</f>
        <v>E6</v>
      </c>
      <c r="M45">
        <f>B62</f>
        <v>5523</v>
      </c>
      <c r="N45" s="8">
        <f t="shared" si="1"/>
        <v>0.99318873484372738</v>
      </c>
      <c r="O45">
        <f t="shared" si="2"/>
        <v>39.727549393749094</v>
      </c>
    </row>
    <row r="46" spans="1:15" x14ac:dyDescent="0.4">
      <c r="A46" t="s">
        <v>92</v>
      </c>
      <c r="B46">
        <v>3666</v>
      </c>
      <c r="K46" t="s">
        <v>22</v>
      </c>
      <c r="L46" t="str">
        <f>A74</f>
        <v>F6</v>
      </c>
      <c r="M46">
        <f>B74</f>
        <v>4795</v>
      </c>
      <c r="N46" s="8">
        <f t="shared" si="1"/>
        <v>0.64151490266170719</v>
      </c>
      <c r="O46">
        <f t="shared" si="2"/>
        <v>25.660596106468287</v>
      </c>
    </row>
    <row r="47" spans="1:15" x14ac:dyDescent="0.4">
      <c r="A47" t="s">
        <v>93</v>
      </c>
      <c r="B47">
        <v>8735</v>
      </c>
      <c r="K47" t="s">
        <v>23</v>
      </c>
      <c r="L47" t="str">
        <f>A86</f>
        <v>G6</v>
      </c>
      <c r="M47">
        <f>B86</f>
        <v>4390</v>
      </c>
      <c r="N47" s="8">
        <f t="shared" si="1"/>
        <v>0.44587218008791846</v>
      </c>
      <c r="O47">
        <f t="shared" si="2"/>
        <v>17.83488720351674</v>
      </c>
    </row>
    <row r="48" spans="1:15" x14ac:dyDescent="0.4">
      <c r="A48" t="s">
        <v>12</v>
      </c>
      <c r="B48">
        <v>3616</v>
      </c>
      <c r="K48" t="s">
        <v>24</v>
      </c>
      <c r="L48" t="str">
        <f>A98</f>
        <v>H6</v>
      </c>
      <c r="M48">
        <f>B98</f>
        <v>4160</v>
      </c>
      <c r="N48" s="8">
        <f t="shared" si="1"/>
        <v>0.33476643640403847</v>
      </c>
      <c r="O48">
        <f t="shared" si="2"/>
        <v>13.390657456161538</v>
      </c>
    </row>
    <row r="49" spans="1:15" x14ac:dyDescent="0.4">
      <c r="A49" t="s">
        <v>20</v>
      </c>
      <c r="B49">
        <v>7946</v>
      </c>
      <c r="K49" t="s">
        <v>33</v>
      </c>
      <c r="L49" t="str">
        <f>A99</f>
        <v>H7</v>
      </c>
      <c r="M49">
        <f>B99</f>
        <v>4207</v>
      </c>
      <c r="N49" s="8">
        <f t="shared" si="1"/>
        <v>0.35747065359161395</v>
      </c>
      <c r="O49">
        <f t="shared" si="2"/>
        <v>14.298826143664558</v>
      </c>
    </row>
    <row r="50" spans="1:15" x14ac:dyDescent="0.4">
      <c r="A50" t="s">
        <v>28</v>
      </c>
      <c r="B50">
        <v>7619</v>
      </c>
      <c r="K50" t="s">
        <v>31</v>
      </c>
      <c r="L50" t="str">
        <f>A87</f>
        <v>G7</v>
      </c>
      <c r="M50">
        <f>B87</f>
        <v>4057</v>
      </c>
      <c r="N50" s="8">
        <f t="shared" si="1"/>
        <v>0.2850103859716922</v>
      </c>
      <c r="O50">
        <f t="shared" si="2"/>
        <v>11.400415438867688</v>
      </c>
    </row>
    <row r="51" spans="1:15" x14ac:dyDescent="0.4">
      <c r="A51" t="s">
        <v>37</v>
      </c>
      <c r="B51">
        <v>3491</v>
      </c>
      <c r="K51" t="s">
        <v>32</v>
      </c>
      <c r="L51" t="str">
        <f>A75</f>
        <v>F7</v>
      </c>
      <c r="M51">
        <f>B75</f>
        <v>3711</v>
      </c>
      <c r="N51" s="8">
        <f t="shared" si="1"/>
        <v>0.11786870199507271</v>
      </c>
      <c r="O51">
        <f t="shared" si="2"/>
        <v>4.7147480798029084</v>
      </c>
    </row>
    <row r="52" spans="1:15" x14ac:dyDescent="0.4">
      <c r="A52" t="s">
        <v>44</v>
      </c>
      <c r="B52">
        <v>34208</v>
      </c>
      <c r="K52" t="s">
        <v>29</v>
      </c>
      <c r="L52" t="str">
        <f>A63</f>
        <v>E7</v>
      </c>
      <c r="M52">
        <f>B63</f>
        <v>3489</v>
      </c>
      <c r="N52" s="8">
        <f t="shared" si="1"/>
        <v>1.0627505917588523E-2</v>
      </c>
      <c r="O52">
        <f t="shared" si="2"/>
        <v>0.42510023670354091</v>
      </c>
    </row>
    <row r="53" spans="1:15" x14ac:dyDescent="0.4">
      <c r="A53" t="s">
        <v>52</v>
      </c>
      <c r="B53">
        <v>4432</v>
      </c>
      <c r="K53" t="s">
        <v>28</v>
      </c>
      <c r="L53" t="str">
        <f>A51</f>
        <v>D7</v>
      </c>
      <c r="M53">
        <f>B51</f>
        <v>3491</v>
      </c>
      <c r="N53" s="8">
        <f t="shared" si="1"/>
        <v>1.1593642819187479E-2</v>
      </c>
      <c r="O53">
        <f t="shared" si="2"/>
        <v>0.46374571276749921</v>
      </c>
    </row>
    <row r="54" spans="1:15" x14ac:dyDescent="0.4">
      <c r="A54" t="s">
        <v>60</v>
      </c>
      <c r="B54">
        <v>3601</v>
      </c>
      <c r="K54" t="s">
        <v>27</v>
      </c>
      <c r="L54" t="str">
        <f>A39</f>
        <v>C7</v>
      </c>
      <c r="M54">
        <f>B39</f>
        <v>3648</v>
      </c>
      <c r="N54" s="8">
        <f t="shared" si="1"/>
        <v>8.7435389594705579E-2</v>
      </c>
      <c r="O54">
        <f t="shared" si="2"/>
        <v>3.4974155837882233</v>
      </c>
    </row>
    <row r="55" spans="1:15" x14ac:dyDescent="0.4">
      <c r="A55" t="s">
        <v>68</v>
      </c>
      <c r="B55">
        <v>31643</v>
      </c>
      <c r="K55" t="s">
        <v>26</v>
      </c>
      <c r="L55" t="str">
        <f>A27</f>
        <v>B7</v>
      </c>
      <c r="M55">
        <f>B27</f>
        <v>3910</v>
      </c>
      <c r="N55" s="8">
        <f t="shared" si="1"/>
        <v>0.21399932370416888</v>
      </c>
      <c r="O55">
        <f t="shared" si="2"/>
        <v>8.5599729481667559</v>
      </c>
    </row>
    <row r="56" spans="1:15" x14ac:dyDescent="0.4">
      <c r="A56" t="s">
        <v>76</v>
      </c>
      <c r="B56">
        <v>4312</v>
      </c>
      <c r="K56" t="s">
        <v>25</v>
      </c>
      <c r="L56" t="str">
        <f>A15</f>
        <v>A7</v>
      </c>
      <c r="M56">
        <f>B15</f>
        <v>4042</v>
      </c>
      <c r="N56" s="8">
        <f t="shared" si="1"/>
        <v>0.27776435920970005</v>
      </c>
      <c r="O56">
        <f t="shared" si="2"/>
        <v>11.110574368388002</v>
      </c>
    </row>
    <row r="57" spans="1:15" x14ac:dyDescent="0.4">
      <c r="A57" t="s">
        <v>94</v>
      </c>
      <c r="B57">
        <v>4407</v>
      </c>
      <c r="K57" t="s">
        <v>34</v>
      </c>
      <c r="L57" t="str">
        <f>A16</f>
        <v>A8</v>
      </c>
      <c r="M57">
        <f>B16</f>
        <v>4611</v>
      </c>
      <c r="N57" s="8">
        <f t="shared" si="1"/>
        <v>0.5526303077146032</v>
      </c>
      <c r="O57">
        <f t="shared" si="2"/>
        <v>22.105212308584129</v>
      </c>
    </row>
    <row r="58" spans="1:15" x14ac:dyDescent="0.4">
      <c r="A58" t="s">
        <v>95</v>
      </c>
      <c r="B58">
        <v>3778</v>
      </c>
      <c r="K58" t="s">
        <v>35</v>
      </c>
      <c r="L58" t="str">
        <f>A28</f>
        <v>B8</v>
      </c>
      <c r="M58">
        <f>B28</f>
        <v>5790</v>
      </c>
      <c r="N58" s="8">
        <f t="shared" si="1"/>
        <v>1.1221680112071881</v>
      </c>
      <c r="O58">
        <f t="shared" si="2"/>
        <v>44.886720448287527</v>
      </c>
    </row>
    <row r="59" spans="1:15" x14ac:dyDescent="0.4">
      <c r="A59" t="s">
        <v>96</v>
      </c>
      <c r="B59">
        <v>14638</v>
      </c>
      <c r="K59" t="s">
        <v>36</v>
      </c>
      <c r="L59" t="str">
        <f>A40</f>
        <v>C8</v>
      </c>
      <c r="M59">
        <f>B40</f>
        <v>11848</v>
      </c>
      <c r="N59" s="8">
        <f t="shared" si="1"/>
        <v>4.0485966861504279</v>
      </c>
      <c r="O59">
        <f t="shared" si="2"/>
        <v>161.94386744601712</v>
      </c>
    </row>
    <row r="60" spans="1:15" x14ac:dyDescent="0.4">
      <c r="A60" t="s">
        <v>13</v>
      </c>
      <c r="B60">
        <v>3524</v>
      </c>
      <c r="K60" t="s">
        <v>37</v>
      </c>
      <c r="L60" t="str">
        <f>A52</f>
        <v>D8</v>
      </c>
      <c r="M60">
        <f>B52</f>
        <v>34208</v>
      </c>
      <c r="N60" s="8">
        <f t="shared" si="1"/>
        <v>14.850007246026763</v>
      </c>
      <c r="O60">
        <f t="shared" si="2"/>
        <v>594.00028984107053</v>
      </c>
    </row>
    <row r="61" spans="1:15" x14ac:dyDescent="0.4">
      <c r="A61" t="s">
        <v>21</v>
      </c>
      <c r="B61">
        <v>5086</v>
      </c>
      <c r="K61" t="s">
        <v>38</v>
      </c>
      <c r="L61" t="str">
        <f>A64</f>
        <v>E8</v>
      </c>
      <c r="M61">
        <f>B64</f>
        <v>50958</v>
      </c>
      <c r="N61" s="8">
        <f t="shared" si="1"/>
        <v>22.941403796918024</v>
      </c>
      <c r="O61">
        <f t="shared" si="2"/>
        <v>917.65615187672097</v>
      </c>
    </row>
    <row r="62" spans="1:15" x14ac:dyDescent="0.4">
      <c r="A62" t="s">
        <v>29</v>
      </c>
      <c r="B62">
        <v>5523</v>
      </c>
      <c r="K62" t="s">
        <v>30</v>
      </c>
      <c r="L62" t="str">
        <f>A76</f>
        <v>F8</v>
      </c>
      <c r="M62">
        <f>B76</f>
        <v>41655</v>
      </c>
      <c r="N62" s="8">
        <f t="shared" si="1"/>
        <v>18.447417999130476</v>
      </c>
      <c r="O62">
        <f t="shared" si="2"/>
        <v>737.89671996521906</v>
      </c>
    </row>
    <row r="63" spans="1:15" x14ac:dyDescent="0.4">
      <c r="A63" t="s">
        <v>38</v>
      </c>
      <c r="B63">
        <v>3489</v>
      </c>
      <c r="K63" t="s">
        <v>39</v>
      </c>
      <c r="L63" t="str">
        <f>A88</f>
        <v>G8</v>
      </c>
      <c r="M63">
        <f>B88</f>
        <v>29297</v>
      </c>
      <c r="N63" s="8">
        <f t="shared" si="1"/>
        <v>12.477658084150525</v>
      </c>
      <c r="O63">
        <f t="shared" si="2"/>
        <v>499.106323366021</v>
      </c>
    </row>
    <row r="64" spans="1:15" x14ac:dyDescent="0.4">
      <c r="A64" t="s">
        <v>45</v>
      </c>
      <c r="B64">
        <v>50958</v>
      </c>
      <c r="K64" t="s">
        <v>40</v>
      </c>
      <c r="L64" t="str">
        <f>A100</f>
        <v>H8</v>
      </c>
      <c r="M64">
        <f>B100</f>
        <v>14649</v>
      </c>
      <c r="N64" s="8">
        <f t="shared" si="1"/>
        <v>5.4016714168397666</v>
      </c>
      <c r="O64">
        <f t="shared" si="2"/>
        <v>216.06685667359068</v>
      </c>
    </row>
    <row r="65" spans="1:15" x14ac:dyDescent="0.4">
      <c r="A65" t="s">
        <v>53</v>
      </c>
      <c r="B65">
        <v>4663</v>
      </c>
      <c r="K65" t="s">
        <v>48</v>
      </c>
      <c r="L65" t="str">
        <f>A101</f>
        <v>H9</v>
      </c>
      <c r="M65">
        <f>B101</f>
        <v>8943</v>
      </c>
      <c r="N65" s="8">
        <f t="shared" si="1"/>
        <v>2.6452828365779433</v>
      </c>
      <c r="O65">
        <f t="shared" si="2"/>
        <v>105.81131346311773</v>
      </c>
    </row>
    <row r="66" spans="1:15" x14ac:dyDescent="0.4">
      <c r="A66" t="s">
        <v>61</v>
      </c>
      <c r="B66">
        <v>3813</v>
      </c>
      <c r="K66" t="s">
        <v>47</v>
      </c>
      <c r="L66" t="str">
        <f>A89</f>
        <v>G9</v>
      </c>
      <c r="M66">
        <f>B89</f>
        <v>6964</v>
      </c>
      <c r="N66" s="8">
        <f t="shared" si="1"/>
        <v>1.6892903724457757</v>
      </c>
      <c r="O66">
        <f t="shared" si="2"/>
        <v>67.571614897831026</v>
      </c>
    </row>
    <row r="67" spans="1:15" x14ac:dyDescent="0.4">
      <c r="A67" t="s">
        <v>69</v>
      </c>
      <c r="B67">
        <v>44387</v>
      </c>
      <c r="K67" t="s">
        <v>46</v>
      </c>
      <c r="L67" t="str">
        <f>A77</f>
        <v>F9</v>
      </c>
      <c r="M67">
        <f>B77</f>
        <v>5280</v>
      </c>
      <c r="N67" s="8">
        <f t="shared" si="1"/>
        <v>0.87580310129945416</v>
      </c>
      <c r="O67">
        <f t="shared" si="2"/>
        <v>35.032124051978165</v>
      </c>
    </row>
    <row r="68" spans="1:15" x14ac:dyDescent="0.4">
      <c r="A68" t="s">
        <v>77</v>
      </c>
      <c r="B68">
        <v>4380</v>
      </c>
      <c r="K68" t="s">
        <v>45</v>
      </c>
      <c r="L68" t="str">
        <f>A65</f>
        <v>E9</v>
      </c>
      <c r="M68">
        <f>B65</f>
        <v>4663</v>
      </c>
      <c r="N68" s="8">
        <f t="shared" si="1"/>
        <v>0.57774986715617604</v>
      </c>
      <c r="O68">
        <f t="shared" si="2"/>
        <v>23.109994686247042</v>
      </c>
    </row>
    <row r="69" spans="1:15" x14ac:dyDescent="0.4">
      <c r="A69" t="s">
        <v>97</v>
      </c>
      <c r="B69">
        <v>3675</v>
      </c>
      <c r="K69" t="s">
        <v>44</v>
      </c>
      <c r="L69" t="str">
        <f>A53</f>
        <v>D9</v>
      </c>
      <c r="M69">
        <f>B53</f>
        <v>4432</v>
      </c>
      <c r="N69" s="8">
        <f t="shared" si="1"/>
        <v>0.46616105502149657</v>
      </c>
      <c r="O69">
        <f t="shared" si="2"/>
        <v>18.646442200859862</v>
      </c>
    </row>
    <row r="70" spans="1:15" x14ac:dyDescent="0.4">
      <c r="A70" t="s">
        <v>98</v>
      </c>
      <c r="B70">
        <v>4313</v>
      </c>
      <c r="K70" t="s">
        <v>43</v>
      </c>
      <c r="L70" t="str">
        <f>A41</f>
        <v>C9</v>
      </c>
      <c r="M70">
        <f>B41</f>
        <v>4320</v>
      </c>
      <c r="N70" s="8">
        <f t="shared" si="1"/>
        <v>0.412057388531955</v>
      </c>
      <c r="O70">
        <f t="shared" si="2"/>
        <v>16.482295541278202</v>
      </c>
    </row>
    <row r="71" spans="1:15" x14ac:dyDescent="0.4">
      <c r="A71" t="s">
        <v>99</v>
      </c>
      <c r="B71">
        <v>24624</v>
      </c>
      <c r="K71" t="s">
        <v>42</v>
      </c>
      <c r="L71" t="str">
        <f>A29</f>
        <v>B9</v>
      </c>
      <c r="M71">
        <f>B29</f>
        <v>4222</v>
      </c>
      <c r="N71" s="8">
        <f t="shared" si="1"/>
        <v>0.3647166803536061</v>
      </c>
      <c r="O71">
        <f t="shared" si="2"/>
        <v>14.588667214144245</v>
      </c>
    </row>
    <row r="72" spans="1:15" x14ac:dyDescent="0.4">
      <c r="A72" t="s">
        <v>14</v>
      </c>
      <c r="B72">
        <v>3418</v>
      </c>
      <c r="K72" t="s">
        <v>41</v>
      </c>
      <c r="L72" t="str">
        <f>A17</f>
        <v>A9</v>
      </c>
      <c r="M72">
        <f>B17</f>
        <v>3923</v>
      </c>
      <c r="N72" s="8">
        <f t="shared" si="1"/>
        <v>0.22027921356456212</v>
      </c>
      <c r="O72">
        <f t="shared" si="2"/>
        <v>8.8111685425824842</v>
      </c>
    </row>
    <row r="73" spans="1:15" x14ac:dyDescent="0.4">
      <c r="A73" t="s">
        <v>22</v>
      </c>
      <c r="B73">
        <v>3999</v>
      </c>
      <c r="K73" t="s">
        <v>49</v>
      </c>
      <c r="L73" t="str">
        <f>A18</f>
        <v>A10</v>
      </c>
      <c r="M73">
        <f>B18</f>
        <v>3764</v>
      </c>
      <c r="N73" s="8">
        <f t="shared" si="1"/>
        <v>0.14347132988744507</v>
      </c>
      <c r="O73">
        <f t="shared" si="2"/>
        <v>5.7388531954978026</v>
      </c>
    </row>
    <row r="74" spans="1:15" x14ac:dyDescent="0.4">
      <c r="A74" t="s">
        <v>32</v>
      </c>
      <c r="B74">
        <v>4795</v>
      </c>
      <c r="K74" t="s">
        <v>50</v>
      </c>
      <c r="L74" t="str">
        <f>A30</f>
        <v>B10</v>
      </c>
      <c r="M74">
        <f>B30</f>
        <v>3549</v>
      </c>
      <c r="N74" s="8">
        <f t="shared" ref="N74:N96" si="3">(M74-I$15)/2070.1</f>
        <v>3.9611612965557222E-2</v>
      </c>
      <c r="O74">
        <f t="shared" ref="O74:O96" si="4">N74*40</f>
        <v>1.5844645186222888</v>
      </c>
    </row>
    <row r="75" spans="1:15" x14ac:dyDescent="0.4">
      <c r="A75" t="s">
        <v>30</v>
      </c>
      <c r="B75">
        <v>3711</v>
      </c>
      <c r="K75" t="s">
        <v>51</v>
      </c>
      <c r="L75" t="str">
        <f>A42</f>
        <v>C10</v>
      </c>
      <c r="M75">
        <f>B42</f>
        <v>3525</v>
      </c>
      <c r="N75" s="8">
        <f t="shared" si="3"/>
        <v>2.8017970146369742E-2</v>
      </c>
      <c r="O75">
        <f t="shared" si="4"/>
        <v>1.1207188058547897</v>
      </c>
    </row>
    <row r="76" spans="1:15" x14ac:dyDescent="0.4">
      <c r="A76" t="s">
        <v>46</v>
      </c>
      <c r="B76">
        <v>41655</v>
      </c>
      <c r="K76" t="s">
        <v>52</v>
      </c>
      <c r="L76" t="str">
        <f>A54</f>
        <v>D10</v>
      </c>
      <c r="M76">
        <f>B54</f>
        <v>3601</v>
      </c>
      <c r="N76" s="8">
        <f t="shared" si="3"/>
        <v>6.4731172407130097E-2</v>
      </c>
      <c r="O76">
        <f t="shared" si="4"/>
        <v>2.589246896285204</v>
      </c>
    </row>
    <row r="77" spans="1:15" x14ac:dyDescent="0.4">
      <c r="A77" t="s">
        <v>54</v>
      </c>
      <c r="B77">
        <v>5280</v>
      </c>
      <c r="K77" t="s">
        <v>53</v>
      </c>
      <c r="L77" t="str">
        <f>A66</f>
        <v>E10</v>
      </c>
      <c r="M77">
        <f>B66</f>
        <v>3813</v>
      </c>
      <c r="N77" s="8">
        <f t="shared" si="3"/>
        <v>0.16714168397661949</v>
      </c>
      <c r="O77">
        <f t="shared" si="4"/>
        <v>6.6856673590647802</v>
      </c>
    </row>
    <row r="78" spans="1:15" x14ac:dyDescent="0.4">
      <c r="A78" t="s">
        <v>62</v>
      </c>
      <c r="B78">
        <v>3981</v>
      </c>
      <c r="K78" t="s">
        <v>54</v>
      </c>
      <c r="L78" t="str">
        <f>A78</f>
        <v>F10</v>
      </c>
      <c r="M78">
        <f>B78</f>
        <v>3981</v>
      </c>
      <c r="N78" s="8">
        <f t="shared" si="3"/>
        <v>0.24829718371093185</v>
      </c>
      <c r="O78">
        <f t="shared" si="4"/>
        <v>9.9318873484372734</v>
      </c>
    </row>
    <row r="79" spans="1:15" x14ac:dyDescent="0.4">
      <c r="A79" t="s">
        <v>70</v>
      </c>
      <c r="B79">
        <v>45349</v>
      </c>
      <c r="K79" t="s">
        <v>55</v>
      </c>
      <c r="L79" t="str">
        <f>A90</f>
        <v>G10</v>
      </c>
      <c r="M79">
        <f>B90</f>
        <v>4621</v>
      </c>
      <c r="N79" s="8">
        <f t="shared" si="3"/>
        <v>0.55746099222259793</v>
      </c>
      <c r="O79">
        <f t="shared" si="4"/>
        <v>22.298439688903919</v>
      </c>
    </row>
    <row r="80" spans="1:15" x14ac:dyDescent="0.4">
      <c r="A80" t="s">
        <v>78</v>
      </c>
      <c r="B80">
        <v>4057</v>
      </c>
      <c r="K80" t="s">
        <v>56</v>
      </c>
      <c r="L80" t="str">
        <f>A102</f>
        <v>H10</v>
      </c>
      <c r="M80">
        <f>B102</f>
        <v>5737</v>
      </c>
      <c r="N80" s="8">
        <f t="shared" si="3"/>
        <v>1.0965653833148157</v>
      </c>
      <c r="O80">
        <f t="shared" si="4"/>
        <v>43.862615332592625</v>
      </c>
    </row>
    <row r="81" spans="1:15" x14ac:dyDescent="0.4">
      <c r="A81" t="s">
        <v>100</v>
      </c>
      <c r="B81">
        <v>3467</v>
      </c>
      <c r="K81" t="s">
        <v>64</v>
      </c>
      <c r="L81" t="str">
        <f>A103</f>
        <v>H11</v>
      </c>
      <c r="M81">
        <f>B103</f>
        <v>10174</v>
      </c>
      <c r="N81" s="8">
        <f t="shared" si="3"/>
        <v>3.239940099512101</v>
      </c>
      <c r="O81">
        <f t="shared" si="4"/>
        <v>129.59760398048405</v>
      </c>
    </row>
    <row r="82" spans="1:15" x14ac:dyDescent="0.4">
      <c r="A82" t="s">
        <v>101</v>
      </c>
      <c r="B82">
        <v>5870</v>
      </c>
      <c r="K82" t="s">
        <v>63</v>
      </c>
      <c r="L82" t="str">
        <f>A91</f>
        <v>G11</v>
      </c>
      <c r="M82">
        <f>B91</f>
        <v>31865</v>
      </c>
      <c r="N82" s="8">
        <f t="shared" si="3"/>
        <v>13.718177865803584</v>
      </c>
      <c r="O82">
        <f t="shared" si="4"/>
        <v>548.72711463214341</v>
      </c>
    </row>
    <row r="83" spans="1:15" x14ac:dyDescent="0.4">
      <c r="A83" t="s">
        <v>102</v>
      </c>
      <c r="B83">
        <v>35519</v>
      </c>
      <c r="K83" t="s">
        <v>62</v>
      </c>
      <c r="L83" t="str">
        <f>A79</f>
        <v>F11</v>
      </c>
      <c r="M83">
        <f>B79</f>
        <v>45349</v>
      </c>
      <c r="N83" s="8">
        <f t="shared" si="3"/>
        <v>20.231872856383749</v>
      </c>
      <c r="O83">
        <f t="shared" si="4"/>
        <v>809.27491425534993</v>
      </c>
    </row>
    <row r="84" spans="1:15" x14ac:dyDescent="0.4">
      <c r="A84" t="s">
        <v>15</v>
      </c>
      <c r="B84">
        <v>3442</v>
      </c>
      <c r="K84" t="s">
        <v>61</v>
      </c>
      <c r="L84" t="str">
        <f>A67</f>
        <v>E11</v>
      </c>
      <c r="M84">
        <f>B67</f>
        <v>44387</v>
      </c>
      <c r="N84" s="8">
        <f t="shared" si="3"/>
        <v>19.767161006714652</v>
      </c>
      <c r="O84">
        <f t="shared" si="4"/>
        <v>790.68644026858601</v>
      </c>
    </row>
    <row r="85" spans="1:15" x14ac:dyDescent="0.4">
      <c r="A85" t="s">
        <v>23</v>
      </c>
      <c r="B85">
        <v>3790</v>
      </c>
      <c r="K85" t="s">
        <v>60</v>
      </c>
      <c r="L85" t="str">
        <f>A55</f>
        <v>D11</v>
      </c>
      <c r="M85">
        <f>B55</f>
        <v>31643</v>
      </c>
      <c r="N85" s="8">
        <f t="shared" si="3"/>
        <v>13.610936669726101</v>
      </c>
      <c r="O85">
        <f t="shared" si="4"/>
        <v>544.43746678904404</v>
      </c>
    </row>
    <row r="86" spans="1:15" x14ac:dyDescent="0.4">
      <c r="A86" t="s">
        <v>31</v>
      </c>
      <c r="B86">
        <v>4390</v>
      </c>
      <c r="K86" t="s">
        <v>59</v>
      </c>
      <c r="L86" t="str">
        <f>A43</f>
        <v>C11</v>
      </c>
      <c r="M86">
        <f>B43</f>
        <v>17341</v>
      </c>
      <c r="N86" s="8">
        <f t="shared" si="3"/>
        <v>6.7020916863919622</v>
      </c>
      <c r="O86">
        <f t="shared" si="4"/>
        <v>268.08366745567849</v>
      </c>
    </row>
    <row r="87" spans="1:15" x14ac:dyDescent="0.4">
      <c r="A87" t="s">
        <v>39</v>
      </c>
      <c r="B87">
        <v>4057</v>
      </c>
      <c r="K87" t="s">
        <v>58</v>
      </c>
      <c r="L87" t="str">
        <f>A31</f>
        <v>B11</v>
      </c>
      <c r="M87">
        <f>B31</f>
        <v>10517</v>
      </c>
      <c r="N87" s="8">
        <f t="shared" si="3"/>
        <v>3.4056325781363221</v>
      </c>
      <c r="O87">
        <f t="shared" si="4"/>
        <v>136.22530312545288</v>
      </c>
    </row>
    <row r="88" spans="1:15" x14ac:dyDescent="0.4">
      <c r="A88" t="s">
        <v>47</v>
      </c>
      <c r="B88">
        <v>29297</v>
      </c>
      <c r="K88" t="s">
        <v>57</v>
      </c>
      <c r="L88" t="str">
        <f>A19</f>
        <v>A11</v>
      </c>
      <c r="M88">
        <f>B19</f>
        <v>7210</v>
      </c>
      <c r="N88" s="8">
        <f t="shared" si="3"/>
        <v>1.8081252113424473</v>
      </c>
      <c r="O88">
        <f t="shared" si="4"/>
        <v>72.32500845369789</v>
      </c>
    </row>
    <row r="89" spans="1:15" x14ac:dyDescent="0.4">
      <c r="A89" t="s">
        <v>55</v>
      </c>
      <c r="B89">
        <v>6964</v>
      </c>
      <c r="K89" t="s">
        <v>65</v>
      </c>
      <c r="L89" t="str">
        <f>A20</f>
        <v>A12</v>
      </c>
      <c r="M89">
        <f>B20</f>
        <v>5478</v>
      </c>
      <c r="N89" s="8">
        <f t="shared" si="3"/>
        <v>0.97145065455775093</v>
      </c>
      <c r="O89">
        <f t="shared" si="4"/>
        <v>38.858026182310034</v>
      </c>
    </row>
    <row r="90" spans="1:15" x14ac:dyDescent="0.4">
      <c r="A90" t="s">
        <v>63</v>
      </c>
      <c r="B90">
        <v>4621</v>
      </c>
      <c r="K90" t="s">
        <v>66</v>
      </c>
      <c r="L90" t="str">
        <f>A32</f>
        <v>B12</v>
      </c>
      <c r="M90">
        <f>B32</f>
        <v>4751</v>
      </c>
      <c r="N90" s="8">
        <f t="shared" si="3"/>
        <v>0.6202598908265301</v>
      </c>
      <c r="O90">
        <f t="shared" si="4"/>
        <v>24.810395633061205</v>
      </c>
    </row>
    <row r="91" spans="1:15" x14ac:dyDescent="0.4">
      <c r="A91" t="s">
        <v>71</v>
      </c>
      <c r="B91">
        <v>31865</v>
      </c>
      <c r="K91" t="s">
        <v>67</v>
      </c>
      <c r="L91" t="str">
        <f>A44</f>
        <v>C12</v>
      </c>
      <c r="M91">
        <f>B44</f>
        <v>4392</v>
      </c>
      <c r="N91" s="8">
        <f t="shared" si="3"/>
        <v>0.44683831698951743</v>
      </c>
      <c r="O91">
        <f t="shared" si="4"/>
        <v>17.873532679580698</v>
      </c>
    </row>
    <row r="92" spans="1:15" x14ac:dyDescent="0.4">
      <c r="A92" t="s">
        <v>79</v>
      </c>
      <c r="B92">
        <v>3816</v>
      </c>
      <c r="K92" t="s">
        <v>68</v>
      </c>
      <c r="L92" t="str">
        <f>A56</f>
        <v>D12</v>
      </c>
      <c r="M92">
        <f>B56</f>
        <v>4312</v>
      </c>
      <c r="N92" s="8">
        <f t="shared" si="3"/>
        <v>0.40819284092555919</v>
      </c>
      <c r="O92">
        <f t="shared" si="4"/>
        <v>16.327713637022367</v>
      </c>
    </row>
    <row r="93" spans="1:15" x14ac:dyDescent="0.4">
      <c r="A93" t="s">
        <v>103</v>
      </c>
      <c r="B93">
        <v>3464</v>
      </c>
      <c r="K93" t="s">
        <v>69</v>
      </c>
      <c r="L93" t="str">
        <f>A68</f>
        <v>E12</v>
      </c>
      <c r="M93">
        <f>B68</f>
        <v>4380</v>
      </c>
      <c r="N93" s="8">
        <f t="shared" si="3"/>
        <v>0.44104149557992367</v>
      </c>
      <c r="O93">
        <f t="shared" si="4"/>
        <v>17.641659823196946</v>
      </c>
    </row>
    <row r="94" spans="1:15" x14ac:dyDescent="0.4">
      <c r="A94" t="s">
        <v>104</v>
      </c>
      <c r="B94">
        <v>14537</v>
      </c>
      <c r="K94" t="s">
        <v>70</v>
      </c>
      <c r="L94" t="str">
        <f>A80</f>
        <v>F12</v>
      </c>
      <c r="M94">
        <f>B80</f>
        <v>4057</v>
      </c>
      <c r="N94" s="8">
        <f t="shared" si="3"/>
        <v>0.2850103859716922</v>
      </c>
      <c r="O94">
        <f t="shared" si="4"/>
        <v>11.400415438867688</v>
      </c>
    </row>
    <row r="95" spans="1:15" x14ac:dyDescent="0.4">
      <c r="A95" t="s">
        <v>105</v>
      </c>
      <c r="B95">
        <v>29841</v>
      </c>
      <c r="K95" t="s">
        <v>71</v>
      </c>
      <c r="L95" t="str">
        <f>A92</f>
        <v>G12</v>
      </c>
      <c r="M95">
        <f>B92</f>
        <v>3816</v>
      </c>
      <c r="N95" s="8">
        <f t="shared" si="3"/>
        <v>0.16859088932901792</v>
      </c>
      <c r="O95">
        <f t="shared" si="4"/>
        <v>6.7436355731607165</v>
      </c>
    </row>
    <row r="96" spans="1:15" x14ac:dyDescent="0.4">
      <c r="A96" t="s">
        <v>16</v>
      </c>
      <c r="B96">
        <v>3519</v>
      </c>
      <c r="K96" t="s">
        <v>72</v>
      </c>
      <c r="L96" t="str">
        <f>A104</f>
        <v>H12</v>
      </c>
      <c r="M96">
        <f>B104</f>
        <v>3633</v>
      </c>
      <c r="N96" s="8">
        <f t="shared" si="3"/>
        <v>8.0189362832713398E-2</v>
      </c>
      <c r="O96">
        <f t="shared" si="4"/>
        <v>3.2075745133085358</v>
      </c>
    </row>
    <row r="97" spans="1:2" x14ac:dyDescent="0.4">
      <c r="A97" t="s">
        <v>24</v>
      </c>
      <c r="B97">
        <v>3575</v>
      </c>
    </row>
    <row r="98" spans="1:2" x14ac:dyDescent="0.4">
      <c r="A98" t="s">
        <v>33</v>
      </c>
      <c r="B98">
        <v>4160</v>
      </c>
    </row>
    <row r="99" spans="1:2" x14ac:dyDescent="0.4">
      <c r="A99" t="s">
        <v>40</v>
      </c>
      <c r="B99">
        <v>4207</v>
      </c>
    </row>
    <row r="100" spans="1:2" x14ac:dyDescent="0.4">
      <c r="A100" t="s">
        <v>48</v>
      </c>
      <c r="B100">
        <v>14649</v>
      </c>
    </row>
    <row r="101" spans="1:2" x14ac:dyDescent="0.4">
      <c r="A101" t="s">
        <v>56</v>
      </c>
      <c r="B101">
        <v>8943</v>
      </c>
    </row>
    <row r="102" spans="1:2" x14ac:dyDescent="0.4">
      <c r="A102" t="s">
        <v>64</v>
      </c>
      <c r="B102">
        <v>5737</v>
      </c>
    </row>
    <row r="103" spans="1:2" x14ac:dyDescent="0.4">
      <c r="A103" t="s">
        <v>72</v>
      </c>
      <c r="B103">
        <v>10174</v>
      </c>
    </row>
    <row r="104" spans="1:2" x14ac:dyDescent="0.4">
      <c r="A104" t="s">
        <v>80</v>
      </c>
      <c r="B104">
        <v>3633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workbookViewId="0">
      <selection activeCell="P29" sqref="P2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58997</v>
      </c>
      <c r="D2">
        <v>3368</v>
      </c>
      <c r="E2">
        <v>4370</v>
      </c>
      <c r="F2">
        <v>4038</v>
      </c>
      <c r="G2">
        <v>43518</v>
      </c>
      <c r="H2">
        <v>29192</v>
      </c>
      <c r="I2">
        <v>3967</v>
      </c>
      <c r="J2">
        <v>4530</v>
      </c>
      <c r="K2">
        <v>3854</v>
      </c>
      <c r="L2">
        <v>3689</v>
      </c>
      <c r="M2">
        <v>6933</v>
      </c>
      <c r="N2">
        <v>5304</v>
      </c>
      <c r="O2">
        <v>36065</v>
      </c>
      <c r="P2">
        <v>3435</v>
      </c>
      <c r="Q2">
        <v>5065</v>
      </c>
      <c r="R2">
        <v>3866</v>
      </c>
      <c r="S2">
        <v>37956</v>
      </c>
      <c r="T2">
        <v>18851</v>
      </c>
      <c r="U2">
        <v>3824</v>
      </c>
      <c r="V2">
        <v>5636</v>
      </c>
      <c r="W2">
        <v>4128</v>
      </c>
      <c r="X2">
        <v>3488</v>
      </c>
      <c r="Y2">
        <v>10096</v>
      </c>
      <c r="Z2">
        <v>4640</v>
      </c>
      <c r="AA2">
        <v>19900</v>
      </c>
      <c r="AB2">
        <v>3481</v>
      </c>
      <c r="AC2">
        <v>6363</v>
      </c>
      <c r="AD2">
        <v>3716</v>
      </c>
      <c r="AE2">
        <v>18101</v>
      </c>
      <c r="AF2">
        <v>10773</v>
      </c>
      <c r="AG2">
        <v>3556</v>
      </c>
      <c r="AH2">
        <v>11294</v>
      </c>
      <c r="AI2">
        <v>4223</v>
      </c>
      <c r="AJ2">
        <v>3452</v>
      </c>
      <c r="AK2">
        <v>16398</v>
      </c>
      <c r="AL2">
        <v>4283</v>
      </c>
      <c r="AM2">
        <v>8111</v>
      </c>
      <c r="AN2">
        <v>3621</v>
      </c>
      <c r="AO2">
        <v>8547</v>
      </c>
      <c r="AP2">
        <v>3565</v>
      </c>
      <c r="AQ2">
        <v>7675</v>
      </c>
      <c r="AR2">
        <v>7394</v>
      </c>
      <c r="AS2">
        <v>3506</v>
      </c>
      <c r="AT2">
        <v>32232</v>
      </c>
      <c r="AU2">
        <v>4348</v>
      </c>
      <c r="AV2">
        <v>3550</v>
      </c>
      <c r="AW2">
        <v>29750</v>
      </c>
      <c r="AX2">
        <v>4211</v>
      </c>
      <c r="AY2">
        <v>4268</v>
      </c>
      <c r="AZ2">
        <v>3693</v>
      </c>
      <c r="BA2">
        <v>13991</v>
      </c>
      <c r="BB2">
        <v>3466</v>
      </c>
      <c r="BC2">
        <v>5023</v>
      </c>
      <c r="BD2">
        <v>5374</v>
      </c>
      <c r="BE2">
        <v>3448</v>
      </c>
      <c r="BF2">
        <v>49328</v>
      </c>
      <c r="BG2">
        <v>4552</v>
      </c>
      <c r="BH2">
        <v>3758</v>
      </c>
      <c r="BI2">
        <v>42062</v>
      </c>
      <c r="BJ2">
        <v>4271</v>
      </c>
      <c r="BK2">
        <v>3564</v>
      </c>
      <c r="BL2">
        <v>4219</v>
      </c>
      <c r="BM2">
        <v>23739</v>
      </c>
      <c r="BN2">
        <v>3370</v>
      </c>
      <c r="BO2">
        <v>3925</v>
      </c>
      <c r="BP2">
        <v>4687</v>
      </c>
      <c r="BQ2">
        <v>3634</v>
      </c>
      <c r="BR2">
        <v>39816</v>
      </c>
      <c r="BS2">
        <v>5118</v>
      </c>
      <c r="BT2">
        <v>3885</v>
      </c>
      <c r="BU2">
        <v>42924</v>
      </c>
      <c r="BV2">
        <v>3945</v>
      </c>
      <c r="BW2">
        <v>3375</v>
      </c>
      <c r="BX2">
        <v>5728</v>
      </c>
      <c r="BY2">
        <v>34015</v>
      </c>
      <c r="BZ2">
        <v>3367</v>
      </c>
      <c r="CA2">
        <v>3817</v>
      </c>
      <c r="CB2">
        <v>4279</v>
      </c>
      <c r="CC2">
        <v>3964</v>
      </c>
      <c r="CD2">
        <v>27710</v>
      </c>
      <c r="CE2">
        <v>6758</v>
      </c>
      <c r="CF2">
        <v>4519</v>
      </c>
      <c r="CG2">
        <v>30437</v>
      </c>
      <c r="CH2">
        <v>3731</v>
      </c>
      <c r="CI2">
        <v>3378</v>
      </c>
      <c r="CJ2">
        <v>14070</v>
      </c>
      <c r="CK2">
        <v>28370</v>
      </c>
      <c r="CL2">
        <v>3459</v>
      </c>
      <c r="CM2">
        <v>3517</v>
      </c>
      <c r="CN2">
        <v>4104</v>
      </c>
      <c r="CO2">
        <v>4118</v>
      </c>
      <c r="CP2">
        <v>14123</v>
      </c>
      <c r="CQ2">
        <v>8513</v>
      </c>
      <c r="CR2">
        <v>5545</v>
      </c>
      <c r="CS2">
        <v>9808</v>
      </c>
      <c r="CT2">
        <v>3547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58997</v>
      </c>
      <c r="G9">
        <f>'Plate 1'!G9</f>
        <v>30</v>
      </c>
      <c r="H9" t="str">
        <f t="shared" ref="H9:I9" si="0">A9</f>
        <v>A1</v>
      </c>
      <c r="I9">
        <f t="shared" si="0"/>
        <v>58997</v>
      </c>
      <c r="K9" t="s">
        <v>82</v>
      </c>
      <c r="L9" t="str">
        <f>A10</f>
        <v>A2</v>
      </c>
      <c r="M9">
        <f>B10</f>
        <v>3368</v>
      </c>
      <c r="N9" s="8">
        <f>(M9-I$15)/1934.4</f>
        <v>-3.618693134822167E-3</v>
      </c>
      <c r="O9">
        <f>N9*40</f>
        <v>-0.14474772539288669</v>
      </c>
    </row>
    <row r="10" spans="1:98" x14ac:dyDescent="0.4">
      <c r="A10" t="s">
        <v>83</v>
      </c>
      <c r="B10">
        <v>3368</v>
      </c>
      <c r="G10">
        <f>'Plate 1'!G10</f>
        <v>15</v>
      </c>
      <c r="H10" t="str">
        <f>A21</f>
        <v>B1</v>
      </c>
      <c r="I10">
        <f>B21</f>
        <v>36065</v>
      </c>
      <c r="K10" t="s">
        <v>85</v>
      </c>
      <c r="L10" t="str">
        <f>A22</f>
        <v>B2</v>
      </c>
      <c r="M10">
        <f>B22</f>
        <v>3435</v>
      </c>
      <c r="N10" s="8">
        <f t="shared" ref="N10:N73" si="1">(M10-I$15)/1934.4</f>
        <v>3.1017369727047144E-2</v>
      </c>
      <c r="O10">
        <f t="shared" ref="O10:O73" si="2">N10*40</f>
        <v>1.2406947890818858</v>
      </c>
    </row>
    <row r="11" spans="1:98" x14ac:dyDescent="0.4">
      <c r="A11" t="s">
        <v>84</v>
      </c>
      <c r="B11">
        <v>4370</v>
      </c>
      <c r="G11">
        <f>'Plate 1'!G11</f>
        <v>7.5</v>
      </c>
      <c r="H11" t="str">
        <f>A33</f>
        <v>C1</v>
      </c>
      <c r="I11">
        <f>B33</f>
        <v>19900</v>
      </c>
      <c r="K11" t="s">
        <v>88</v>
      </c>
      <c r="L11" t="str">
        <f>A34</f>
        <v>C2</v>
      </c>
      <c r="M11">
        <f>B34</f>
        <v>3481</v>
      </c>
      <c r="N11" s="8">
        <f t="shared" si="1"/>
        <v>5.4797353184449955E-2</v>
      </c>
      <c r="O11">
        <f t="shared" si="2"/>
        <v>2.1918941273779984</v>
      </c>
    </row>
    <row r="12" spans="1:98" x14ac:dyDescent="0.4">
      <c r="A12" t="s">
        <v>9</v>
      </c>
      <c r="B12">
        <v>4038</v>
      </c>
      <c r="G12">
        <f>'Plate 1'!G12</f>
        <v>1.875</v>
      </c>
      <c r="H12" t="str">
        <f>A45</f>
        <v>D1</v>
      </c>
      <c r="I12">
        <f>B45</f>
        <v>8111</v>
      </c>
      <c r="K12" t="s">
        <v>91</v>
      </c>
      <c r="L12" t="str">
        <f>A46</f>
        <v>D2</v>
      </c>
      <c r="M12">
        <f>B46</f>
        <v>3621</v>
      </c>
      <c r="N12" s="8">
        <f t="shared" si="1"/>
        <v>0.12717121588089331</v>
      </c>
      <c r="O12">
        <f t="shared" si="2"/>
        <v>5.0868486352357323</v>
      </c>
    </row>
    <row r="13" spans="1:98" x14ac:dyDescent="0.4">
      <c r="A13" t="s">
        <v>17</v>
      </c>
      <c r="B13">
        <v>43518</v>
      </c>
      <c r="G13">
        <f>'Plate 1'!G13</f>
        <v>0.46875</v>
      </c>
      <c r="H13" t="str">
        <f>A57</f>
        <v>E1</v>
      </c>
      <c r="I13">
        <f>B57</f>
        <v>4268</v>
      </c>
      <c r="K13" t="s">
        <v>94</v>
      </c>
      <c r="L13" t="str">
        <f>A58</f>
        <v>E2</v>
      </c>
      <c r="M13">
        <f>B58</f>
        <v>3693</v>
      </c>
      <c r="N13" s="8">
        <f t="shared" si="1"/>
        <v>0.16439205955334987</v>
      </c>
      <c r="O13">
        <f t="shared" si="2"/>
        <v>6.5756823821339951</v>
      </c>
    </row>
    <row r="14" spans="1:98" x14ac:dyDescent="0.4">
      <c r="A14" t="s">
        <v>25</v>
      </c>
      <c r="B14">
        <v>29192</v>
      </c>
      <c r="G14">
        <f>'Plate 1'!G14</f>
        <v>0.1171875</v>
      </c>
      <c r="H14" t="str">
        <f>A69</f>
        <v>F1</v>
      </c>
      <c r="I14">
        <f>B69</f>
        <v>3564</v>
      </c>
      <c r="K14" t="s">
        <v>97</v>
      </c>
      <c r="L14" t="str">
        <f>A70</f>
        <v>F2</v>
      </c>
      <c r="M14">
        <f>B70</f>
        <v>4219</v>
      </c>
      <c r="N14" s="8">
        <f t="shared" si="1"/>
        <v>0.43631100082712981</v>
      </c>
      <c r="O14">
        <f t="shared" si="2"/>
        <v>17.452440033085193</v>
      </c>
    </row>
    <row r="15" spans="1:98" x14ac:dyDescent="0.4">
      <c r="A15" t="s">
        <v>34</v>
      </c>
      <c r="B15">
        <v>3967</v>
      </c>
      <c r="G15">
        <f>'Plate 1'!G15</f>
        <v>0</v>
      </c>
      <c r="H15" t="str">
        <f>A81</f>
        <v>G1</v>
      </c>
      <c r="I15">
        <f>B81</f>
        <v>3375</v>
      </c>
      <c r="K15" t="s">
        <v>100</v>
      </c>
      <c r="L15" t="str">
        <f>A82</f>
        <v>G2</v>
      </c>
      <c r="M15">
        <f>B82</f>
        <v>5728</v>
      </c>
      <c r="N15" s="8">
        <f t="shared" si="1"/>
        <v>1.2163978494623655</v>
      </c>
      <c r="O15">
        <f t="shared" si="2"/>
        <v>48.655913978494624</v>
      </c>
    </row>
    <row r="16" spans="1:98" x14ac:dyDescent="0.4">
      <c r="A16" t="s">
        <v>41</v>
      </c>
      <c r="B16">
        <v>4530</v>
      </c>
      <c r="H16" t="s">
        <v>119</v>
      </c>
      <c r="I16">
        <f>SLOPE(I10:I15, G10:G15)</f>
        <v>2178.5571213786657</v>
      </c>
      <c r="K16" t="s">
        <v>103</v>
      </c>
      <c r="L16" t="str">
        <f>A94</f>
        <v>H2</v>
      </c>
      <c r="M16">
        <f>B94</f>
        <v>14070</v>
      </c>
      <c r="N16" s="8">
        <f t="shared" si="1"/>
        <v>5.5288461538461533</v>
      </c>
      <c r="O16">
        <f t="shared" si="2"/>
        <v>221.15384615384613</v>
      </c>
    </row>
    <row r="17" spans="1:15" x14ac:dyDescent="0.4">
      <c r="A17" t="s">
        <v>49</v>
      </c>
      <c r="B17">
        <v>3854</v>
      </c>
      <c r="K17" t="s">
        <v>104</v>
      </c>
      <c r="L17" t="str">
        <f>A95</f>
        <v>H3</v>
      </c>
      <c r="M17">
        <f>B95</f>
        <v>28370</v>
      </c>
      <c r="N17" s="8">
        <f t="shared" si="1"/>
        <v>12.921319272125723</v>
      </c>
      <c r="O17">
        <f t="shared" si="2"/>
        <v>516.85277088502892</v>
      </c>
    </row>
    <row r="18" spans="1:15" x14ac:dyDescent="0.4">
      <c r="A18" t="s">
        <v>57</v>
      </c>
      <c r="B18">
        <v>3689</v>
      </c>
      <c r="K18" t="s">
        <v>101</v>
      </c>
      <c r="L18" t="str">
        <f>A83</f>
        <v>G3</v>
      </c>
      <c r="M18">
        <f>B83</f>
        <v>34015</v>
      </c>
      <c r="N18" s="8">
        <f t="shared" si="1"/>
        <v>15.839536807278742</v>
      </c>
      <c r="O18">
        <f t="shared" si="2"/>
        <v>633.58147229114968</v>
      </c>
    </row>
    <row r="19" spans="1:15" x14ac:dyDescent="0.4">
      <c r="A19" t="s">
        <v>65</v>
      </c>
      <c r="B19">
        <v>6933</v>
      </c>
      <c r="K19" t="s">
        <v>98</v>
      </c>
      <c r="L19" t="str">
        <f>A71</f>
        <v>F3</v>
      </c>
      <c r="M19">
        <f>B71</f>
        <v>23739</v>
      </c>
      <c r="N19" s="8">
        <f t="shared" si="1"/>
        <v>10.5272952853598</v>
      </c>
      <c r="O19">
        <f t="shared" si="2"/>
        <v>421.091811414392</v>
      </c>
    </row>
    <row r="20" spans="1:15" x14ac:dyDescent="0.4">
      <c r="A20" t="s">
        <v>73</v>
      </c>
      <c r="B20">
        <v>5304</v>
      </c>
      <c r="K20" t="s">
        <v>95</v>
      </c>
      <c r="L20" t="str">
        <f>A59</f>
        <v>E3</v>
      </c>
      <c r="M20">
        <f>B59</f>
        <v>13991</v>
      </c>
      <c r="N20" s="8">
        <f t="shared" si="1"/>
        <v>5.4880066170388746</v>
      </c>
      <c r="O20">
        <f t="shared" si="2"/>
        <v>219.52026468155498</v>
      </c>
    </row>
    <row r="21" spans="1:15" x14ac:dyDescent="0.4">
      <c r="A21" t="s">
        <v>85</v>
      </c>
      <c r="B21">
        <v>36065</v>
      </c>
      <c r="K21" t="s">
        <v>92</v>
      </c>
      <c r="L21" t="str">
        <f>A47</f>
        <v>D3</v>
      </c>
      <c r="M21">
        <f>B47</f>
        <v>8547</v>
      </c>
      <c r="N21" s="8">
        <f t="shared" si="1"/>
        <v>2.6736972704714641</v>
      </c>
      <c r="O21">
        <f t="shared" si="2"/>
        <v>106.94789081885857</v>
      </c>
    </row>
    <row r="22" spans="1:15" x14ac:dyDescent="0.4">
      <c r="A22" t="s">
        <v>86</v>
      </c>
      <c r="B22">
        <v>3435</v>
      </c>
      <c r="K22" t="s">
        <v>89</v>
      </c>
      <c r="L22" t="str">
        <f>A35</f>
        <v>C3</v>
      </c>
      <c r="M22">
        <f>B35</f>
        <v>6363</v>
      </c>
      <c r="N22" s="8">
        <f t="shared" si="1"/>
        <v>1.5446650124069479</v>
      </c>
      <c r="O22">
        <f t="shared" si="2"/>
        <v>61.786600496277913</v>
      </c>
    </row>
    <row r="23" spans="1:15" x14ac:dyDescent="0.4">
      <c r="A23" t="s">
        <v>87</v>
      </c>
      <c r="B23">
        <v>5065</v>
      </c>
      <c r="K23" t="s">
        <v>86</v>
      </c>
      <c r="L23" t="str">
        <f>A23</f>
        <v>B3</v>
      </c>
      <c r="M23">
        <f>B23</f>
        <v>5065</v>
      </c>
      <c r="N23" s="8">
        <f t="shared" si="1"/>
        <v>0.87365591397849462</v>
      </c>
      <c r="O23">
        <f t="shared" si="2"/>
        <v>34.946236559139784</v>
      </c>
    </row>
    <row r="24" spans="1:15" x14ac:dyDescent="0.4">
      <c r="A24" t="s">
        <v>10</v>
      </c>
      <c r="B24">
        <v>3866</v>
      </c>
      <c r="K24" t="s">
        <v>83</v>
      </c>
      <c r="L24" t="str">
        <f>A11</f>
        <v>A3</v>
      </c>
      <c r="M24">
        <f>B11</f>
        <v>4370</v>
      </c>
      <c r="N24" s="8">
        <f t="shared" si="1"/>
        <v>0.51437138130686511</v>
      </c>
      <c r="O24">
        <f t="shared" si="2"/>
        <v>20.574855252274602</v>
      </c>
    </row>
    <row r="25" spans="1:15" x14ac:dyDescent="0.4">
      <c r="A25" t="s">
        <v>18</v>
      </c>
      <c r="B25">
        <v>37956</v>
      </c>
      <c r="K25" t="s">
        <v>84</v>
      </c>
      <c r="L25" t="str">
        <f>A12</f>
        <v>A4</v>
      </c>
      <c r="M25">
        <f>B12</f>
        <v>4038</v>
      </c>
      <c r="N25" s="8">
        <f t="shared" si="1"/>
        <v>0.34274193548387094</v>
      </c>
      <c r="O25">
        <f t="shared" si="2"/>
        <v>13.709677419354838</v>
      </c>
    </row>
    <row r="26" spans="1:15" x14ac:dyDescent="0.4">
      <c r="A26" t="s">
        <v>26</v>
      </c>
      <c r="B26">
        <v>18851</v>
      </c>
      <c r="K26" t="s">
        <v>87</v>
      </c>
      <c r="L26" t="str">
        <f>A24</f>
        <v>B4</v>
      </c>
      <c r="M26">
        <f>B24</f>
        <v>3866</v>
      </c>
      <c r="N26" s="8">
        <f t="shared" si="1"/>
        <v>0.25382547559966911</v>
      </c>
      <c r="O26">
        <f t="shared" si="2"/>
        <v>10.153019023986765</v>
      </c>
    </row>
    <row r="27" spans="1:15" x14ac:dyDescent="0.4">
      <c r="A27" t="s">
        <v>35</v>
      </c>
      <c r="B27">
        <v>3824</v>
      </c>
      <c r="K27" t="s">
        <v>90</v>
      </c>
      <c r="L27" t="str">
        <f>A36</f>
        <v>C4</v>
      </c>
      <c r="M27">
        <f>B36</f>
        <v>3716</v>
      </c>
      <c r="N27" s="8">
        <f t="shared" si="1"/>
        <v>0.17628205128205127</v>
      </c>
      <c r="O27">
        <f t="shared" si="2"/>
        <v>7.0512820512820511</v>
      </c>
    </row>
    <row r="28" spans="1:15" x14ac:dyDescent="0.4">
      <c r="A28" t="s">
        <v>42</v>
      </c>
      <c r="B28">
        <v>5636</v>
      </c>
      <c r="K28" t="s">
        <v>93</v>
      </c>
      <c r="L28" t="str">
        <f>A48</f>
        <v>D4</v>
      </c>
      <c r="M28">
        <f>B48</f>
        <v>3565</v>
      </c>
      <c r="N28" s="8">
        <f t="shared" si="1"/>
        <v>9.8221670802315961E-2</v>
      </c>
      <c r="O28">
        <f t="shared" si="2"/>
        <v>3.9288668320926385</v>
      </c>
    </row>
    <row r="29" spans="1:15" x14ac:dyDescent="0.4">
      <c r="A29" t="s">
        <v>50</v>
      </c>
      <c r="B29">
        <v>4128</v>
      </c>
      <c r="K29" t="s">
        <v>96</v>
      </c>
      <c r="L29" t="str">
        <f>A60</f>
        <v>E4</v>
      </c>
      <c r="M29">
        <f>B60</f>
        <v>3466</v>
      </c>
      <c r="N29" s="8">
        <f t="shared" si="1"/>
        <v>4.7043010752688172E-2</v>
      </c>
      <c r="O29">
        <f t="shared" si="2"/>
        <v>1.881720430107527</v>
      </c>
    </row>
    <row r="30" spans="1:15" x14ac:dyDescent="0.4">
      <c r="A30" t="s">
        <v>58</v>
      </c>
      <c r="B30">
        <v>3488</v>
      </c>
      <c r="K30" t="s">
        <v>99</v>
      </c>
      <c r="L30" t="str">
        <f>A72</f>
        <v>F4</v>
      </c>
      <c r="M30">
        <f>B72</f>
        <v>3370</v>
      </c>
      <c r="N30" s="8">
        <f t="shared" si="1"/>
        <v>-2.5847808105872619E-3</v>
      </c>
      <c r="O30">
        <f t="shared" si="2"/>
        <v>-0.10339123242349048</v>
      </c>
    </row>
    <row r="31" spans="1:15" x14ac:dyDescent="0.4">
      <c r="A31" t="s">
        <v>66</v>
      </c>
      <c r="B31">
        <v>10096</v>
      </c>
      <c r="K31" t="s">
        <v>102</v>
      </c>
      <c r="L31" t="str">
        <f>A84</f>
        <v>G4</v>
      </c>
      <c r="M31">
        <f>B84</f>
        <v>3367</v>
      </c>
      <c r="N31" s="8">
        <f t="shared" si="1"/>
        <v>-4.1356492969396195E-3</v>
      </c>
      <c r="O31">
        <f t="shared" si="2"/>
        <v>-0.16542597187758479</v>
      </c>
    </row>
    <row r="32" spans="1:15" x14ac:dyDescent="0.4">
      <c r="A32" t="s">
        <v>74</v>
      </c>
      <c r="B32">
        <v>4640</v>
      </c>
      <c r="K32" t="s">
        <v>105</v>
      </c>
      <c r="L32" t="str">
        <f>A96</f>
        <v>H4</v>
      </c>
      <c r="M32">
        <f>B96</f>
        <v>3459</v>
      </c>
      <c r="N32" s="8">
        <f t="shared" si="1"/>
        <v>4.3424317617866005E-2</v>
      </c>
      <c r="O32">
        <f t="shared" si="2"/>
        <v>1.7369727047146402</v>
      </c>
    </row>
    <row r="33" spans="1:15" x14ac:dyDescent="0.4">
      <c r="A33" t="s">
        <v>88</v>
      </c>
      <c r="B33">
        <v>19900</v>
      </c>
      <c r="K33" t="s">
        <v>16</v>
      </c>
      <c r="L33" t="str">
        <f>A97</f>
        <v>H5</v>
      </c>
      <c r="M33">
        <f>B97</f>
        <v>3517</v>
      </c>
      <c r="N33" s="8">
        <f t="shared" si="1"/>
        <v>7.3407775020678245E-2</v>
      </c>
      <c r="O33">
        <f t="shared" si="2"/>
        <v>2.9363110008271298</v>
      </c>
    </row>
    <row r="34" spans="1:15" x14ac:dyDescent="0.4">
      <c r="A34" t="s">
        <v>89</v>
      </c>
      <c r="B34">
        <v>3481</v>
      </c>
      <c r="K34" t="s">
        <v>15</v>
      </c>
      <c r="L34" t="str">
        <f>A85</f>
        <v>G5</v>
      </c>
      <c r="M34">
        <f>B85</f>
        <v>3817</v>
      </c>
      <c r="N34" s="8">
        <f t="shared" si="1"/>
        <v>0.22849462365591397</v>
      </c>
      <c r="O34">
        <f t="shared" si="2"/>
        <v>9.1397849462365581</v>
      </c>
    </row>
    <row r="35" spans="1:15" x14ac:dyDescent="0.4">
      <c r="A35" t="s">
        <v>90</v>
      </c>
      <c r="B35">
        <v>6363</v>
      </c>
      <c r="K35" t="s">
        <v>14</v>
      </c>
      <c r="L35" t="str">
        <f>A73</f>
        <v>F5</v>
      </c>
      <c r="M35">
        <f>B73</f>
        <v>3925</v>
      </c>
      <c r="N35" s="8">
        <f t="shared" si="1"/>
        <v>0.28432588916459883</v>
      </c>
      <c r="O35">
        <f t="shared" si="2"/>
        <v>11.373035566583953</v>
      </c>
    </row>
    <row r="36" spans="1:15" x14ac:dyDescent="0.4">
      <c r="A36" t="s">
        <v>11</v>
      </c>
      <c r="B36">
        <v>3716</v>
      </c>
      <c r="K36" t="s">
        <v>13</v>
      </c>
      <c r="L36" t="str">
        <f>A61</f>
        <v>E5</v>
      </c>
      <c r="M36">
        <f>B61</f>
        <v>5023</v>
      </c>
      <c r="N36" s="8">
        <f t="shared" si="1"/>
        <v>0.85194375516956156</v>
      </c>
      <c r="O36">
        <f t="shared" si="2"/>
        <v>34.077750206782461</v>
      </c>
    </row>
    <row r="37" spans="1:15" x14ac:dyDescent="0.4">
      <c r="A37" t="s">
        <v>19</v>
      </c>
      <c r="B37">
        <v>18101</v>
      </c>
      <c r="K37" t="s">
        <v>12</v>
      </c>
      <c r="L37" t="str">
        <f>A49</f>
        <v>D5</v>
      </c>
      <c r="M37">
        <f>B49</f>
        <v>7675</v>
      </c>
      <c r="N37" s="8">
        <f t="shared" si="1"/>
        <v>2.2229114971050454</v>
      </c>
      <c r="O37">
        <f t="shared" si="2"/>
        <v>88.916459884201814</v>
      </c>
    </row>
    <row r="38" spans="1:15" x14ac:dyDescent="0.4">
      <c r="A38" t="s">
        <v>27</v>
      </c>
      <c r="B38">
        <v>10773</v>
      </c>
      <c r="K38" t="s">
        <v>11</v>
      </c>
      <c r="L38" t="str">
        <f>A37</f>
        <v>C5</v>
      </c>
      <c r="M38">
        <f>B37</f>
        <v>18101</v>
      </c>
      <c r="N38" s="8">
        <f t="shared" si="1"/>
        <v>7.612696443341604</v>
      </c>
      <c r="O38">
        <f t="shared" si="2"/>
        <v>304.50785773366414</v>
      </c>
    </row>
    <row r="39" spans="1:15" x14ac:dyDescent="0.4">
      <c r="A39" t="s">
        <v>36</v>
      </c>
      <c r="B39">
        <v>3556</v>
      </c>
      <c r="K39" t="s">
        <v>10</v>
      </c>
      <c r="L39" t="str">
        <f>A25</f>
        <v>B5</v>
      </c>
      <c r="M39">
        <f>B25</f>
        <v>37956</v>
      </c>
      <c r="N39" s="8">
        <f t="shared" si="1"/>
        <v>17.876861042183624</v>
      </c>
      <c r="O39">
        <f t="shared" si="2"/>
        <v>715.07444168734492</v>
      </c>
    </row>
    <row r="40" spans="1:15" x14ac:dyDescent="0.4">
      <c r="A40" t="s">
        <v>43</v>
      </c>
      <c r="B40">
        <v>11294</v>
      </c>
      <c r="K40" t="s">
        <v>9</v>
      </c>
      <c r="L40" t="str">
        <f>A13</f>
        <v>A5</v>
      </c>
      <c r="M40">
        <f>B13</f>
        <v>43518</v>
      </c>
      <c r="N40" s="8">
        <f t="shared" si="1"/>
        <v>20.752171215880892</v>
      </c>
      <c r="O40">
        <f t="shared" si="2"/>
        <v>830.0868486352357</v>
      </c>
    </row>
    <row r="41" spans="1:15" x14ac:dyDescent="0.4">
      <c r="A41" t="s">
        <v>51</v>
      </c>
      <c r="B41">
        <v>4223</v>
      </c>
      <c r="K41" t="s">
        <v>17</v>
      </c>
      <c r="L41" t="str">
        <f>A14</f>
        <v>A6</v>
      </c>
      <c r="M41">
        <f>B14</f>
        <v>29192</v>
      </c>
      <c r="N41" s="8">
        <f t="shared" si="1"/>
        <v>13.346257237386268</v>
      </c>
      <c r="O41">
        <f t="shared" si="2"/>
        <v>533.85028949545074</v>
      </c>
    </row>
    <row r="42" spans="1:15" x14ac:dyDescent="0.4">
      <c r="A42" t="s">
        <v>59</v>
      </c>
      <c r="B42">
        <v>3452</v>
      </c>
      <c r="K42" t="s">
        <v>18</v>
      </c>
      <c r="L42" t="str">
        <f>A26</f>
        <v>B6</v>
      </c>
      <c r="M42">
        <f>B26</f>
        <v>18851</v>
      </c>
      <c r="N42" s="8">
        <f t="shared" si="1"/>
        <v>8.0004135649296941</v>
      </c>
      <c r="O42">
        <f t="shared" si="2"/>
        <v>320.01654259718777</v>
      </c>
    </row>
    <row r="43" spans="1:15" x14ac:dyDescent="0.4">
      <c r="A43" t="s">
        <v>67</v>
      </c>
      <c r="B43">
        <v>16398</v>
      </c>
      <c r="K43" t="s">
        <v>19</v>
      </c>
      <c r="L43" t="str">
        <f>A38</f>
        <v>C6</v>
      </c>
      <c r="M43">
        <f>B38</f>
        <v>10773</v>
      </c>
      <c r="N43" s="8">
        <f t="shared" si="1"/>
        <v>3.8244416873449132</v>
      </c>
      <c r="O43">
        <f t="shared" si="2"/>
        <v>152.97766749379653</v>
      </c>
    </row>
    <row r="44" spans="1:15" x14ac:dyDescent="0.4">
      <c r="A44" t="s">
        <v>75</v>
      </c>
      <c r="B44">
        <v>4283</v>
      </c>
      <c r="K44" t="s">
        <v>20</v>
      </c>
      <c r="L44" t="str">
        <f>A50</f>
        <v>D6</v>
      </c>
      <c r="M44">
        <f>B50</f>
        <v>7394</v>
      </c>
      <c r="N44" s="8">
        <f t="shared" si="1"/>
        <v>2.0776468155500414</v>
      </c>
      <c r="O44">
        <f t="shared" si="2"/>
        <v>83.105872622001655</v>
      </c>
    </row>
    <row r="45" spans="1:15" x14ac:dyDescent="0.4">
      <c r="A45" t="s">
        <v>91</v>
      </c>
      <c r="B45">
        <v>8111</v>
      </c>
      <c r="K45" t="s">
        <v>21</v>
      </c>
      <c r="L45" t="str">
        <f>A62</f>
        <v>E6</v>
      </c>
      <c r="M45">
        <f>B62</f>
        <v>5374</v>
      </c>
      <c r="N45" s="8">
        <f t="shared" si="1"/>
        <v>1.0333953680727874</v>
      </c>
      <c r="O45">
        <f t="shared" si="2"/>
        <v>41.335814722911493</v>
      </c>
    </row>
    <row r="46" spans="1:15" x14ac:dyDescent="0.4">
      <c r="A46" t="s">
        <v>92</v>
      </c>
      <c r="B46">
        <v>3621</v>
      </c>
      <c r="K46" t="s">
        <v>22</v>
      </c>
      <c r="L46" t="str">
        <f>A74</f>
        <v>F6</v>
      </c>
      <c r="M46">
        <f>B74</f>
        <v>4687</v>
      </c>
      <c r="N46" s="8">
        <f t="shared" si="1"/>
        <v>0.67824648469809756</v>
      </c>
      <c r="O46">
        <f t="shared" si="2"/>
        <v>27.129859387923901</v>
      </c>
    </row>
    <row r="47" spans="1:15" x14ac:dyDescent="0.4">
      <c r="A47" t="s">
        <v>93</v>
      </c>
      <c r="B47">
        <v>8547</v>
      </c>
      <c r="K47" t="s">
        <v>23</v>
      </c>
      <c r="L47" t="str">
        <f>A86</f>
        <v>G6</v>
      </c>
      <c r="M47">
        <f>B86</f>
        <v>4279</v>
      </c>
      <c r="N47" s="8">
        <f t="shared" si="1"/>
        <v>0.46732837055417698</v>
      </c>
      <c r="O47">
        <f t="shared" si="2"/>
        <v>18.693134822167078</v>
      </c>
    </row>
    <row r="48" spans="1:15" x14ac:dyDescent="0.4">
      <c r="A48" t="s">
        <v>12</v>
      </c>
      <c r="B48">
        <v>3565</v>
      </c>
      <c r="K48" t="s">
        <v>24</v>
      </c>
      <c r="L48" t="str">
        <f>A98</f>
        <v>H6</v>
      </c>
      <c r="M48">
        <f>B98</f>
        <v>4104</v>
      </c>
      <c r="N48" s="8">
        <f t="shared" si="1"/>
        <v>0.37686104218362282</v>
      </c>
      <c r="O48">
        <f t="shared" si="2"/>
        <v>15.074441687344912</v>
      </c>
    </row>
    <row r="49" spans="1:15" x14ac:dyDescent="0.4">
      <c r="A49" t="s">
        <v>20</v>
      </c>
      <c r="B49">
        <v>7675</v>
      </c>
      <c r="K49" t="s">
        <v>33</v>
      </c>
      <c r="L49" t="str">
        <f>A99</f>
        <v>H7</v>
      </c>
      <c r="M49">
        <f>B99</f>
        <v>4118</v>
      </c>
      <c r="N49" s="8">
        <f t="shared" si="1"/>
        <v>0.38409842845326714</v>
      </c>
      <c r="O49">
        <f t="shared" si="2"/>
        <v>15.363937138130686</v>
      </c>
    </row>
    <row r="50" spans="1:15" x14ac:dyDescent="0.4">
      <c r="A50" t="s">
        <v>28</v>
      </c>
      <c r="B50">
        <v>7394</v>
      </c>
      <c r="K50" t="s">
        <v>31</v>
      </c>
      <c r="L50" t="str">
        <f>A87</f>
        <v>G7</v>
      </c>
      <c r="M50">
        <f>B87</f>
        <v>3964</v>
      </c>
      <c r="N50" s="8">
        <f t="shared" si="1"/>
        <v>0.30448717948717946</v>
      </c>
      <c r="O50">
        <f t="shared" si="2"/>
        <v>12.179487179487179</v>
      </c>
    </row>
    <row r="51" spans="1:15" x14ac:dyDescent="0.4">
      <c r="A51" t="s">
        <v>37</v>
      </c>
      <c r="B51">
        <v>3506</v>
      </c>
      <c r="K51" t="s">
        <v>32</v>
      </c>
      <c r="L51" t="str">
        <f>A75</f>
        <v>F7</v>
      </c>
      <c r="M51">
        <f>B75</f>
        <v>3634</v>
      </c>
      <c r="N51" s="8">
        <f t="shared" si="1"/>
        <v>0.13389164598842018</v>
      </c>
      <c r="O51">
        <f t="shared" si="2"/>
        <v>5.3556658395368073</v>
      </c>
    </row>
    <row r="52" spans="1:15" x14ac:dyDescent="0.4">
      <c r="A52" t="s">
        <v>44</v>
      </c>
      <c r="B52">
        <v>32232</v>
      </c>
      <c r="K52" t="s">
        <v>29</v>
      </c>
      <c r="L52" t="str">
        <f>A63</f>
        <v>E7</v>
      </c>
      <c r="M52">
        <f>B63</f>
        <v>3448</v>
      </c>
      <c r="N52" s="8">
        <f t="shared" si="1"/>
        <v>3.7737799834574023E-2</v>
      </c>
      <c r="O52">
        <f t="shared" si="2"/>
        <v>1.509511993382961</v>
      </c>
    </row>
    <row r="53" spans="1:15" x14ac:dyDescent="0.4">
      <c r="A53" t="s">
        <v>52</v>
      </c>
      <c r="B53">
        <v>4348</v>
      </c>
      <c r="K53" t="s">
        <v>28</v>
      </c>
      <c r="L53" t="str">
        <f>A51</f>
        <v>D7</v>
      </c>
      <c r="M53">
        <f>B51</f>
        <v>3506</v>
      </c>
      <c r="N53" s="8">
        <f t="shared" si="1"/>
        <v>6.772125723738627E-2</v>
      </c>
      <c r="O53">
        <f t="shared" si="2"/>
        <v>2.7088502894954507</v>
      </c>
    </row>
    <row r="54" spans="1:15" x14ac:dyDescent="0.4">
      <c r="A54" t="s">
        <v>60</v>
      </c>
      <c r="B54">
        <v>3550</v>
      </c>
      <c r="K54" t="s">
        <v>27</v>
      </c>
      <c r="L54" t="str">
        <f>A39</f>
        <v>C7</v>
      </c>
      <c r="M54">
        <f>B39</f>
        <v>3556</v>
      </c>
      <c r="N54" s="8">
        <f t="shared" si="1"/>
        <v>9.3569065343258886E-2</v>
      </c>
      <c r="O54">
        <f t="shared" si="2"/>
        <v>3.7427626137303553</v>
      </c>
    </row>
    <row r="55" spans="1:15" x14ac:dyDescent="0.4">
      <c r="A55" t="s">
        <v>68</v>
      </c>
      <c r="B55">
        <v>29750</v>
      </c>
      <c r="K55" t="s">
        <v>26</v>
      </c>
      <c r="L55" t="str">
        <f>A27</f>
        <v>B7</v>
      </c>
      <c r="M55">
        <f>B27</f>
        <v>3824</v>
      </c>
      <c r="N55" s="8">
        <f t="shared" si="1"/>
        <v>0.23211331679073613</v>
      </c>
      <c r="O55">
        <f t="shared" si="2"/>
        <v>9.2845326716294458</v>
      </c>
    </row>
    <row r="56" spans="1:15" x14ac:dyDescent="0.4">
      <c r="A56" t="s">
        <v>76</v>
      </c>
      <c r="B56">
        <v>4211</v>
      </c>
      <c r="K56" t="s">
        <v>25</v>
      </c>
      <c r="L56" t="str">
        <f>A15</f>
        <v>A7</v>
      </c>
      <c r="M56">
        <f>B15</f>
        <v>3967</v>
      </c>
      <c r="N56" s="8">
        <f t="shared" si="1"/>
        <v>0.30603804797353185</v>
      </c>
      <c r="O56">
        <f t="shared" si="2"/>
        <v>12.241521918941274</v>
      </c>
    </row>
    <row r="57" spans="1:15" x14ac:dyDescent="0.4">
      <c r="A57" t="s">
        <v>94</v>
      </c>
      <c r="B57">
        <v>4268</v>
      </c>
      <c r="K57" t="s">
        <v>34</v>
      </c>
      <c r="L57" t="str">
        <f>A16</f>
        <v>A8</v>
      </c>
      <c r="M57">
        <f>B16</f>
        <v>4530</v>
      </c>
      <c r="N57" s="8">
        <f t="shared" si="1"/>
        <v>0.5970843672456575</v>
      </c>
      <c r="O57">
        <f t="shared" si="2"/>
        <v>23.883374689826301</v>
      </c>
    </row>
    <row r="58" spans="1:15" x14ac:dyDescent="0.4">
      <c r="A58" t="s">
        <v>95</v>
      </c>
      <c r="B58">
        <v>3693</v>
      </c>
      <c r="K58" t="s">
        <v>35</v>
      </c>
      <c r="L58" t="str">
        <f>A28</f>
        <v>B8</v>
      </c>
      <c r="M58">
        <f>B28</f>
        <v>5636</v>
      </c>
      <c r="N58" s="8">
        <f t="shared" si="1"/>
        <v>1.1688378825475598</v>
      </c>
      <c r="O58">
        <f t="shared" si="2"/>
        <v>46.753515301902397</v>
      </c>
    </row>
    <row r="59" spans="1:15" x14ac:dyDescent="0.4">
      <c r="A59" t="s">
        <v>96</v>
      </c>
      <c r="B59">
        <v>13991</v>
      </c>
      <c r="K59" t="s">
        <v>36</v>
      </c>
      <c r="L59" t="str">
        <f>A40</f>
        <v>C8</v>
      </c>
      <c r="M59">
        <f>B40</f>
        <v>11294</v>
      </c>
      <c r="N59" s="8">
        <f t="shared" si="1"/>
        <v>4.0937758478081054</v>
      </c>
      <c r="O59">
        <f t="shared" si="2"/>
        <v>163.7510339123242</v>
      </c>
    </row>
    <row r="60" spans="1:15" x14ac:dyDescent="0.4">
      <c r="A60" t="s">
        <v>13</v>
      </c>
      <c r="B60">
        <v>3466</v>
      </c>
      <c r="K60" t="s">
        <v>37</v>
      </c>
      <c r="L60" t="str">
        <f>A52</f>
        <v>D8</v>
      </c>
      <c r="M60">
        <f>B52</f>
        <v>32232</v>
      </c>
      <c r="N60" s="8">
        <f t="shared" si="1"/>
        <v>14.917803970223325</v>
      </c>
      <c r="O60">
        <f t="shared" si="2"/>
        <v>596.71215880893305</v>
      </c>
    </row>
    <row r="61" spans="1:15" x14ac:dyDescent="0.4">
      <c r="A61" t="s">
        <v>21</v>
      </c>
      <c r="B61">
        <v>5023</v>
      </c>
      <c r="K61" t="s">
        <v>38</v>
      </c>
      <c r="L61" t="str">
        <f>A64</f>
        <v>E8</v>
      </c>
      <c r="M61">
        <f>B64</f>
        <v>49328</v>
      </c>
      <c r="N61" s="8">
        <f t="shared" si="1"/>
        <v>23.755686517783293</v>
      </c>
      <c r="O61">
        <f t="shared" si="2"/>
        <v>950.22746071133167</v>
      </c>
    </row>
    <row r="62" spans="1:15" x14ac:dyDescent="0.4">
      <c r="A62" t="s">
        <v>29</v>
      </c>
      <c r="B62">
        <v>5374</v>
      </c>
      <c r="K62" t="s">
        <v>30</v>
      </c>
      <c r="L62" t="str">
        <f>A76</f>
        <v>F8</v>
      </c>
      <c r="M62">
        <f>B76</f>
        <v>39816</v>
      </c>
      <c r="N62" s="8">
        <f t="shared" si="1"/>
        <v>18.838399503722083</v>
      </c>
      <c r="O62">
        <f t="shared" si="2"/>
        <v>753.53598014888337</v>
      </c>
    </row>
    <row r="63" spans="1:15" x14ac:dyDescent="0.4">
      <c r="A63" t="s">
        <v>38</v>
      </c>
      <c r="B63">
        <v>3448</v>
      </c>
      <c r="K63" t="s">
        <v>39</v>
      </c>
      <c r="L63" t="str">
        <f>A88</f>
        <v>G8</v>
      </c>
      <c r="M63">
        <f>B88</f>
        <v>27710</v>
      </c>
      <c r="N63" s="8">
        <f t="shared" si="1"/>
        <v>12.580128205128204</v>
      </c>
      <c r="O63">
        <f t="shared" si="2"/>
        <v>503.20512820512818</v>
      </c>
    </row>
    <row r="64" spans="1:15" x14ac:dyDescent="0.4">
      <c r="A64" t="s">
        <v>45</v>
      </c>
      <c r="B64">
        <v>49328</v>
      </c>
      <c r="K64" t="s">
        <v>40</v>
      </c>
      <c r="L64" t="str">
        <f>A100</f>
        <v>H8</v>
      </c>
      <c r="M64">
        <f>B100</f>
        <v>14123</v>
      </c>
      <c r="N64" s="8">
        <f t="shared" si="1"/>
        <v>5.5562448304383789</v>
      </c>
      <c r="O64">
        <f t="shared" si="2"/>
        <v>222.24979321753517</v>
      </c>
    </row>
    <row r="65" spans="1:15" x14ac:dyDescent="0.4">
      <c r="A65" t="s">
        <v>53</v>
      </c>
      <c r="B65">
        <v>4552</v>
      </c>
      <c r="K65" t="s">
        <v>48</v>
      </c>
      <c r="L65" t="str">
        <f>A101</f>
        <v>H9</v>
      </c>
      <c r="M65">
        <f>B101</f>
        <v>8513</v>
      </c>
      <c r="N65" s="8">
        <f t="shared" si="1"/>
        <v>2.6561207609594706</v>
      </c>
      <c r="O65">
        <f t="shared" si="2"/>
        <v>106.24483043837883</v>
      </c>
    </row>
    <row r="66" spans="1:15" x14ac:dyDescent="0.4">
      <c r="A66" t="s">
        <v>61</v>
      </c>
      <c r="B66">
        <v>3758</v>
      </c>
      <c r="K66" t="s">
        <v>47</v>
      </c>
      <c r="L66" t="str">
        <f>A89</f>
        <v>G9</v>
      </c>
      <c r="M66">
        <f>B89</f>
        <v>6758</v>
      </c>
      <c r="N66" s="8">
        <f t="shared" si="1"/>
        <v>1.7488626964433416</v>
      </c>
      <c r="O66">
        <f t="shared" si="2"/>
        <v>69.95450785773366</v>
      </c>
    </row>
    <row r="67" spans="1:15" x14ac:dyDescent="0.4">
      <c r="A67" t="s">
        <v>69</v>
      </c>
      <c r="B67">
        <v>42062</v>
      </c>
      <c r="K67" t="s">
        <v>46</v>
      </c>
      <c r="L67" t="str">
        <f>A77</f>
        <v>F9</v>
      </c>
      <c r="M67">
        <f>B77</f>
        <v>5118</v>
      </c>
      <c r="N67" s="8">
        <f t="shared" si="1"/>
        <v>0.90105459057071957</v>
      </c>
      <c r="O67">
        <f t="shared" si="2"/>
        <v>36.04218362282878</v>
      </c>
    </row>
    <row r="68" spans="1:15" x14ac:dyDescent="0.4">
      <c r="A68" t="s">
        <v>77</v>
      </c>
      <c r="B68">
        <v>4271</v>
      </c>
      <c r="K68" t="s">
        <v>45</v>
      </c>
      <c r="L68" t="str">
        <f>A65</f>
        <v>E9</v>
      </c>
      <c r="M68">
        <f>B65</f>
        <v>4552</v>
      </c>
      <c r="N68" s="8">
        <f t="shared" si="1"/>
        <v>0.60845740281224148</v>
      </c>
      <c r="O68">
        <f t="shared" si="2"/>
        <v>24.338296112489658</v>
      </c>
    </row>
    <row r="69" spans="1:15" x14ac:dyDescent="0.4">
      <c r="A69" t="s">
        <v>97</v>
      </c>
      <c r="B69">
        <v>3564</v>
      </c>
      <c r="K69" t="s">
        <v>44</v>
      </c>
      <c r="L69" t="str">
        <f>A53</f>
        <v>D9</v>
      </c>
      <c r="M69">
        <f>B53</f>
        <v>4348</v>
      </c>
      <c r="N69" s="8">
        <f t="shared" si="1"/>
        <v>0.50299834574028124</v>
      </c>
      <c r="O69">
        <f t="shared" si="2"/>
        <v>20.119933829611249</v>
      </c>
    </row>
    <row r="70" spans="1:15" x14ac:dyDescent="0.4">
      <c r="A70" t="s">
        <v>98</v>
      </c>
      <c r="B70">
        <v>4219</v>
      </c>
      <c r="K70" t="s">
        <v>43</v>
      </c>
      <c r="L70" t="str">
        <f>A41</f>
        <v>C9</v>
      </c>
      <c r="M70">
        <f>B41</f>
        <v>4223</v>
      </c>
      <c r="N70" s="8">
        <f t="shared" si="1"/>
        <v>0.43837882547559964</v>
      </c>
      <c r="O70">
        <f t="shared" si="2"/>
        <v>17.535153019023987</v>
      </c>
    </row>
    <row r="71" spans="1:15" x14ac:dyDescent="0.4">
      <c r="A71" t="s">
        <v>99</v>
      </c>
      <c r="B71">
        <v>23739</v>
      </c>
      <c r="K71" t="s">
        <v>42</v>
      </c>
      <c r="L71" t="str">
        <f>A29</f>
        <v>B9</v>
      </c>
      <c r="M71">
        <f>B29</f>
        <v>4128</v>
      </c>
      <c r="N71" s="8">
        <f t="shared" si="1"/>
        <v>0.38926799007444168</v>
      </c>
      <c r="O71">
        <f t="shared" si="2"/>
        <v>15.570719602977668</v>
      </c>
    </row>
    <row r="72" spans="1:15" x14ac:dyDescent="0.4">
      <c r="A72" t="s">
        <v>14</v>
      </c>
      <c r="B72">
        <v>3370</v>
      </c>
      <c r="K72" t="s">
        <v>41</v>
      </c>
      <c r="L72" t="str">
        <f>A17</f>
        <v>A9</v>
      </c>
      <c r="M72">
        <f>B17</f>
        <v>3854</v>
      </c>
      <c r="N72" s="8">
        <f t="shared" si="1"/>
        <v>0.24762200165425971</v>
      </c>
      <c r="O72">
        <f t="shared" si="2"/>
        <v>9.9048800661703886</v>
      </c>
    </row>
    <row r="73" spans="1:15" x14ac:dyDescent="0.4">
      <c r="A73" t="s">
        <v>22</v>
      </c>
      <c r="B73">
        <v>3925</v>
      </c>
      <c r="K73" t="s">
        <v>49</v>
      </c>
      <c r="L73" t="str">
        <f>A18</f>
        <v>A10</v>
      </c>
      <c r="M73">
        <f>B18</f>
        <v>3689</v>
      </c>
      <c r="N73" s="8">
        <f t="shared" si="1"/>
        <v>0.16232423490488007</v>
      </c>
      <c r="O73">
        <f t="shared" si="2"/>
        <v>6.4929693961952033</v>
      </c>
    </row>
    <row r="74" spans="1:15" x14ac:dyDescent="0.4">
      <c r="A74" t="s">
        <v>32</v>
      </c>
      <c r="B74">
        <v>4687</v>
      </c>
      <c r="K74" t="s">
        <v>50</v>
      </c>
      <c r="L74" t="str">
        <f>A30</f>
        <v>B10</v>
      </c>
      <c r="M74">
        <f>B30</f>
        <v>3488</v>
      </c>
      <c r="N74" s="8">
        <f t="shared" ref="N74:N96" si="3">(M74-I$15)/1934.4</f>
        <v>5.8416046319272122E-2</v>
      </c>
      <c r="O74">
        <f t="shared" ref="O74:O96" si="4">N74*40</f>
        <v>2.3366418527708848</v>
      </c>
    </row>
    <row r="75" spans="1:15" x14ac:dyDescent="0.4">
      <c r="A75" t="s">
        <v>30</v>
      </c>
      <c r="B75">
        <v>3634</v>
      </c>
      <c r="K75" t="s">
        <v>51</v>
      </c>
      <c r="L75" t="str">
        <f>A42</f>
        <v>C10</v>
      </c>
      <c r="M75">
        <f>B42</f>
        <v>3452</v>
      </c>
      <c r="N75" s="8">
        <f t="shared" si="3"/>
        <v>3.9805624483043839E-2</v>
      </c>
      <c r="O75">
        <f t="shared" si="4"/>
        <v>1.5922249793217536</v>
      </c>
    </row>
    <row r="76" spans="1:15" x14ac:dyDescent="0.4">
      <c r="A76" t="s">
        <v>46</v>
      </c>
      <c r="B76">
        <v>39816</v>
      </c>
      <c r="K76" t="s">
        <v>52</v>
      </c>
      <c r="L76" t="str">
        <f>A54</f>
        <v>D10</v>
      </c>
      <c r="M76">
        <f>B54</f>
        <v>3550</v>
      </c>
      <c r="N76" s="8">
        <f t="shared" si="3"/>
        <v>9.046732837055417E-2</v>
      </c>
      <c r="O76">
        <f t="shared" si="4"/>
        <v>3.6186931348221667</v>
      </c>
    </row>
    <row r="77" spans="1:15" x14ac:dyDescent="0.4">
      <c r="A77" t="s">
        <v>54</v>
      </c>
      <c r="B77">
        <v>5118</v>
      </c>
      <c r="K77" t="s">
        <v>53</v>
      </c>
      <c r="L77" t="str">
        <f>A66</f>
        <v>E10</v>
      </c>
      <c r="M77">
        <f>B66</f>
        <v>3758</v>
      </c>
      <c r="N77" s="8">
        <f t="shared" si="3"/>
        <v>0.19799421009098428</v>
      </c>
      <c r="O77">
        <f t="shared" si="4"/>
        <v>7.9197684036393712</v>
      </c>
    </row>
    <row r="78" spans="1:15" x14ac:dyDescent="0.4">
      <c r="A78" t="s">
        <v>62</v>
      </c>
      <c r="B78">
        <v>3885</v>
      </c>
      <c r="K78" t="s">
        <v>54</v>
      </c>
      <c r="L78" t="str">
        <f>A78</f>
        <v>F10</v>
      </c>
      <c r="M78">
        <f>B78</f>
        <v>3885</v>
      </c>
      <c r="N78" s="8">
        <f t="shared" si="3"/>
        <v>0.26364764267990071</v>
      </c>
      <c r="O78">
        <f t="shared" si="4"/>
        <v>10.545905707196027</v>
      </c>
    </row>
    <row r="79" spans="1:15" x14ac:dyDescent="0.4">
      <c r="A79" t="s">
        <v>70</v>
      </c>
      <c r="B79">
        <v>42924</v>
      </c>
      <c r="K79" t="s">
        <v>55</v>
      </c>
      <c r="L79" t="str">
        <f>A90</f>
        <v>G10</v>
      </c>
      <c r="M79">
        <f>B90</f>
        <v>4519</v>
      </c>
      <c r="N79" s="8">
        <f t="shared" si="3"/>
        <v>0.59139784946236551</v>
      </c>
      <c r="O79">
        <f t="shared" si="4"/>
        <v>23.65591397849462</v>
      </c>
    </row>
    <row r="80" spans="1:15" x14ac:dyDescent="0.4">
      <c r="A80" t="s">
        <v>78</v>
      </c>
      <c r="B80">
        <v>3945</v>
      </c>
      <c r="K80" t="s">
        <v>56</v>
      </c>
      <c r="L80" t="str">
        <f>A102</f>
        <v>H10</v>
      </c>
      <c r="M80">
        <f>B102</f>
        <v>5545</v>
      </c>
      <c r="N80" s="8">
        <f t="shared" si="3"/>
        <v>1.1217948717948718</v>
      </c>
      <c r="O80">
        <f t="shared" si="4"/>
        <v>44.871794871794876</v>
      </c>
    </row>
    <row r="81" spans="1:15" x14ac:dyDescent="0.4">
      <c r="A81" t="s">
        <v>100</v>
      </c>
      <c r="B81">
        <v>3375</v>
      </c>
      <c r="K81" t="s">
        <v>64</v>
      </c>
      <c r="L81" t="str">
        <f>A103</f>
        <v>H11</v>
      </c>
      <c r="M81">
        <f>B103</f>
        <v>9808</v>
      </c>
      <c r="N81" s="8">
        <f t="shared" si="3"/>
        <v>3.3255789909015716</v>
      </c>
      <c r="O81">
        <f t="shared" si="4"/>
        <v>133.02315963606287</v>
      </c>
    </row>
    <row r="82" spans="1:15" x14ac:dyDescent="0.4">
      <c r="A82" t="s">
        <v>101</v>
      </c>
      <c r="B82">
        <v>5728</v>
      </c>
      <c r="K82" t="s">
        <v>63</v>
      </c>
      <c r="L82" t="str">
        <f>A91</f>
        <v>G11</v>
      </c>
      <c r="M82">
        <f>B91</f>
        <v>30437</v>
      </c>
      <c r="N82" s="8">
        <f t="shared" si="3"/>
        <v>13.989867659222497</v>
      </c>
      <c r="O82">
        <f t="shared" si="4"/>
        <v>559.59470636889989</v>
      </c>
    </row>
    <row r="83" spans="1:15" x14ac:dyDescent="0.4">
      <c r="A83" t="s">
        <v>102</v>
      </c>
      <c r="B83">
        <v>34015</v>
      </c>
      <c r="K83" t="s">
        <v>62</v>
      </c>
      <c r="L83" t="str">
        <f>A79</f>
        <v>F11</v>
      </c>
      <c r="M83">
        <f>B79</f>
        <v>42924</v>
      </c>
      <c r="N83" s="8">
        <f t="shared" si="3"/>
        <v>20.445099255583127</v>
      </c>
      <c r="O83">
        <f t="shared" si="4"/>
        <v>817.80397022332511</v>
      </c>
    </row>
    <row r="84" spans="1:15" x14ac:dyDescent="0.4">
      <c r="A84" t="s">
        <v>15</v>
      </c>
      <c r="B84">
        <v>3367</v>
      </c>
      <c r="K84" t="s">
        <v>61</v>
      </c>
      <c r="L84" t="str">
        <f>A67</f>
        <v>E11</v>
      </c>
      <c r="M84">
        <f>B67</f>
        <v>42062</v>
      </c>
      <c r="N84" s="8">
        <f t="shared" si="3"/>
        <v>19.999483043837881</v>
      </c>
      <c r="O84">
        <f t="shared" si="4"/>
        <v>799.97932175351525</v>
      </c>
    </row>
    <row r="85" spans="1:15" x14ac:dyDescent="0.4">
      <c r="A85" t="s">
        <v>23</v>
      </c>
      <c r="B85">
        <v>3817</v>
      </c>
      <c r="K85" t="s">
        <v>60</v>
      </c>
      <c r="L85" t="str">
        <f>A55</f>
        <v>D11</v>
      </c>
      <c r="M85">
        <f>B55</f>
        <v>29750</v>
      </c>
      <c r="N85" s="8">
        <f t="shared" si="3"/>
        <v>13.634718775847807</v>
      </c>
      <c r="O85">
        <f t="shared" si="4"/>
        <v>545.38875103391229</v>
      </c>
    </row>
    <row r="86" spans="1:15" x14ac:dyDescent="0.4">
      <c r="A86" t="s">
        <v>31</v>
      </c>
      <c r="B86">
        <v>4279</v>
      </c>
      <c r="K86" t="s">
        <v>59</v>
      </c>
      <c r="L86" t="str">
        <f>A43</f>
        <v>C11</v>
      </c>
      <c r="M86">
        <f>B43</f>
        <v>16398</v>
      </c>
      <c r="N86" s="8">
        <f t="shared" si="3"/>
        <v>6.7323200992555829</v>
      </c>
      <c r="O86">
        <f t="shared" si="4"/>
        <v>269.2928039702233</v>
      </c>
    </row>
    <row r="87" spans="1:15" x14ac:dyDescent="0.4">
      <c r="A87" t="s">
        <v>39</v>
      </c>
      <c r="B87">
        <v>3964</v>
      </c>
      <c r="K87" t="s">
        <v>58</v>
      </c>
      <c r="L87" t="str">
        <f>A31</f>
        <v>B11</v>
      </c>
      <c r="M87">
        <f>B31</f>
        <v>10096</v>
      </c>
      <c r="N87" s="8">
        <f t="shared" si="3"/>
        <v>3.4744623655913975</v>
      </c>
      <c r="O87">
        <f t="shared" si="4"/>
        <v>138.97849462365591</v>
      </c>
    </row>
    <row r="88" spans="1:15" x14ac:dyDescent="0.4">
      <c r="A88" t="s">
        <v>47</v>
      </c>
      <c r="B88">
        <v>27710</v>
      </c>
      <c r="K88" t="s">
        <v>57</v>
      </c>
      <c r="L88" t="str">
        <f>A19</f>
        <v>A11</v>
      </c>
      <c r="M88">
        <f>B19</f>
        <v>6933</v>
      </c>
      <c r="N88" s="8">
        <f t="shared" si="3"/>
        <v>1.8393300248138957</v>
      </c>
      <c r="O88">
        <f t="shared" si="4"/>
        <v>73.573200992555826</v>
      </c>
    </row>
    <row r="89" spans="1:15" x14ac:dyDescent="0.4">
      <c r="A89" t="s">
        <v>55</v>
      </c>
      <c r="B89">
        <v>6758</v>
      </c>
      <c r="K89" t="s">
        <v>65</v>
      </c>
      <c r="L89" t="str">
        <f>A20</f>
        <v>A12</v>
      </c>
      <c r="M89">
        <f>B20</f>
        <v>5304</v>
      </c>
      <c r="N89" s="8">
        <f t="shared" si="3"/>
        <v>0.99720843672456572</v>
      </c>
      <c r="O89">
        <f t="shared" si="4"/>
        <v>39.888337468982627</v>
      </c>
    </row>
    <row r="90" spans="1:15" x14ac:dyDescent="0.4">
      <c r="A90" t="s">
        <v>63</v>
      </c>
      <c r="B90">
        <v>4519</v>
      </c>
      <c r="K90" t="s">
        <v>66</v>
      </c>
      <c r="L90" t="str">
        <f>A32</f>
        <v>B12</v>
      </c>
      <c r="M90">
        <f>B32</f>
        <v>4640</v>
      </c>
      <c r="N90" s="8">
        <f t="shared" si="3"/>
        <v>0.65394954507857728</v>
      </c>
      <c r="O90">
        <f t="shared" si="4"/>
        <v>26.157981803143091</v>
      </c>
    </row>
    <row r="91" spans="1:15" x14ac:dyDescent="0.4">
      <c r="A91" t="s">
        <v>71</v>
      </c>
      <c r="B91">
        <v>30437</v>
      </c>
      <c r="K91" t="s">
        <v>67</v>
      </c>
      <c r="L91" t="str">
        <f>A44</f>
        <v>C12</v>
      </c>
      <c r="M91">
        <f>B44</f>
        <v>4283</v>
      </c>
      <c r="N91" s="8">
        <f t="shared" si="3"/>
        <v>0.4693961952026468</v>
      </c>
      <c r="O91">
        <f t="shared" si="4"/>
        <v>18.775847808105873</v>
      </c>
    </row>
    <row r="92" spans="1:15" x14ac:dyDescent="0.4">
      <c r="A92" t="s">
        <v>79</v>
      </c>
      <c r="B92">
        <v>3731</v>
      </c>
      <c r="K92" t="s">
        <v>68</v>
      </c>
      <c r="L92" t="str">
        <f>A56</f>
        <v>D12</v>
      </c>
      <c r="M92">
        <f>B56</f>
        <v>4211</v>
      </c>
      <c r="N92" s="8">
        <f t="shared" si="3"/>
        <v>0.43217535153019021</v>
      </c>
      <c r="O92">
        <f t="shared" si="4"/>
        <v>17.287014061207607</v>
      </c>
    </row>
    <row r="93" spans="1:15" x14ac:dyDescent="0.4">
      <c r="A93" t="s">
        <v>103</v>
      </c>
      <c r="B93">
        <v>3378</v>
      </c>
      <c r="K93" t="s">
        <v>69</v>
      </c>
      <c r="L93" t="str">
        <f>A68</f>
        <v>E12</v>
      </c>
      <c r="M93">
        <f>B68</f>
        <v>4271</v>
      </c>
      <c r="N93" s="8">
        <f t="shared" si="3"/>
        <v>0.46319272125723737</v>
      </c>
      <c r="O93">
        <f t="shared" si="4"/>
        <v>18.527708850289496</v>
      </c>
    </row>
    <row r="94" spans="1:15" x14ac:dyDescent="0.4">
      <c r="A94" t="s">
        <v>104</v>
      </c>
      <c r="B94">
        <v>14070</v>
      </c>
      <c r="K94" t="s">
        <v>70</v>
      </c>
      <c r="L94" t="str">
        <f>A80</f>
        <v>F12</v>
      </c>
      <c r="M94">
        <f>B80</f>
        <v>3945</v>
      </c>
      <c r="N94" s="8">
        <f t="shared" si="3"/>
        <v>0.29466501240694787</v>
      </c>
      <c r="O94">
        <f t="shared" si="4"/>
        <v>11.786600496277915</v>
      </c>
    </row>
    <row r="95" spans="1:15" x14ac:dyDescent="0.4">
      <c r="A95" t="s">
        <v>105</v>
      </c>
      <c r="B95">
        <v>28370</v>
      </c>
      <c r="K95" t="s">
        <v>71</v>
      </c>
      <c r="L95" t="str">
        <f>A92</f>
        <v>G12</v>
      </c>
      <c r="M95">
        <f>B92</f>
        <v>3731</v>
      </c>
      <c r="N95" s="8">
        <f t="shared" si="3"/>
        <v>0.18403639371381306</v>
      </c>
      <c r="O95">
        <f t="shared" si="4"/>
        <v>7.3614557485525225</v>
      </c>
    </row>
    <row r="96" spans="1:15" x14ac:dyDescent="0.4">
      <c r="A96" t="s">
        <v>16</v>
      </c>
      <c r="B96">
        <v>3459</v>
      </c>
      <c r="K96" t="s">
        <v>72</v>
      </c>
      <c r="L96" t="str">
        <f>A104</f>
        <v>H12</v>
      </c>
      <c r="M96">
        <f>B104</f>
        <v>3547</v>
      </c>
      <c r="N96" s="8">
        <f t="shared" si="3"/>
        <v>8.8916459884201812E-2</v>
      </c>
      <c r="O96">
        <f t="shared" si="4"/>
        <v>3.5566583953680726</v>
      </c>
    </row>
    <row r="97" spans="1:2" x14ac:dyDescent="0.4">
      <c r="A97" t="s">
        <v>24</v>
      </c>
      <c r="B97">
        <v>3517</v>
      </c>
    </row>
    <row r="98" spans="1:2" x14ac:dyDescent="0.4">
      <c r="A98" t="s">
        <v>33</v>
      </c>
      <c r="B98">
        <v>4104</v>
      </c>
    </row>
    <row r="99" spans="1:2" x14ac:dyDescent="0.4">
      <c r="A99" t="s">
        <v>40</v>
      </c>
      <c r="B99">
        <v>4118</v>
      </c>
    </row>
    <row r="100" spans="1:2" x14ac:dyDescent="0.4">
      <c r="A100" t="s">
        <v>48</v>
      </c>
      <c r="B100">
        <v>14123</v>
      </c>
    </row>
    <row r="101" spans="1:2" x14ac:dyDescent="0.4">
      <c r="A101" t="s">
        <v>56</v>
      </c>
      <c r="B101">
        <v>8513</v>
      </c>
    </row>
    <row r="102" spans="1:2" x14ac:dyDescent="0.4">
      <c r="A102" t="s">
        <v>64</v>
      </c>
      <c r="B102">
        <v>5545</v>
      </c>
    </row>
    <row r="103" spans="1:2" x14ac:dyDescent="0.4">
      <c r="A103" t="s">
        <v>72</v>
      </c>
      <c r="B103">
        <v>9808</v>
      </c>
    </row>
    <row r="104" spans="1:2" x14ac:dyDescent="0.4">
      <c r="A104" t="s">
        <v>80</v>
      </c>
      <c r="B104">
        <v>3547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B0FF-9E8D-4C72-BA8F-6496E24FE642}">
  <dimension ref="A1:CS104"/>
  <sheetViews>
    <sheetView workbookViewId="0">
      <selection activeCell="M57" sqref="M57:M59"/>
    </sheetView>
  </sheetViews>
  <sheetFormatPr defaultRowHeight="12.7" x14ac:dyDescent="0.4"/>
  <cols>
    <col min="11" max="11" width="15.87890625" customWidth="1"/>
  </cols>
  <sheetData>
    <row r="1" spans="1:97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57</v>
      </c>
      <c r="L1" t="s">
        <v>65</v>
      </c>
      <c r="M1" t="s">
        <v>73</v>
      </c>
      <c r="N1" t="s">
        <v>85</v>
      </c>
      <c r="O1" t="s">
        <v>86</v>
      </c>
      <c r="P1" t="s">
        <v>87</v>
      </c>
      <c r="Q1" t="s">
        <v>10</v>
      </c>
      <c r="R1" t="s">
        <v>18</v>
      </c>
      <c r="S1" t="s">
        <v>26</v>
      </c>
      <c r="T1" t="s">
        <v>35</v>
      </c>
      <c r="U1" t="s">
        <v>42</v>
      </c>
      <c r="V1" t="s">
        <v>50</v>
      </c>
      <c r="W1" t="s">
        <v>58</v>
      </c>
      <c r="X1" t="s">
        <v>66</v>
      </c>
      <c r="Y1" t="s">
        <v>74</v>
      </c>
      <c r="Z1" t="s">
        <v>88</v>
      </c>
      <c r="AA1" t="s">
        <v>89</v>
      </c>
      <c r="AB1" t="s">
        <v>90</v>
      </c>
      <c r="AC1" t="s">
        <v>11</v>
      </c>
      <c r="AD1" t="s">
        <v>19</v>
      </c>
      <c r="AE1" t="s">
        <v>27</v>
      </c>
      <c r="AF1" t="s">
        <v>36</v>
      </c>
      <c r="AG1" t="s">
        <v>43</v>
      </c>
      <c r="AH1" t="s">
        <v>51</v>
      </c>
      <c r="AI1" t="s">
        <v>59</v>
      </c>
      <c r="AJ1" t="s">
        <v>67</v>
      </c>
      <c r="AK1" t="s">
        <v>75</v>
      </c>
      <c r="AL1" t="s">
        <v>91</v>
      </c>
      <c r="AM1" t="s">
        <v>92</v>
      </c>
      <c r="AN1" t="s">
        <v>93</v>
      </c>
      <c r="AO1" t="s">
        <v>12</v>
      </c>
      <c r="AP1" t="s">
        <v>20</v>
      </c>
      <c r="AQ1" t="s">
        <v>28</v>
      </c>
      <c r="AR1" t="s">
        <v>37</v>
      </c>
      <c r="AS1" t="s">
        <v>44</v>
      </c>
      <c r="AT1" t="s">
        <v>52</v>
      </c>
      <c r="AU1" t="s">
        <v>60</v>
      </c>
      <c r="AV1" t="s">
        <v>68</v>
      </c>
      <c r="AW1" t="s">
        <v>76</v>
      </c>
      <c r="AX1" t="s">
        <v>94</v>
      </c>
      <c r="AY1" t="s">
        <v>95</v>
      </c>
      <c r="AZ1" t="s">
        <v>96</v>
      </c>
      <c r="BA1" t="s">
        <v>13</v>
      </c>
      <c r="BB1" t="s">
        <v>21</v>
      </c>
      <c r="BC1" t="s">
        <v>29</v>
      </c>
      <c r="BD1" t="s">
        <v>38</v>
      </c>
      <c r="BE1" t="s">
        <v>45</v>
      </c>
      <c r="BF1" t="s">
        <v>53</v>
      </c>
      <c r="BG1" t="s">
        <v>61</v>
      </c>
      <c r="BH1" t="s">
        <v>69</v>
      </c>
      <c r="BI1" t="s">
        <v>77</v>
      </c>
      <c r="BJ1" t="s">
        <v>97</v>
      </c>
      <c r="BK1" t="s">
        <v>98</v>
      </c>
      <c r="BL1" t="s">
        <v>99</v>
      </c>
      <c r="BM1" t="s">
        <v>14</v>
      </c>
      <c r="BN1" t="s">
        <v>22</v>
      </c>
      <c r="BO1" t="s">
        <v>32</v>
      </c>
      <c r="BP1" t="s">
        <v>30</v>
      </c>
      <c r="BQ1" t="s">
        <v>46</v>
      </c>
      <c r="BR1" t="s">
        <v>54</v>
      </c>
      <c r="BS1" t="s">
        <v>62</v>
      </c>
      <c r="BT1" t="s">
        <v>70</v>
      </c>
      <c r="BU1" t="s">
        <v>78</v>
      </c>
      <c r="BV1" t="s">
        <v>100</v>
      </c>
      <c r="BW1" t="s">
        <v>101</v>
      </c>
      <c r="BX1" t="s">
        <v>102</v>
      </c>
      <c r="BY1" t="s">
        <v>15</v>
      </c>
      <c r="BZ1" t="s">
        <v>23</v>
      </c>
      <c r="CA1" t="s">
        <v>31</v>
      </c>
      <c r="CB1" t="s">
        <v>39</v>
      </c>
      <c r="CC1" t="s">
        <v>47</v>
      </c>
      <c r="CD1" t="s">
        <v>55</v>
      </c>
      <c r="CE1" t="s">
        <v>63</v>
      </c>
      <c r="CF1" t="s">
        <v>71</v>
      </c>
      <c r="CG1" t="s">
        <v>79</v>
      </c>
      <c r="CH1" t="s">
        <v>103</v>
      </c>
      <c r="CI1" t="s">
        <v>104</v>
      </c>
      <c r="CJ1" t="s">
        <v>105</v>
      </c>
      <c r="CK1" t="s">
        <v>16</v>
      </c>
      <c r="CL1" t="s">
        <v>24</v>
      </c>
      <c r="CM1" t="s">
        <v>33</v>
      </c>
      <c r="CN1" t="s">
        <v>40</v>
      </c>
      <c r="CO1" t="s">
        <v>48</v>
      </c>
      <c r="CP1" t="s">
        <v>56</v>
      </c>
      <c r="CQ1" t="s">
        <v>64</v>
      </c>
      <c r="CR1" t="s">
        <v>72</v>
      </c>
      <c r="CS1" t="s">
        <v>80</v>
      </c>
    </row>
    <row r="2" spans="1:97" x14ac:dyDescent="0.4">
      <c r="B2">
        <v>1</v>
      </c>
      <c r="C2">
        <v>64872</v>
      </c>
      <c r="D2">
        <v>20674</v>
      </c>
      <c r="E2">
        <v>4803</v>
      </c>
      <c r="F2">
        <v>4909</v>
      </c>
      <c r="G2">
        <v>64977</v>
      </c>
      <c r="H2">
        <v>20106</v>
      </c>
      <c r="I2">
        <v>31716</v>
      </c>
      <c r="J2">
        <v>3717</v>
      </c>
      <c r="K2">
        <v>3695</v>
      </c>
      <c r="L2">
        <v>3677</v>
      </c>
      <c r="M2">
        <v>3658</v>
      </c>
      <c r="N2">
        <v>50111</v>
      </c>
      <c r="O2">
        <v>23948</v>
      </c>
      <c r="P2">
        <v>5234</v>
      </c>
      <c r="Q2">
        <v>7310</v>
      </c>
      <c r="R2">
        <v>57539</v>
      </c>
      <c r="S2">
        <v>20376</v>
      </c>
      <c r="T2">
        <v>33011</v>
      </c>
      <c r="U2">
        <v>3650</v>
      </c>
      <c r="V2">
        <v>3705</v>
      </c>
      <c r="W2">
        <v>3751</v>
      </c>
      <c r="X2">
        <v>3781</v>
      </c>
      <c r="Y2">
        <v>3754</v>
      </c>
      <c r="Z2">
        <v>26363</v>
      </c>
      <c r="AA2">
        <v>25281</v>
      </c>
      <c r="AB2">
        <v>5401</v>
      </c>
      <c r="AC2">
        <v>5388</v>
      </c>
      <c r="AD2">
        <v>29256</v>
      </c>
      <c r="AE2">
        <v>20784</v>
      </c>
      <c r="AF2">
        <v>33058</v>
      </c>
      <c r="AG2">
        <v>3761</v>
      </c>
      <c r="AH2">
        <v>3680</v>
      </c>
      <c r="AI2">
        <v>3686</v>
      </c>
      <c r="AJ2">
        <v>3780</v>
      </c>
      <c r="AK2">
        <v>3743</v>
      </c>
      <c r="AL2">
        <v>8860</v>
      </c>
      <c r="AM2">
        <v>3739</v>
      </c>
      <c r="AN2">
        <v>3748</v>
      </c>
      <c r="AO2">
        <v>3713</v>
      </c>
      <c r="AP2">
        <v>8993</v>
      </c>
      <c r="AQ2">
        <v>3700</v>
      </c>
      <c r="AR2">
        <v>3750</v>
      </c>
      <c r="AS2">
        <v>3799</v>
      </c>
      <c r="AT2">
        <v>3724</v>
      </c>
      <c r="AU2">
        <v>3777</v>
      </c>
      <c r="AV2">
        <v>3743</v>
      </c>
      <c r="AW2">
        <v>3859</v>
      </c>
      <c r="AX2">
        <v>4638</v>
      </c>
      <c r="AY2">
        <v>3717</v>
      </c>
      <c r="AZ2">
        <v>3789</v>
      </c>
      <c r="BA2">
        <v>3756</v>
      </c>
      <c r="BB2">
        <v>4493</v>
      </c>
      <c r="BC2">
        <v>3753</v>
      </c>
      <c r="BD2">
        <v>3740</v>
      </c>
      <c r="BE2">
        <v>3681</v>
      </c>
      <c r="BF2">
        <v>3697</v>
      </c>
      <c r="BG2">
        <v>3694</v>
      </c>
      <c r="BH2">
        <v>3695</v>
      </c>
      <c r="BI2">
        <v>3766</v>
      </c>
      <c r="BJ2">
        <v>3684</v>
      </c>
      <c r="BK2">
        <v>3836</v>
      </c>
      <c r="BL2">
        <v>3817</v>
      </c>
      <c r="BM2">
        <v>3790</v>
      </c>
      <c r="BN2">
        <v>3347</v>
      </c>
      <c r="BO2">
        <v>3810</v>
      </c>
      <c r="BP2">
        <v>3823</v>
      </c>
      <c r="BQ2">
        <v>3764</v>
      </c>
      <c r="BR2">
        <v>3714</v>
      </c>
      <c r="BS2">
        <v>3751</v>
      </c>
      <c r="BT2">
        <v>3685</v>
      </c>
      <c r="BU2">
        <v>3733</v>
      </c>
      <c r="BV2">
        <v>3327</v>
      </c>
      <c r="BW2">
        <v>3897</v>
      </c>
      <c r="BX2">
        <v>3819</v>
      </c>
      <c r="BY2">
        <v>3712</v>
      </c>
      <c r="BZ2">
        <v>2961</v>
      </c>
      <c r="CA2">
        <v>3736</v>
      </c>
      <c r="CB2">
        <v>3712</v>
      </c>
      <c r="CC2">
        <v>3712</v>
      </c>
      <c r="CD2">
        <v>3708</v>
      </c>
      <c r="CE2">
        <v>3774</v>
      </c>
      <c r="CF2">
        <v>3777</v>
      </c>
      <c r="CG2">
        <v>3718</v>
      </c>
      <c r="CH2">
        <v>3298</v>
      </c>
      <c r="CI2">
        <v>3741</v>
      </c>
      <c r="CJ2">
        <v>3741</v>
      </c>
      <c r="CK2">
        <v>3741</v>
      </c>
      <c r="CL2">
        <v>2923</v>
      </c>
      <c r="CM2">
        <v>3695</v>
      </c>
      <c r="CN2">
        <v>3774</v>
      </c>
      <c r="CO2">
        <v>3721</v>
      </c>
      <c r="CP2">
        <v>3696</v>
      </c>
      <c r="CQ2">
        <v>3769</v>
      </c>
      <c r="CR2">
        <v>3762</v>
      </c>
      <c r="CS2">
        <v>3766</v>
      </c>
    </row>
    <row r="7" spans="1:97" x14ac:dyDescent="0.4">
      <c r="M7" s="1" t="s">
        <v>109</v>
      </c>
    </row>
    <row r="8" spans="1:97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121</v>
      </c>
      <c r="L8" t="s">
        <v>2</v>
      </c>
      <c r="M8" t="s">
        <v>3</v>
      </c>
      <c r="N8" t="s">
        <v>118</v>
      </c>
    </row>
    <row r="9" spans="1:97" x14ac:dyDescent="0.4">
      <c r="A9" t="s">
        <v>82</v>
      </c>
      <c r="B9">
        <v>64872</v>
      </c>
      <c r="G9">
        <f>'Plate 1'!G9</f>
        <v>30</v>
      </c>
      <c r="H9" t="str">
        <f t="shared" ref="H9:I9" si="0">A9</f>
        <v>A1</v>
      </c>
      <c r="I9">
        <f t="shared" si="0"/>
        <v>64872</v>
      </c>
      <c r="K9" t="s">
        <v>122</v>
      </c>
      <c r="L9">
        <f>B10</f>
        <v>20674</v>
      </c>
      <c r="M9" s="8">
        <f t="shared" ref="M9:M40" si="1">(L9-I$15)/I$16</f>
        <v>5.5606307396173218</v>
      </c>
      <c r="N9">
        <f>M9*40</f>
        <v>222.42522958469289</v>
      </c>
    </row>
    <row r="10" spans="1:97" x14ac:dyDescent="0.4">
      <c r="A10" t="s">
        <v>83</v>
      </c>
      <c r="B10">
        <v>20674</v>
      </c>
      <c r="G10">
        <f>'Plate 1'!G10</f>
        <v>15</v>
      </c>
      <c r="H10" t="str">
        <f>A21</f>
        <v>B1</v>
      </c>
      <c r="I10">
        <f>B21</f>
        <v>50111</v>
      </c>
      <c r="K10" t="s">
        <v>122</v>
      </c>
      <c r="L10">
        <f>B22</f>
        <v>23948</v>
      </c>
      <c r="M10" s="8">
        <f t="shared" si="1"/>
        <v>6.6101208555743822</v>
      </c>
      <c r="N10">
        <f t="shared" ref="N10:N73" si="2">M10*40</f>
        <v>264.4048342229753</v>
      </c>
    </row>
    <row r="11" spans="1:97" x14ac:dyDescent="0.4">
      <c r="A11" t="s">
        <v>84</v>
      </c>
      <c r="B11">
        <v>4803</v>
      </c>
      <c r="G11">
        <f>'Plate 1'!G11</f>
        <v>7.5</v>
      </c>
      <c r="H11" t="str">
        <f>A33</f>
        <v>C1</v>
      </c>
      <c r="I11">
        <f>B33</f>
        <v>26363</v>
      </c>
      <c r="K11" t="s">
        <v>122</v>
      </c>
      <c r="L11">
        <f>B34</f>
        <v>25281</v>
      </c>
      <c r="M11" s="8">
        <f t="shared" si="1"/>
        <v>7.0374178392551272</v>
      </c>
      <c r="N11">
        <f t="shared" si="2"/>
        <v>281.49671357020509</v>
      </c>
    </row>
    <row r="12" spans="1:97" x14ac:dyDescent="0.4">
      <c r="A12" t="s">
        <v>9</v>
      </c>
      <c r="B12">
        <v>4909</v>
      </c>
      <c r="G12">
        <f>'Plate 1'!G12</f>
        <v>1.875</v>
      </c>
      <c r="H12" t="str">
        <f>A45</f>
        <v>D1</v>
      </c>
      <c r="I12">
        <f>B45</f>
        <v>8860</v>
      </c>
      <c r="L12">
        <f>B46</f>
        <v>3739</v>
      </c>
      <c r="M12" s="8">
        <f t="shared" si="1"/>
        <v>0.13206778490357624</v>
      </c>
      <c r="N12">
        <f t="shared" si="2"/>
        <v>5.2827113961430499</v>
      </c>
    </row>
    <row r="13" spans="1:97" x14ac:dyDescent="0.4">
      <c r="A13" t="s">
        <v>17</v>
      </c>
      <c r="B13">
        <v>64977</v>
      </c>
      <c r="G13">
        <f>'Plate 1'!G13</f>
        <v>0.46875</v>
      </c>
      <c r="H13" t="str">
        <f>A57</f>
        <v>E1</v>
      </c>
      <c r="I13">
        <f>B57</f>
        <v>4638</v>
      </c>
      <c r="L13">
        <f>B58</f>
        <v>3717</v>
      </c>
      <c r="M13" s="8">
        <f t="shared" si="1"/>
        <v>0.12501562163202604</v>
      </c>
      <c r="N13">
        <f t="shared" si="2"/>
        <v>5.0006248652810417</v>
      </c>
    </row>
    <row r="14" spans="1:97" x14ac:dyDescent="0.4">
      <c r="A14" t="s">
        <v>25</v>
      </c>
      <c r="B14">
        <v>20106</v>
      </c>
      <c r="G14">
        <f>'Plate 1'!G14</f>
        <v>0.1171875</v>
      </c>
      <c r="H14" t="str">
        <f>A69</f>
        <v>F1</v>
      </c>
      <c r="I14">
        <f>B69</f>
        <v>3684</v>
      </c>
      <c r="L14">
        <f>B70</f>
        <v>3836</v>
      </c>
      <c r="M14" s="8">
        <f t="shared" si="1"/>
        <v>0.16316141387359295</v>
      </c>
      <c r="N14">
        <f t="shared" si="2"/>
        <v>6.5264565549437181</v>
      </c>
    </row>
    <row r="15" spans="1:97" x14ac:dyDescent="0.4">
      <c r="A15" t="s">
        <v>34</v>
      </c>
      <c r="B15">
        <v>31716</v>
      </c>
      <c r="G15">
        <f>'Plate 1'!G15</f>
        <v>0</v>
      </c>
      <c r="H15" t="str">
        <f>A81</f>
        <v>G1</v>
      </c>
      <c r="I15">
        <f>B81</f>
        <v>3327</v>
      </c>
      <c r="L15">
        <f>B82</f>
        <v>3897</v>
      </c>
      <c r="M15" s="8">
        <f t="shared" si="1"/>
        <v>0.18271513930834574</v>
      </c>
      <c r="N15">
        <f t="shared" si="2"/>
        <v>7.3086055723338292</v>
      </c>
    </row>
    <row r="16" spans="1:97" x14ac:dyDescent="0.4">
      <c r="A16" t="s">
        <v>41</v>
      </c>
      <c r="B16">
        <v>3717</v>
      </c>
      <c r="H16" t="s">
        <v>119</v>
      </c>
      <c r="I16">
        <f>SLOPE(I10:I15, G10:G15)</f>
        <v>3119.6101327875272</v>
      </c>
      <c r="L16">
        <f>B94</f>
        <v>3741</v>
      </c>
      <c r="M16" s="8">
        <f t="shared" si="1"/>
        <v>0.13270889065553534</v>
      </c>
      <c r="N16">
        <f t="shared" si="2"/>
        <v>5.308355626221414</v>
      </c>
    </row>
    <row r="17" spans="1:14" x14ac:dyDescent="0.4">
      <c r="A17" t="s">
        <v>49</v>
      </c>
      <c r="B17">
        <v>3727</v>
      </c>
      <c r="L17">
        <f>B95</f>
        <v>3741</v>
      </c>
      <c r="M17" s="8">
        <f t="shared" si="1"/>
        <v>0.13270889065553534</v>
      </c>
      <c r="N17">
        <f t="shared" si="2"/>
        <v>5.308355626221414</v>
      </c>
    </row>
    <row r="18" spans="1:14" x14ac:dyDescent="0.4">
      <c r="A18" t="s">
        <v>57</v>
      </c>
      <c r="B18">
        <v>3695</v>
      </c>
      <c r="L18">
        <f>B83</f>
        <v>3819</v>
      </c>
      <c r="M18" s="8">
        <f t="shared" si="1"/>
        <v>0.15771201498194054</v>
      </c>
      <c r="N18">
        <f t="shared" si="2"/>
        <v>6.3084805992776216</v>
      </c>
    </row>
    <row r="19" spans="1:14" x14ac:dyDescent="0.4">
      <c r="A19" t="s">
        <v>65</v>
      </c>
      <c r="B19">
        <v>3677</v>
      </c>
      <c r="L19">
        <f>B71</f>
        <v>3817</v>
      </c>
      <c r="M19" s="8">
        <f t="shared" si="1"/>
        <v>0.15707090922998143</v>
      </c>
      <c r="N19">
        <f t="shared" si="2"/>
        <v>6.2828363691992575</v>
      </c>
    </row>
    <row r="20" spans="1:14" x14ac:dyDescent="0.4">
      <c r="A20" t="s">
        <v>73</v>
      </c>
      <c r="B20">
        <v>3658</v>
      </c>
      <c r="L20">
        <f>B59</f>
        <v>3789</v>
      </c>
      <c r="M20" s="8">
        <f t="shared" si="1"/>
        <v>0.14809542870255393</v>
      </c>
      <c r="N20">
        <f t="shared" si="2"/>
        <v>5.9238171481021578</v>
      </c>
    </row>
    <row r="21" spans="1:14" x14ac:dyDescent="0.4">
      <c r="A21" t="s">
        <v>85</v>
      </c>
      <c r="B21">
        <v>50111</v>
      </c>
      <c r="L21">
        <f>B47</f>
        <v>3748</v>
      </c>
      <c r="M21" s="8">
        <f t="shared" si="1"/>
        <v>0.13495276078739221</v>
      </c>
      <c r="N21">
        <f t="shared" si="2"/>
        <v>5.398110431495688</v>
      </c>
    </row>
    <row r="22" spans="1:14" x14ac:dyDescent="0.4">
      <c r="A22" t="s">
        <v>86</v>
      </c>
      <c r="B22">
        <v>23948</v>
      </c>
      <c r="K22" t="s">
        <v>123</v>
      </c>
      <c r="L22">
        <f>B35</f>
        <v>5401</v>
      </c>
      <c r="M22" s="8">
        <f t="shared" si="1"/>
        <v>0.66482666478159491</v>
      </c>
      <c r="N22">
        <f t="shared" si="2"/>
        <v>26.593066591263796</v>
      </c>
    </row>
    <row r="23" spans="1:14" x14ac:dyDescent="0.4">
      <c r="A23" t="s">
        <v>87</v>
      </c>
      <c r="B23">
        <v>5234</v>
      </c>
      <c r="K23" t="s">
        <v>123</v>
      </c>
      <c r="L23">
        <f>B23</f>
        <v>5234</v>
      </c>
      <c r="M23" s="8">
        <f t="shared" si="1"/>
        <v>0.61129433449300941</v>
      </c>
      <c r="N23">
        <f t="shared" si="2"/>
        <v>24.451773379720375</v>
      </c>
    </row>
    <row r="24" spans="1:14" x14ac:dyDescent="0.4">
      <c r="A24" t="s">
        <v>10</v>
      </c>
      <c r="B24">
        <v>7310</v>
      </c>
      <c r="K24" t="s">
        <v>123</v>
      </c>
      <c r="L24">
        <f>B11</f>
        <v>4803</v>
      </c>
      <c r="M24" s="8">
        <f t="shared" si="1"/>
        <v>0.47313604494582162</v>
      </c>
      <c r="N24">
        <f t="shared" si="2"/>
        <v>18.925441797832864</v>
      </c>
    </row>
    <row r="25" spans="1:14" x14ac:dyDescent="0.4">
      <c r="A25" t="s">
        <v>18</v>
      </c>
      <c r="B25">
        <v>57539</v>
      </c>
      <c r="K25" t="s">
        <v>124</v>
      </c>
      <c r="L25">
        <f>B12</f>
        <v>4909</v>
      </c>
      <c r="M25" s="8">
        <f t="shared" si="1"/>
        <v>0.50711464979965437</v>
      </c>
      <c r="N25">
        <f t="shared" si="2"/>
        <v>20.284585991986177</v>
      </c>
    </row>
    <row r="26" spans="1:14" x14ac:dyDescent="0.4">
      <c r="A26" t="s">
        <v>26</v>
      </c>
      <c r="B26">
        <v>20376</v>
      </c>
      <c r="K26" t="s">
        <v>124</v>
      </c>
      <c r="L26">
        <f>B24</f>
        <v>7310</v>
      </c>
      <c r="M26" s="8">
        <f t="shared" si="1"/>
        <v>1.2767621050265634</v>
      </c>
      <c r="N26">
        <f t="shared" si="2"/>
        <v>51.070484201062534</v>
      </c>
    </row>
    <row r="27" spans="1:14" x14ac:dyDescent="0.4">
      <c r="A27" t="s">
        <v>35</v>
      </c>
      <c r="B27">
        <v>33011</v>
      </c>
      <c r="K27" t="s">
        <v>124</v>
      </c>
      <c r="L27">
        <f>B36</f>
        <v>5388</v>
      </c>
      <c r="M27" s="8">
        <f t="shared" si="1"/>
        <v>0.66065947739386066</v>
      </c>
      <c r="N27">
        <f t="shared" si="2"/>
        <v>26.426379095754427</v>
      </c>
    </row>
    <row r="28" spans="1:14" x14ac:dyDescent="0.4">
      <c r="A28" t="s">
        <v>42</v>
      </c>
      <c r="B28">
        <v>3650</v>
      </c>
      <c r="L28">
        <f>B48</f>
        <v>3713</v>
      </c>
      <c r="M28" s="8">
        <f t="shared" si="1"/>
        <v>0.12373341012810782</v>
      </c>
      <c r="N28">
        <f t="shared" si="2"/>
        <v>4.9493364051243125</v>
      </c>
    </row>
    <row r="29" spans="1:14" x14ac:dyDescent="0.4">
      <c r="A29" t="s">
        <v>50</v>
      </c>
      <c r="B29">
        <v>3705</v>
      </c>
      <c r="L29">
        <f>B60</f>
        <v>3756</v>
      </c>
      <c r="M29" s="8">
        <f t="shared" si="1"/>
        <v>0.13751718379522865</v>
      </c>
      <c r="N29">
        <f t="shared" si="2"/>
        <v>5.5006873518091464</v>
      </c>
    </row>
    <row r="30" spans="1:14" x14ac:dyDescent="0.4">
      <c r="A30" t="s">
        <v>58</v>
      </c>
      <c r="B30">
        <v>3751</v>
      </c>
      <c r="L30">
        <f>B72</f>
        <v>3790</v>
      </c>
      <c r="M30" s="8">
        <f t="shared" si="1"/>
        <v>0.14841598157853347</v>
      </c>
      <c r="N30">
        <f t="shared" si="2"/>
        <v>5.9366392631413394</v>
      </c>
    </row>
    <row r="31" spans="1:14" x14ac:dyDescent="0.4">
      <c r="A31" t="s">
        <v>66</v>
      </c>
      <c r="B31">
        <v>3781</v>
      </c>
      <c r="L31">
        <f>B84</f>
        <v>3712</v>
      </c>
      <c r="M31" s="8">
        <f t="shared" si="1"/>
        <v>0.12341285725212826</v>
      </c>
      <c r="N31">
        <f t="shared" si="2"/>
        <v>4.9365142900851309</v>
      </c>
    </row>
    <row r="32" spans="1:14" x14ac:dyDescent="0.4">
      <c r="A32" t="s">
        <v>74</v>
      </c>
      <c r="B32">
        <v>3754</v>
      </c>
      <c r="L32">
        <f>B96</f>
        <v>3741</v>
      </c>
      <c r="M32" s="8">
        <f t="shared" si="1"/>
        <v>0.13270889065553534</v>
      </c>
      <c r="N32">
        <f t="shared" si="2"/>
        <v>5.308355626221414</v>
      </c>
    </row>
    <row r="33" spans="1:14" x14ac:dyDescent="0.4">
      <c r="A33" t="s">
        <v>88</v>
      </c>
      <c r="B33">
        <v>26363</v>
      </c>
      <c r="L33">
        <f>B97</f>
        <v>2923</v>
      </c>
      <c r="M33" s="8">
        <f t="shared" si="1"/>
        <v>-0.1295033618957398</v>
      </c>
      <c r="N33">
        <f t="shared" si="2"/>
        <v>-5.1801344758295915</v>
      </c>
    </row>
    <row r="34" spans="1:14" x14ac:dyDescent="0.4">
      <c r="A34" t="s">
        <v>89</v>
      </c>
      <c r="B34">
        <v>25281</v>
      </c>
      <c r="L34">
        <f>B85</f>
        <v>2961</v>
      </c>
      <c r="M34" s="8">
        <f t="shared" si="1"/>
        <v>-0.11732235260851674</v>
      </c>
      <c r="N34">
        <f t="shared" si="2"/>
        <v>-4.6928941043406693</v>
      </c>
    </row>
    <row r="35" spans="1:14" x14ac:dyDescent="0.4">
      <c r="A35" t="s">
        <v>90</v>
      </c>
      <c r="B35">
        <v>5401</v>
      </c>
      <c r="L35">
        <f>B73</f>
        <v>3347</v>
      </c>
      <c r="M35" s="8">
        <f t="shared" si="1"/>
        <v>6.4110575195910789E-3</v>
      </c>
      <c r="N35">
        <f t="shared" si="2"/>
        <v>0.25644230078364316</v>
      </c>
    </row>
    <row r="36" spans="1:14" x14ac:dyDescent="0.4">
      <c r="A36" t="s">
        <v>11</v>
      </c>
      <c r="B36">
        <v>5388</v>
      </c>
      <c r="L36">
        <f>B61</f>
        <v>4493</v>
      </c>
      <c r="M36" s="8">
        <f t="shared" si="1"/>
        <v>0.37376465339215992</v>
      </c>
      <c r="N36">
        <f t="shared" si="2"/>
        <v>14.950586135686397</v>
      </c>
    </row>
    <row r="37" spans="1:14" x14ac:dyDescent="0.4">
      <c r="A37" t="s">
        <v>19</v>
      </c>
      <c r="B37">
        <v>29256</v>
      </c>
      <c r="L37">
        <f>B49</f>
        <v>8993</v>
      </c>
      <c r="M37" s="8">
        <f t="shared" si="1"/>
        <v>1.8162525953001527</v>
      </c>
      <c r="N37">
        <f t="shared" si="2"/>
        <v>72.650103812006108</v>
      </c>
    </row>
    <row r="38" spans="1:14" x14ac:dyDescent="0.4">
      <c r="A38" t="s">
        <v>27</v>
      </c>
      <c r="B38">
        <v>20784</v>
      </c>
      <c r="L38">
        <f>B37</f>
        <v>29256</v>
      </c>
      <c r="M38" s="8">
        <f t="shared" si="1"/>
        <v>8.3116155212738541</v>
      </c>
      <c r="N38">
        <f t="shared" si="2"/>
        <v>332.46462085095413</v>
      </c>
    </row>
    <row r="39" spans="1:14" x14ac:dyDescent="0.4">
      <c r="A39" t="s">
        <v>36</v>
      </c>
      <c r="B39">
        <v>33058</v>
      </c>
      <c r="L39">
        <f>B25</f>
        <v>57539</v>
      </c>
      <c r="M39" s="8">
        <f t="shared" si="1"/>
        <v>17.37781251260358</v>
      </c>
      <c r="N39">
        <f t="shared" si="2"/>
        <v>695.11250050414321</v>
      </c>
    </row>
    <row r="40" spans="1:14" x14ac:dyDescent="0.4">
      <c r="A40" t="s">
        <v>43</v>
      </c>
      <c r="B40">
        <v>3761</v>
      </c>
      <c r="L40">
        <f>B13</f>
        <v>64977</v>
      </c>
      <c r="M40" s="8">
        <f t="shared" si="1"/>
        <v>19.762084804139501</v>
      </c>
      <c r="N40">
        <f t="shared" si="2"/>
        <v>790.48339216558009</v>
      </c>
    </row>
    <row r="41" spans="1:14" x14ac:dyDescent="0.4">
      <c r="A41" t="s">
        <v>51</v>
      </c>
      <c r="B41">
        <v>3680</v>
      </c>
      <c r="L41">
        <f>B14</f>
        <v>20106</v>
      </c>
      <c r="M41" s="8">
        <f t="shared" ref="M41:M72" si="3">(L41-I$15)/I$16</f>
        <v>5.3785567060609356</v>
      </c>
      <c r="N41">
        <f t="shared" si="2"/>
        <v>215.14226824243741</v>
      </c>
    </row>
    <row r="42" spans="1:14" x14ac:dyDescent="0.4">
      <c r="A42" t="s">
        <v>59</v>
      </c>
      <c r="B42">
        <v>3686</v>
      </c>
      <c r="L42">
        <f>B26</f>
        <v>20376</v>
      </c>
      <c r="M42" s="8">
        <f t="shared" si="3"/>
        <v>5.4651059825754151</v>
      </c>
      <c r="N42">
        <f t="shared" si="2"/>
        <v>218.60423930301661</v>
      </c>
    </row>
    <row r="43" spans="1:14" x14ac:dyDescent="0.4">
      <c r="A43" t="s">
        <v>67</v>
      </c>
      <c r="B43">
        <v>3780</v>
      </c>
      <c r="L43">
        <f>B38</f>
        <v>20784</v>
      </c>
      <c r="M43" s="8">
        <f t="shared" si="3"/>
        <v>5.595891555975073</v>
      </c>
      <c r="N43">
        <f t="shared" si="2"/>
        <v>223.83566223900291</v>
      </c>
    </row>
    <row r="44" spans="1:14" x14ac:dyDescent="0.4">
      <c r="A44" t="s">
        <v>75</v>
      </c>
      <c r="B44">
        <v>3743</v>
      </c>
      <c r="L44">
        <f>B50</f>
        <v>3700</v>
      </c>
      <c r="M44" s="8">
        <f t="shared" si="3"/>
        <v>0.11956622274037362</v>
      </c>
      <c r="N44">
        <f t="shared" si="2"/>
        <v>4.7826489096149452</v>
      </c>
    </row>
    <row r="45" spans="1:14" x14ac:dyDescent="0.4">
      <c r="A45" t="s">
        <v>91</v>
      </c>
      <c r="B45">
        <v>8860</v>
      </c>
      <c r="L45">
        <f>B62</f>
        <v>3753</v>
      </c>
      <c r="M45" s="8">
        <f t="shared" si="3"/>
        <v>0.13655552516728997</v>
      </c>
      <c r="N45">
        <f t="shared" si="2"/>
        <v>5.4622210066915988</v>
      </c>
    </row>
    <row r="46" spans="1:14" x14ac:dyDescent="0.4">
      <c r="A46" t="s">
        <v>92</v>
      </c>
      <c r="B46">
        <v>3739</v>
      </c>
      <c r="L46">
        <f>B74</f>
        <v>3810</v>
      </c>
      <c r="M46" s="8">
        <f t="shared" si="3"/>
        <v>0.15482703909812456</v>
      </c>
      <c r="N46">
        <f t="shared" si="2"/>
        <v>6.1930815639249825</v>
      </c>
    </row>
    <row r="47" spans="1:14" x14ac:dyDescent="0.4">
      <c r="A47" t="s">
        <v>93</v>
      </c>
      <c r="B47">
        <v>3748</v>
      </c>
      <c r="L47">
        <f>B86</f>
        <v>3736</v>
      </c>
      <c r="M47" s="8">
        <f t="shared" si="3"/>
        <v>0.13110612627563756</v>
      </c>
      <c r="N47">
        <f t="shared" si="2"/>
        <v>5.2442450510255023</v>
      </c>
    </row>
    <row r="48" spans="1:14" x14ac:dyDescent="0.4">
      <c r="A48" t="s">
        <v>12</v>
      </c>
      <c r="B48">
        <v>3713</v>
      </c>
      <c r="L48">
        <f>B98</f>
        <v>3695</v>
      </c>
      <c r="M48" s="8">
        <f t="shared" si="3"/>
        <v>0.11796345836047585</v>
      </c>
      <c r="N48">
        <f t="shared" si="2"/>
        <v>4.7185383344190344</v>
      </c>
    </row>
    <row r="49" spans="1:14" x14ac:dyDescent="0.4">
      <c r="A49" t="s">
        <v>20</v>
      </c>
      <c r="B49">
        <v>8993</v>
      </c>
      <c r="L49">
        <f>B99</f>
        <v>3774</v>
      </c>
      <c r="M49" s="8">
        <f t="shared" si="3"/>
        <v>0.1432871355628606</v>
      </c>
      <c r="N49">
        <f t="shared" si="2"/>
        <v>5.7314854225144245</v>
      </c>
    </row>
    <row r="50" spans="1:14" x14ac:dyDescent="0.4">
      <c r="A50" t="s">
        <v>28</v>
      </c>
      <c r="B50">
        <v>3700</v>
      </c>
      <c r="L50">
        <f>B87</f>
        <v>3712</v>
      </c>
      <c r="M50" s="8">
        <f t="shared" si="3"/>
        <v>0.12341285725212826</v>
      </c>
      <c r="N50">
        <f t="shared" si="2"/>
        <v>4.9365142900851309</v>
      </c>
    </row>
    <row r="51" spans="1:14" x14ac:dyDescent="0.4">
      <c r="A51" t="s">
        <v>37</v>
      </c>
      <c r="B51">
        <v>3750</v>
      </c>
      <c r="L51">
        <f>B75</f>
        <v>3823</v>
      </c>
      <c r="M51" s="8">
        <f t="shared" si="3"/>
        <v>0.15899422648585876</v>
      </c>
      <c r="N51">
        <f t="shared" si="2"/>
        <v>6.3597690594343508</v>
      </c>
    </row>
    <row r="52" spans="1:14" x14ac:dyDescent="0.4">
      <c r="A52" t="s">
        <v>44</v>
      </c>
      <c r="B52">
        <v>3799</v>
      </c>
      <c r="L52">
        <f>B63</f>
        <v>3740</v>
      </c>
      <c r="M52" s="8">
        <f t="shared" si="3"/>
        <v>0.13238833777955578</v>
      </c>
      <c r="N52">
        <f t="shared" si="2"/>
        <v>5.2955335111822315</v>
      </c>
    </row>
    <row r="53" spans="1:14" x14ac:dyDescent="0.4">
      <c r="A53" t="s">
        <v>52</v>
      </c>
      <c r="B53">
        <v>3724</v>
      </c>
      <c r="L53">
        <f>B51</f>
        <v>3750</v>
      </c>
      <c r="M53" s="8">
        <f t="shared" si="3"/>
        <v>0.13559386653935132</v>
      </c>
      <c r="N53">
        <f t="shared" si="2"/>
        <v>5.4237546615740531</v>
      </c>
    </row>
    <row r="54" spans="1:14" x14ac:dyDescent="0.4">
      <c r="A54" t="s">
        <v>60</v>
      </c>
      <c r="B54">
        <v>3777</v>
      </c>
      <c r="K54" t="s">
        <v>125</v>
      </c>
      <c r="L54">
        <f>B39</f>
        <v>33058</v>
      </c>
      <c r="M54" s="8">
        <f t="shared" si="3"/>
        <v>9.5303575557481182</v>
      </c>
      <c r="N54">
        <f t="shared" si="2"/>
        <v>381.21430222992473</v>
      </c>
    </row>
    <row r="55" spans="1:14" x14ac:dyDescent="0.4">
      <c r="A55" t="s">
        <v>68</v>
      </c>
      <c r="B55">
        <v>3743</v>
      </c>
      <c r="K55" t="s">
        <v>125</v>
      </c>
      <c r="L55">
        <f>B27</f>
        <v>33011</v>
      </c>
      <c r="M55" s="8">
        <f t="shared" si="3"/>
        <v>9.5152915705770784</v>
      </c>
      <c r="N55">
        <f t="shared" si="2"/>
        <v>380.61166282308312</v>
      </c>
    </row>
    <row r="56" spans="1:14" x14ac:dyDescent="0.4">
      <c r="A56" t="s">
        <v>76</v>
      </c>
      <c r="B56">
        <v>3859</v>
      </c>
      <c r="K56" t="s">
        <v>125</v>
      </c>
      <c r="L56">
        <f>B15</f>
        <v>31716</v>
      </c>
      <c r="M56" s="8">
        <f t="shared" si="3"/>
        <v>9.100175596183556</v>
      </c>
      <c r="N56">
        <f t="shared" si="2"/>
        <v>364.00702384734223</v>
      </c>
    </row>
    <row r="57" spans="1:14" x14ac:dyDescent="0.4">
      <c r="A57" t="s">
        <v>94</v>
      </c>
      <c r="B57">
        <v>4638</v>
      </c>
      <c r="K57" t="s">
        <v>126</v>
      </c>
      <c r="L57">
        <f>B16</f>
        <v>3717</v>
      </c>
      <c r="M57" s="8">
        <f t="shared" si="3"/>
        <v>0.12501562163202604</v>
      </c>
      <c r="N57">
        <f t="shared" si="2"/>
        <v>5.0006248652810417</v>
      </c>
    </row>
    <row r="58" spans="1:14" x14ac:dyDescent="0.4">
      <c r="A58" t="s">
        <v>95</v>
      </c>
      <c r="B58">
        <v>3717</v>
      </c>
      <c r="K58" t="s">
        <v>126</v>
      </c>
      <c r="L58">
        <f>B28</f>
        <v>3650</v>
      </c>
      <c r="M58" s="8">
        <f t="shared" si="3"/>
        <v>0.10353857894139593</v>
      </c>
      <c r="N58">
        <f t="shared" si="2"/>
        <v>4.1415431576558372</v>
      </c>
    </row>
    <row r="59" spans="1:14" x14ac:dyDescent="0.4">
      <c r="A59" t="s">
        <v>96</v>
      </c>
      <c r="B59">
        <v>3789</v>
      </c>
      <c r="K59" t="s">
        <v>126</v>
      </c>
      <c r="L59">
        <f>B40</f>
        <v>3761</v>
      </c>
      <c r="M59" s="8">
        <f t="shared" si="3"/>
        <v>0.13911994817512641</v>
      </c>
      <c r="N59">
        <f t="shared" si="2"/>
        <v>5.5647979270050563</v>
      </c>
    </row>
    <row r="60" spans="1:14" x14ac:dyDescent="0.4">
      <c r="A60" t="s">
        <v>13</v>
      </c>
      <c r="B60">
        <v>3756</v>
      </c>
      <c r="K60" t="str">
        <f>A52</f>
        <v>D8</v>
      </c>
      <c r="L60">
        <f>B52</f>
        <v>3799</v>
      </c>
      <c r="M60" s="8">
        <f t="shared" si="3"/>
        <v>0.15130095746234945</v>
      </c>
      <c r="N60">
        <f t="shared" si="2"/>
        <v>6.0520382984939776</v>
      </c>
    </row>
    <row r="61" spans="1:14" x14ac:dyDescent="0.4">
      <c r="A61" t="s">
        <v>21</v>
      </c>
      <c r="B61">
        <v>4493</v>
      </c>
      <c r="K61" t="str">
        <f>A64</f>
        <v>E8</v>
      </c>
      <c r="L61">
        <f>B64</f>
        <v>3681</v>
      </c>
      <c r="M61" s="8">
        <f t="shared" si="3"/>
        <v>0.1134757180967621</v>
      </c>
      <c r="N61">
        <f t="shared" si="2"/>
        <v>4.5390287238704836</v>
      </c>
    </row>
    <row r="62" spans="1:14" x14ac:dyDescent="0.4">
      <c r="A62" t="s">
        <v>29</v>
      </c>
      <c r="B62">
        <v>3753</v>
      </c>
      <c r="K62" t="str">
        <f>A76</f>
        <v>F8</v>
      </c>
      <c r="L62">
        <f>B76</f>
        <v>3764</v>
      </c>
      <c r="M62" s="8">
        <f t="shared" si="3"/>
        <v>0.14008160680306508</v>
      </c>
      <c r="N62">
        <f t="shared" si="2"/>
        <v>5.6032642721226029</v>
      </c>
    </row>
    <row r="63" spans="1:14" x14ac:dyDescent="0.4">
      <c r="A63" t="s">
        <v>38</v>
      </c>
      <c r="B63">
        <v>3740</v>
      </c>
      <c r="K63" t="str">
        <f>A88</f>
        <v>G8</v>
      </c>
      <c r="L63">
        <f>B88</f>
        <v>3712</v>
      </c>
      <c r="M63" s="8">
        <f t="shared" si="3"/>
        <v>0.12341285725212826</v>
      </c>
      <c r="N63">
        <f t="shared" si="2"/>
        <v>4.9365142900851309</v>
      </c>
    </row>
    <row r="64" spans="1:14" x14ac:dyDescent="0.4">
      <c r="A64" t="s">
        <v>45</v>
      </c>
      <c r="B64">
        <v>3681</v>
      </c>
      <c r="K64" t="str">
        <f>A100</f>
        <v>H8</v>
      </c>
      <c r="L64">
        <f>B100</f>
        <v>3721</v>
      </c>
      <c r="M64" s="8">
        <f t="shared" si="3"/>
        <v>0.12629783313594425</v>
      </c>
      <c r="N64">
        <f t="shared" si="2"/>
        <v>5.0519133254377699</v>
      </c>
    </row>
    <row r="65" spans="1:14" x14ac:dyDescent="0.4">
      <c r="A65" t="s">
        <v>53</v>
      </c>
      <c r="B65">
        <v>3697</v>
      </c>
      <c r="K65" t="s">
        <v>127</v>
      </c>
      <c r="L65">
        <f>B101</f>
        <v>3696</v>
      </c>
      <c r="M65" s="8">
        <f t="shared" si="3"/>
        <v>0.11828401123645541</v>
      </c>
      <c r="N65">
        <f t="shared" si="2"/>
        <v>4.731360449458216</v>
      </c>
    </row>
    <row r="66" spans="1:14" x14ac:dyDescent="0.4">
      <c r="A66" t="s">
        <v>61</v>
      </c>
      <c r="B66">
        <v>3694</v>
      </c>
      <c r="K66" t="str">
        <f>A89</f>
        <v>G9</v>
      </c>
      <c r="L66">
        <f>B89</f>
        <v>3708</v>
      </c>
      <c r="M66" s="8">
        <f t="shared" si="3"/>
        <v>0.12213064574821005</v>
      </c>
      <c r="N66">
        <f t="shared" si="2"/>
        <v>4.8852258299284017</v>
      </c>
    </row>
    <row r="67" spans="1:14" x14ac:dyDescent="0.4">
      <c r="A67" t="s">
        <v>69</v>
      </c>
      <c r="B67">
        <v>3695</v>
      </c>
      <c r="K67" t="str">
        <f>A77</f>
        <v>F9</v>
      </c>
      <c r="L67">
        <f>B77</f>
        <v>3714</v>
      </c>
      <c r="M67" s="8">
        <f t="shared" si="3"/>
        <v>0.12405396300408737</v>
      </c>
      <c r="N67">
        <f t="shared" si="2"/>
        <v>4.962158520163495</v>
      </c>
    </row>
    <row r="68" spans="1:14" x14ac:dyDescent="0.4">
      <c r="A68" t="s">
        <v>77</v>
      </c>
      <c r="B68">
        <v>3766</v>
      </c>
      <c r="K68" t="str">
        <f>A65</f>
        <v>E9</v>
      </c>
      <c r="L68">
        <f>B65</f>
        <v>3697</v>
      </c>
      <c r="M68" s="8">
        <f t="shared" si="3"/>
        <v>0.11860456411243496</v>
      </c>
      <c r="N68">
        <f t="shared" si="2"/>
        <v>4.7441825644973985</v>
      </c>
    </row>
    <row r="69" spans="1:14" x14ac:dyDescent="0.4">
      <c r="A69" t="s">
        <v>97</v>
      </c>
      <c r="B69">
        <v>3684</v>
      </c>
      <c r="K69" t="str">
        <f>A53</f>
        <v>D9</v>
      </c>
      <c r="L69">
        <f>B53</f>
        <v>3724</v>
      </c>
      <c r="M69" s="8">
        <f t="shared" si="3"/>
        <v>0.1272594917638829</v>
      </c>
      <c r="N69">
        <f t="shared" si="2"/>
        <v>5.0903796705553166</v>
      </c>
    </row>
    <row r="70" spans="1:14" x14ac:dyDescent="0.4">
      <c r="A70" t="s">
        <v>98</v>
      </c>
      <c r="B70">
        <v>3836</v>
      </c>
      <c r="K70" t="str">
        <f>A41</f>
        <v>C9</v>
      </c>
      <c r="L70">
        <f>B41</f>
        <v>3680</v>
      </c>
      <c r="M70" s="8">
        <f t="shared" si="3"/>
        <v>0.11315516522078255</v>
      </c>
      <c r="N70">
        <f t="shared" si="2"/>
        <v>4.526206608831302</v>
      </c>
    </row>
    <row r="71" spans="1:14" x14ac:dyDescent="0.4">
      <c r="A71" t="s">
        <v>99</v>
      </c>
      <c r="B71">
        <v>3817</v>
      </c>
      <c r="K71" t="str">
        <f>A29</f>
        <v>B9</v>
      </c>
      <c r="L71">
        <f>B29</f>
        <v>3705</v>
      </c>
      <c r="M71" s="8">
        <f t="shared" si="3"/>
        <v>0.1211689871202714</v>
      </c>
      <c r="N71">
        <f t="shared" si="2"/>
        <v>4.8467594848108559</v>
      </c>
    </row>
    <row r="72" spans="1:14" x14ac:dyDescent="0.4">
      <c r="A72" t="s">
        <v>14</v>
      </c>
      <c r="B72">
        <v>3790</v>
      </c>
      <c r="K72" t="str">
        <f>A17</f>
        <v>A9</v>
      </c>
      <c r="L72">
        <f>B17</f>
        <v>3727</v>
      </c>
      <c r="M72" s="8">
        <f t="shared" si="3"/>
        <v>0.12822115039182158</v>
      </c>
      <c r="N72">
        <f t="shared" si="2"/>
        <v>5.1288460156728632</v>
      </c>
    </row>
    <row r="73" spans="1:14" x14ac:dyDescent="0.4">
      <c r="A73" t="s">
        <v>22</v>
      </c>
      <c r="B73">
        <v>3347</v>
      </c>
      <c r="K73" t="str">
        <f>A18</f>
        <v>A10</v>
      </c>
      <c r="L73">
        <f>B18</f>
        <v>3695</v>
      </c>
      <c r="M73" s="8">
        <f t="shared" ref="M73:M104" si="4">(L73-I$15)/I$16</f>
        <v>0.11796345836047585</v>
      </c>
      <c r="N73">
        <f t="shared" si="2"/>
        <v>4.7185383344190344</v>
      </c>
    </row>
    <row r="74" spans="1:14" x14ac:dyDescent="0.4">
      <c r="A74" t="s">
        <v>32</v>
      </c>
      <c r="B74">
        <v>3810</v>
      </c>
      <c r="K74" t="str">
        <f>A30</f>
        <v>B10</v>
      </c>
      <c r="L74">
        <f>B30</f>
        <v>3751</v>
      </c>
      <c r="M74" s="8">
        <f t="shared" si="4"/>
        <v>0.13591441941533086</v>
      </c>
      <c r="N74">
        <f t="shared" ref="N74:N96" si="5">M74*40</f>
        <v>5.4365767766132347</v>
      </c>
    </row>
    <row r="75" spans="1:14" x14ac:dyDescent="0.4">
      <c r="A75" t="s">
        <v>30</v>
      </c>
      <c r="B75">
        <v>3823</v>
      </c>
      <c r="K75" t="str">
        <f>A42</f>
        <v>C10</v>
      </c>
      <c r="L75">
        <f>B42</f>
        <v>3686</v>
      </c>
      <c r="M75" s="8">
        <f t="shared" si="4"/>
        <v>0.11507848247665986</v>
      </c>
      <c r="N75">
        <f t="shared" si="5"/>
        <v>4.6031392990663944</v>
      </c>
    </row>
    <row r="76" spans="1:14" x14ac:dyDescent="0.4">
      <c r="A76" t="s">
        <v>46</v>
      </c>
      <c r="B76">
        <v>3764</v>
      </c>
      <c r="K76" t="str">
        <f>A54</f>
        <v>D10</v>
      </c>
      <c r="L76">
        <f>B54</f>
        <v>3777</v>
      </c>
      <c r="M76" s="8">
        <f t="shared" si="4"/>
        <v>0.14424879419079928</v>
      </c>
      <c r="N76">
        <f t="shared" si="5"/>
        <v>5.7699517676319712</v>
      </c>
    </row>
    <row r="77" spans="1:14" x14ac:dyDescent="0.4">
      <c r="A77" t="s">
        <v>54</v>
      </c>
      <c r="B77">
        <v>3714</v>
      </c>
      <c r="K77" t="str">
        <f>A66</f>
        <v>E10</v>
      </c>
      <c r="L77">
        <f>B66</f>
        <v>3694</v>
      </c>
      <c r="M77" s="8">
        <f t="shared" si="4"/>
        <v>0.1176429054844963</v>
      </c>
      <c r="N77">
        <f t="shared" si="5"/>
        <v>4.7057162193798519</v>
      </c>
    </row>
    <row r="78" spans="1:14" x14ac:dyDescent="0.4">
      <c r="A78" t="s">
        <v>62</v>
      </c>
      <c r="B78">
        <v>3751</v>
      </c>
      <c r="K78" t="str">
        <f>A78</f>
        <v>F10</v>
      </c>
      <c r="L78">
        <f>B78</f>
        <v>3751</v>
      </c>
      <c r="M78" s="8">
        <f t="shared" si="4"/>
        <v>0.13591441941533086</v>
      </c>
      <c r="N78">
        <f t="shared" si="5"/>
        <v>5.4365767766132347</v>
      </c>
    </row>
    <row r="79" spans="1:14" x14ac:dyDescent="0.4">
      <c r="A79" t="s">
        <v>70</v>
      </c>
      <c r="B79">
        <v>3685</v>
      </c>
      <c r="K79" t="str">
        <f>A90</f>
        <v>G10</v>
      </c>
      <c r="L79">
        <f>B90</f>
        <v>3774</v>
      </c>
      <c r="M79" s="8">
        <f t="shared" si="4"/>
        <v>0.1432871355628606</v>
      </c>
      <c r="N79">
        <f t="shared" si="5"/>
        <v>5.7314854225144245</v>
      </c>
    </row>
    <row r="80" spans="1:14" x14ac:dyDescent="0.4">
      <c r="A80" t="s">
        <v>78</v>
      </c>
      <c r="B80">
        <v>3733</v>
      </c>
      <c r="K80" t="str">
        <f>A102</f>
        <v>H10</v>
      </c>
      <c r="L80">
        <f>B102</f>
        <v>3769</v>
      </c>
      <c r="M80" s="8">
        <f t="shared" si="4"/>
        <v>0.14168437118296284</v>
      </c>
      <c r="N80">
        <f t="shared" si="5"/>
        <v>5.6673748473185137</v>
      </c>
    </row>
    <row r="81" spans="1:14" x14ac:dyDescent="0.4">
      <c r="A81" t="s">
        <v>100</v>
      </c>
      <c r="B81">
        <v>3327</v>
      </c>
      <c r="K81" t="str">
        <f>A103</f>
        <v>H11</v>
      </c>
      <c r="L81">
        <f>B103</f>
        <v>3762</v>
      </c>
      <c r="M81" s="8">
        <f t="shared" si="4"/>
        <v>0.13944050105110598</v>
      </c>
      <c r="N81">
        <f t="shared" si="5"/>
        <v>5.5776200420442388</v>
      </c>
    </row>
    <row r="82" spans="1:14" x14ac:dyDescent="0.4">
      <c r="A82" t="s">
        <v>101</v>
      </c>
      <c r="B82">
        <v>3897</v>
      </c>
      <c r="K82" t="str">
        <f>A91</f>
        <v>G11</v>
      </c>
      <c r="L82">
        <f>B91</f>
        <v>3777</v>
      </c>
      <c r="M82" s="8">
        <f t="shared" si="4"/>
        <v>0.14424879419079928</v>
      </c>
      <c r="N82">
        <f t="shared" si="5"/>
        <v>5.7699517676319712</v>
      </c>
    </row>
    <row r="83" spans="1:14" x14ac:dyDescent="0.4">
      <c r="A83" t="s">
        <v>102</v>
      </c>
      <c r="B83">
        <v>3819</v>
      </c>
      <c r="K83" t="str">
        <f>A79</f>
        <v>F11</v>
      </c>
      <c r="L83">
        <f>B79</f>
        <v>3685</v>
      </c>
      <c r="M83" s="8">
        <f t="shared" si="4"/>
        <v>0.11475792960068031</v>
      </c>
      <c r="N83">
        <f t="shared" si="5"/>
        <v>4.5903171840272119</v>
      </c>
    </row>
    <row r="84" spans="1:14" x14ac:dyDescent="0.4">
      <c r="A84" t="s">
        <v>15</v>
      </c>
      <c r="B84">
        <v>3712</v>
      </c>
      <c r="K84" t="str">
        <f>A67</f>
        <v>E11</v>
      </c>
      <c r="L84">
        <f>B67</f>
        <v>3695</v>
      </c>
      <c r="M84" s="8">
        <f t="shared" si="4"/>
        <v>0.11796345836047585</v>
      </c>
      <c r="N84">
        <f t="shared" si="5"/>
        <v>4.7185383344190344</v>
      </c>
    </row>
    <row r="85" spans="1:14" x14ac:dyDescent="0.4">
      <c r="A85" t="s">
        <v>23</v>
      </c>
      <c r="B85">
        <v>2961</v>
      </c>
      <c r="K85" t="str">
        <f>A55</f>
        <v>D11</v>
      </c>
      <c r="L85">
        <f>B55</f>
        <v>3743</v>
      </c>
      <c r="M85" s="8">
        <f t="shared" si="4"/>
        <v>0.13334999640749445</v>
      </c>
      <c r="N85">
        <f t="shared" si="5"/>
        <v>5.3339998562997781</v>
      </c>
    </row>
    <row r="86" spans="1:14" x14ac:dyDescent="0.4">
      <c r="A86" t="s">
        <v>31</v>
      </c>
      <c r="B86">
        <v>3736</v>
      </c>
      <c r="K86" t="str">
        <f>A43</f>
        <v>C11</v>
      </c>
      <c r="L86">
        <f>B43</f>
        <v>3780</v>
      </c>
      <c r="M86" s="8">
        <f t="shared" si="4"/>
        <v>0.14521045281873793</v>
      </c>
      <c r="N86">
        <f t="shared" si="5"/>
        <v>5.8084181127495169</v>
      </c>
    </row>
    <row r="87" spans="1:14" x14ac:dyDescent="0.4">
      <c r="A87" t="s">
        <v>39</v>
      </c>
      <c r="B87">
        <v>3712</v>
      </c>
      <c r="K87" t="str">
        <f>A31</f>
        <v>B11</v>
      </c>
      <c r="L87">
        <f>B31</f>
        <v>3781</v>
      </c>
      <c r="M87" s="8">
        <f t="shared" si="4"/>
        <v>0.1455310056947175</v>
      </c>
      <c r="N87">
        <f t="shared" si="5"/>
        <v>5.8212402277886994</v>
      </c>
    </row>
    <row r="88" spans="1:14" x14ac:dyDescent="0.4">
      <c r="A88" t="s">
        <v>47</v>
      </c>
      <c r="B88">
        <v>3712</v>
      </c>
      <c r="K88" t="str">
        <f>A19</f>
        <v>A11</v>
      </c>
      <c r="L88">
        <f>B19</f>
        <v>3677</v>
      </c>
      <c r="M88" s="8">
        <f t="shared" si="4"/>
        <v>0.11219350659284388</v>
      </c>
      <c r="N88">
        <f t="shared" si="5"/>
        <v>4.4877402637137553</v>
      </c>
    </row>
    <row r="89" spans="1:14" x14ac:dyDescent="0.4">
      <c r="A89" t="s">
        <v>55</v>
      </c>
      <c r="B89">
        <v>3708</v>
      </c>
      <c r="K89" t="str">
        <f>A20</f>
        <v>A12</v>
      </c>
      <c r="L89">
        <f>B20</f>
        <v>3658</v>
      </c>
      <c r="M89" s="8">
        <f t="shared" si="4"/>
        <v>0.10610300194923236</v>
      </c>
      <c r="N89">
        <f t="shared" si="5"/>
        <v>4.2441200779692947</v>
      </c>
    </row>
    <row r="90" spans="1:14" x14ac:dyDescent="0.4">
      <c r="A90" t="s">
        <v>63</v>
      </c>
      <c r="B90">
        <v>3774</v>
      </c>
      <c r="K90" t="str">
        <f>A32</f>
        <v>B12</v>
      </c>
      <c r="L90">
        <f>B32</f>
        <v>3754</v>
      </c>
      <c r="M90" s="8">
        <f t="shared" si="4"/>
        <v>0.13687607804326954</v>
      </c>
      <c r="N90">
        <f t="shared" si="5"/>
        <v>5.4750431217307813</v>
      </c>
    </row>
    <row r="91" spans="1:14" x14ac:dyDescent="0.4">
      <c r="A91" t="s">
        <v>71</v>
      </c>
      <c r="B91">
        <v>3777</v>
      </c>
      <c r="K91" t="str">
        <f>A44</f>
        <v>C12</v>
      </c>
      <c r="L91">
        <f>B44</f>
        <v>3743</v>
      </c>
      <c r="M91" s="8">
        <f t="shared" si="4"/>
        <v>0.13334999640749445</v>
      </c>
      <c r="N91">
        <f t="shared" si="5"/>
        <v>5.3339998562997781</v>
      </c>
    </row>
    <row r="92" spans="1:14" x14ac:dyDescent="0.4">
      <c r="A92" t="s">
        <v>79</v>
      </c>
      <c r="B92">
        <v>3718</v>
      </c>
      <c r="K92" t="str">
        <f>A56</f>
        <v>D12</v>
      </c>
      <c r="L92">
        <f>B56</f>
        <v>3859</v>
      </c>
      <c r="M92" s="8">
        <f t="shared" si="4"/>
        <v>0.17053413002112269</v>
      </c>
      <c r="N92">
        <f t="shared" si="5"/>
        <v>6.8213652008449079</v>
      </c>
    </row>
    <row r="93" spans="1:14" x14ac:dyDescent="0.4">
      <c r="A93" t="s">
        <v>103</v>
      </c>
      <c r="B93">
        <v>3298</v>
      </c>
      <c r="K93" t="str">
        <f>A68</f>
        <v>E12</v>
      </c>
      <c r="L93">
        <f>B68</f>
        <v>3766</v>
      </c>
      <c r="M93" s="8">
        <f t="shared" si="4"/>
        <v>0.14072271255502419</v>
      </c>
      <c r="N93">
        <f t="shared" si="5"/>
        <v>5.6289085022009679</v>
      </c>
    </row>
    <row r="94" spans="1:14" x14ac:dyDescent="0.4">
      <c r="A94" t="s">
        <v>104</v>
      </c>
      <c r="B94">
        <v>3741</v>
      </c>
      <c r="K94" t="str">
        <f>A80</f>
        <v>F12</v>
      </c>
      <c r="L94">
        <f>B80</f>
        <v>3733</v>
      </c>
      <c r="M94" s="8">
        <f t="shared" si="4"/>
        <v>0.13014446764769891</v>
      </c>
      <c r="N94">
        <f t="shared" si="5"/>
        <v>5.2057787059079565</v>
      </c>
    </row>
    <row r="95" spans="1:14" x14ac:dyDescent="0.4">
      <c r="A95" t="s">
        <v>105</v>
      </c>
      <c r="B95">
        <v>3741</v>
      </c>
      <c r="K95" t="str">
        <f>A92</f>
        <v>G12</v>
      </c>
      <c r="L95">
        <f>B92</f>
        <v>3718</v>
      </c>
      <c r="M95" s="8">
        <f t="shared" si="4"/>
        <v>0.1253361745080056</v>
      </c>
      <c r="N95">
        <f t="shared" si="5"/>
        <v>5.0134469803202242</v>
      </c>
    </row>
    <row r="96" spans="1:14" x14ac:dyDescent="0.4">
      <c r="A96" t="s">
        <v>16</v>
      </c>
      <c r="B96">
        <v>3741</v>
      </c>
      <c r="K96" t="str">
        <f>A104</f>
        <v>H12</v>
      </c>
      <c r="L96">
        <f>B104</f>
        <v>3766</v>
      </c>
      <c r="M96" s="8">
        <f t="shared" si="4"/>
        <v>0.14072271255502419</v>
      </c>
      <c r="N96">
        <f t="shared" si="5"/>
        <v>5.6289085022009679</v>
      </c>
    </row>
    <row r="97" spans="1:2" x14ac:dyDescent="0.4">
      <c r="A97" t="s">
        <v>24</v>
      </c>
      <c r="B97">
        <v>2923</v>
      </c>
    </row>
    <row r="98" spans="1:2" x14ac:dyDescent="0.4">
      <c r="A98" t="s">
        <v>33</v>
      </c>
      <c r="B98">
        <v>3695</v>
      </c>
    </row>
    <row r="99" spans="1:2" x14ac:dyDescent="0.4">
      <c r="A99" t="s">
        <v>40</v>
      </c>
      <c r="B99">
        <v>3774</v>
      </c>
    </row>
    <row r="100" spans="1:2" x14ac:dyDescent="0.4">
      <c r="A100" t="s">
        <v>48</v>
      </c>
      <c r="B100">
        <v>3721</v>
      </c>
    </row>
    <row r="101" spans="1:2" x14ac:dyDescent="0.4">
      <c r="A101" t="s">
        <v>56</v>
      </c>
      <c r="B101">
        <v>3696</v>
      </c>
    </row>
    <row r="102" spans="1:2" x14ac:dyDescent="0.4">
      <c r="A102" t="s">
        <v>64</v>
      </c>
      <c r="B102">
        <v>3769</v>
      </c>
    </row>
    <row r="103" spans="1:2" x14ac:dyDescent="0.4">
      <c r="A103" t="s">
        <v>72</v>
      </c>
      <c r="B103">
        <v>3762</v>
      </c>
    </row>
    <row r="104" spans="1:2" x14ac:dyDescent="0.4">
      <c r="A104" t="s">
        <v>80</v>
      </c>
      <c r="B104">
        <v>3766</v>
      </c>
    </row>
  </sheetData>
  <phoneticPr fontId="4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A64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-8.3668005354752342E-3</v>
      </c>
      <c r="E2" s="7">
        <f>'Plate 2'!N9</f>
        <v>-2.2221148736776001E-2</v>
      </c>
      <c r="F2" s="7">
        <f>'Plate 3'!N9</f>
        <v>-3.618693134822167E-3</v>
      </c>
      <c r="G2" s="7">
        <f>AVERAGE(D2:F2)</f>
        <v>-1.1402214135691134E-2</v>
      </c>
      <c r="H2" s="7">
        <f>STDEV(D2:F2)</f>
        <v>9.6655646704653306E-3</v>
      </c>
      <c r="I2" s="7">
        <f>G2*40</f>
        <v>-0.45608856542764536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3.8905622489959837E-2</v>
      </c>
      <c r="E3" s="7">
        <f>'Plate 2'!N10</f>
        <v>2.3670354089174436E-2</v>
      </c>
      <c r="F3" s="7">
        <f>'Plate 3'!N10</f>
        <v>3.1017369727047144E-2</v>
      </c>
      <c r="G3" s="7">
        <f t="shared" ref="G3:G66" si="0">AVERAGE(D3:F3)</f>
        <v>3.1197782102060475E-2</v>
      </c>
      <c r="H3" s="7">
        <f t="shared" ref="H3:H66" si="1">STDEV(D3:F3)</f>
        <v>7.6192363317976819E-3</v>
      </c>
      <c r="I3" s="7">
        <f t="shared" ref="I3:I66" si="2">G3*40</f>
        <v>1.2479112840824189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7.9902945113788482E-2</v>
      </c>
      <c r="E4" s="7">
        <f>'Plate 2'!N11</f>
        <v>4.3959229022752525E-2</v>
      </c>
      <c r="F4" s="7">
        <f>'Plate 3'!N11</f>
        <v>5.4797353184449955E-2</v>
      </c>
      <c r="G4" s="7">
        <f t="shared" si="0"/>
        <v>5.9553175773663654E-2</v>
      </c>
      <c r="H4" s="7">
        <f t="shared" si="1"/>
        <v>1.8437762011244918E-2</v>
      </c>
      <c r="I4" s="7">
        <f t="shared" si="2"/>
        <v>2.3821270309465463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8.6178045515394916E-2</v>
      </c>
      <c r="E5" s="7">
        <f>'Plate 2'!N12</f>
        <v>9.6130621709096184E-2</v>
      </c>
      <c r="F5" s="7">
        <f>'Plate 3'!N12</f>
        <v>0.12717121588089331</v>
      </c>
      <c r="G5" s="7">
        <f t="shared" si="0"/>
        <v>0.10315996103512814</v>
      </c>
      <c r="H5" s="7">
        <f t="shared" si="1"/>
        <v>2.1381503985315509E-2</v>
      </c>
      <c r="I5" s="7">
        <f t="shared" si="2"/>
        <v>4.1263984414051258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0.15102074966532797</v>
      </c>
      <c r="E6" s="7">
        <f>'Plate 2'!N13</f>
        <v>0.15023428819863777</v>
      </c>
      <c r="F6" s="7">
        <f>'Plate 3'!N13</f>
        <v>0.16439205955334987</v>
      </c>
      <c r="G6" s="7">
        <f t="shared" si="0"/>
        <v>0.15521569913910518</v>
      </c>
      <c r="H6" s="7">
        <f t="shared" si="1"/>
        <v>7.9566841868164272E-3</v>
      </c>
      <c r="I6" s="7">
        <f t="shared" si="2"/>
        <v>6.2086279655642072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0.41248326639892902</v>
      </c>
      <c r="E7" s="7">
        <f>'Plate 2'!N14</f>
        <v>0.40867590937635867</v>
      </c>
      <c r="F7" s="7">
        <f>'Plate 3'!N14</f>
        <v>0.43631100082712981</v>
      </c>
      <c r="G7" s="7">
        <f t="shared" si="0"/>
        <v>0.41915672553413913</v>
      </c>
      <c r="H7" s="7">
        <f t="shared" si="1"/>
        <v>1.4977511892671325E-2</v>
      </c>
      <c r="I7" s="7">
        <f t="shared" si="2"/>
        <v>16.766269021365567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1.0655120481927711</v>
      </c>
      <c r="E8" s="7">
        <f>'Plate 2'!N15</f>
        <v>1.1608134872711464</v>
      </c>
      <c r="F8" s="7">
        <f>'Plate 3'!N15</f>
        <v>1.2163978494623655</v>
      </c>
      <c r="G8" s="7">
        <f t="shared" si="0"/>
        <v>1.1475744616420944</v>
      </c>
      <c r="H8" s="7">
        <f t="shared" si="1"/>
        <v>7.6309141692833274E-2</v>
      </c>
      <c r="I8" s="7">
        <f t="shared" si="2"/>
        <v>45.902978465683773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4.7159471218206157</v>
      </c>
      <c r="E9" s="7">
        <f>'Plate 2'!N16</f>
        <v>5.3475677503502252</v>
      </c>
      <c r="F9" s="7">
        <f>'Plate 3'!N16</f>
        <v>5.5288461538461533</v>
      </c>
      <c r="G9" s="7">
        <f t="shared" si="0"/>
        <v>5.1974536753389984</v>
      </c>
      <c r="H9" s="7">
        <f t="shared" si="1"/>
        <v>0.42673397533401447</v>
      </c>
      <c r="I9" s="7">
        <f t="shared" si="2"/>
        <v>207.89814701355994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11.259621820615797</v>
      </c>
      <c r="E10" s="7">
        <f>'Plate 2'!N17</f>
        <v>12.740447321385441</v>
      </c>
      <c r="F10" s="7">
        <f>'Plate 3'!N17</f>
        <v>12.921319272125723</v>
      </c>
      <c r="G10" s="7">
        <f t="shared" si="0"/>
        <v>12.307129471375653</v>
      </c>
      <c r="H10" s="7">
        <f t="shared" si="1"/>
        <v>0.91166489152619801</v>
      </c>
      <c r="I10" s="7">
        <f t="shared" si="2"/>
        <v>492.28517885502612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14.015645917001338</v>
      </c>
      <c r="E11" s="7">
        <f>'Plate 2'!N18</f>
        <v>15.483309985024878</v>
      </c>
      <c r="F11" s="7">
        <f>'Plate 3'!N18</f>
        <v>15.839536807278742</v>
      </c>
      <c r="G11" s="7">
        <f t="shared" si="0"/>
        <v>15.112830903101653</v>
      </c>
      <c r="H11" s="7">
        <f t="shared" si="1"/>
        <v>0.96673965343117707</v>
      </c>
      <c r="I11" s="7">
        <f t="shared" si="2"/>
        <v>604.51323612406611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9.2398761713520745</v>
      </c>
      <c r="E12" s="7">
        <f>'Plate 2'!N19</f>
        <v>10.220279213564563</v>
      </c>
      <c r="F12" s="7">
        <f>'Plate 3'!N19</f>
        <v>10.5272952853598</v>
      </c>
      <c r="G12" s="7">
        <f t="shared" si="0"/>
        <v>9.9958168900921454</v>
      </c>
      <c r="H12" s="7">
        <f t="shared" si="1"/>
        <v>0.67242062339884134</v>
      </c>
      <c r="I12" s="7">
        <f t="shared" si="2"/>
        <v>399.8326756036858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4.8460508701472556</v>
      </c>
      <c r="E13" s="7">
        <f>'Plate 2'!N20</f>
        <v>5.3963576638809725</v>
      </c>
      <c r="F13" s="7">
        <f>'Plate 3'!N20</f>
        <v>5.4880066170388746</v>
      </c>
      <c r="G13" s="7">
        <f t="shared" si="0"/>
        <v>5.2434717170223673</v>
      </c>
      <c r="H13" s="7">
        <f t="shared" si="1"/>
        <v>0.34721373792223897</v>
      </c>
      <c r="I13" s="7">
        <f t="shared" si="2"/>
        <v>209.73886868089468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2.2778614457831323</v>
      </c>
      <c r="E14" s="7">
        <f>'Plate 2'!N21</f>
        <v>2.5448045988116519</v>
      </c>
      <c r="F14" s="7">
        <f>'Plate 3'!N21</f>
        <v>2.6736972704714641</v>
      </c>
      <c r="G14" s="7">
        <f t="shared" si="0"/>
        <v>2.4987877716887499</v>
      </c>
      <c r="H14" s="7">
        <f t="shared" si="1"/>
        <v>0.20189022093830414</v>
      </c>
      <c r="I14" s="7">
        <f t="shared" si="2"/>
        <v>99.951510867549999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1.3432898259705488</v>
      </c>
      <c r="E15" s="7">
        <f>'Plate 2'!N22</f>
        <v>1.4921984445195884</v>
      </c>
      <c r="F15" s="7">
        <f>'Plate 3'!N22</f>
        <v>1.5446650124069479</v>
      </c>
      <c r="G15" s="7">
        <f t="shared" si="0"/>
        <v>1.4600510942990284</v>
      </c>
      <c r="H15" s="7">
        <f t="shared" si="1"/>
        <v>0.10446569064877773</v>
      </c>
      <c r="I15" s="7">
        <f t="shared" si="2"/>
        <v>58.402043771961132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0.7718373493975903</v>
      </c>
      <c r="E16" s="7">
        <f>'Plate 2'!N23</f>
        <v>0.83667455678469638</v>
      </c>
      <c r="F16" s="7">
        <f>'Plate 3'!N23</f>
        <v>0.87365591397849462</v>
      </c>
      <c r="G16" s="7">
        <f t="shared" si="0"/>
        <v>0.82738927338692703</v>
      </c>
      <c r="H16" s="7">
        <f t="shared" si="1"/>
        <v>5.1540444208035434E-2</v>
      </c>
      <c r="I16" s="7">
        <f t="shared" si="2"/>
        <v>33.095570935477085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0.45808232931726905</v>
      </c>
      <c r="E17" s="7">
        <f>'Plate 2'!N24</f>
        <v>0.49562823052026472</v>
      </c>
      <c r="F17" s="7">
        <f>'Plate 3'!N24</f>
        <v>0.51437138130686511</v>
      </c>
      <c r="G17" s="7">
        <f t="shared" si="0"/>
        <v>0.48936064704813292</v>
      </c>
      <c r="H17" s="7">
        <f t="shared" si="1"/>
        <v>2.8663152223838997E-2</v>
      </c>
      <c r="I17" s="7">
        <f t="shared" si="2"/>
        <v>19.574425881925318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0.29994979919678716</v>
      </c>
      <c r="E18" s="7">
        <f>'Plate 2'!N25</f>
        <v>0.31544369837205932</v>
      </c>
      <c r="F18" s="7">
        <f>'Plate 3'!N25</f>
        <v>0.34274193548387094</v>
      </c>
      <c r="G18" s="7">
        <f t="shared" si="0"/>
        <v>0.31937847768423916</v>
      </c>
      <c r="H18" s="7">
        <f t="shared" si="1"/>
        <v>2.1665724040053607E-2</v>
      </c>
      <c r="I18" s="7">
        <f t="shared" si="2"/>
        <v>12.775139107369567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0.22004685408299865</v>
      </c>
      <c r="E19" s="7">
        <f>'Plate 2'!N26</f>
        <v>0.22704217187575482</v>
      </c>
      <c r="F19" s="7">
        <f>'Plate 3'!N26</f>
        <v>0.25382547559966911</v>
      </c>
      <c r="G19" s="7">
        <f t="shared" si="0"/>
        <v>0.23363816718614086</v>
      </c>
      <c r="H19" s="7">
        <f t="shared" si="1"/>
        <v>1.7829166651658013E-2</v>
      </c>
      <c r="I19" s="7">
        <f t="shared" si="2"/>
        <v>9.3455266874456342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0.13219544846050871</v>
      </c>
      <c r="E20" s="7">
        <f>'Plate 2'!N27</f>
        <v>0.13864064537945028</v>
      </c>
      <c r="F20" s="7">
        <f>'Plate 3'!N27</f>
        <v>0.17628205128205127</v>
      </c>
      <c r="G20" s="7">
        <f t="shared" si="0"/>
        <v>0.14903938170733674</v>
      </c>
      <c r="H20" s="7">
        <f t="shared" si="1"/>
        <v>2.3811917709390555E-2</v>
      </c>
      <c r="I20" s="7">
        <f t="shared" si="2"/>
        <v>5.96157526829347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9.579986613119143E-2</v>
      </c>
      <c r="E21" s="7">
        <f>'Plate 2'!N28</f>
        <v>7.1977199169122263E-2</v>
      </c>
      <c r="F21" s="7">
        <f>'Plate 3'!N28</f>
        <v>9.8221670802315961E-2</v>
      </c>
      <c r="G21" s="7">
        <f t="shared" si="0"/>
        <v>8.8666245367543209E-2</v>
      </c>
      <c r="H21" s="7">
        <f t="shared" si="1"/>
        <v>1.4503774740599185E-2</v>
      </c>
      <c r="I21" s="7">
        <f t="shared" si="2"/>
        <v>3.5466498147017282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4.8527443105756358E-2</v>
      </c>
      <c r="E22" s="7">
        <f>'Plate 2'!N29</f>
        <v>2.7534901695570265E-2</v>
      </c>
      <c r="F22" s="7">
        <f>'Plate 3'!N29</f>
        <v>4.7043010752688172E-2</v>
      </c>
      <c r="G22" s="7">
        <f t="shared" si="0"/>
        <v>4.1035118518004933E-2</v>
      </c>
      <c r="H22" s="7">
        <f t="shared" si="1"/>
        <v>1.1715066177460109E-2</v>
      </c>
      <c r="I22" s="7">
        <f t="shared" si="2"/>
        <v>1.6414047407201973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2.8447121820615796E-2</v>
      </c>
      <c r="E23" s="7">
        <f>'Plate 2'!N30</f>
        <v>-2.3670354089174436E-2</v>
      </c>
      <c r="F23" s="7">
        <f>'Plate 3'!N30</f>
        <v>-2.5847808105872619E-3</v>
      </c>
      <c r="G23" s="7">
        <f t="shared" si="0"/>
        <v>7.306623069513661E-4</v>
      </c>
      <c r="H23" s="7">
        <f t="shared" si="1"/>
        <v>2.621644419255054E-2</v>
      </c>
      <c r="I23" s="7">
        <f t="shared" si="2"/>
        <v>2.9226492278054645E-2</v>
      </c>
      <c r="J23">
        <f>SUM(I2:I23)</f>
        <v>2234.7694034885744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-7.1117804551539491E-3</v>
      </c>
      <c r="E24">
        <f>'Plate 2'!N31</f>
        <v>-1.2076711269986959E-2</v>
      </c>
      <c r="F24">
        <f>'Plate 3'!N31</f>
        <v>-4.1356492969396195E-3</v>
      </c>
      <c r="G24">
        <f t="shared" si="0"/>
        <v>-7.774713674026843E-3</v>
      </c>
      <c r="H24">
        <f t="shared" si="1"/>
        <v>4.011823357833507E-3</v>
      </c>
      <c r="I24" s="7">
        <f t="shared" si="2"/>
        <v>-0.3109885469610737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3.3048862115127177E-2</v>
      </c>
      <c r="E25">
        <f>'Plate 2'!N32</f>
        <v>2.5119559441572872E-2</v>
      </c>
      <c r="F25">
        <f>'Plate 3'!N32</f>
        <v>4.3424317617866005E-2</v>
      </c>
      <c r="G25">
        <f t="shared" si="0"/>
        <v>3.3864246391522017E-2</v>
      </c>
      <c r="H25">
        <f t="shared" si="1"/>
        <v>9.1795795988589435E-3</v>
      </c>
      <c r="I25" s="7">
        <f t="shared" si="2"/>
        <v>1.3545698556608807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4.8109103078982599E-2</v>
      </c>
      <c r="E26">
        <f>'Plate 2'!N33</f>
        <v>5.2171392686343659E-2</v>
      </c>
      <c r="F26">
        <f>'Plate 3'!N33</f>
        <v>7.3407775020678245E-2</v>
      </c>
      <c r="G26">
        <f t="shared" si="0"/>
        <v>5.7896090262001508E-2</v>
      </c>
      <c r="H26">
        <f t="shared" si="1"/>
        <v>1.3586199698699444E-2</v>
      </c>
      <c r="I26" s="7">
        <f t="shared" si="2"/>
        <v>2.3158436104800604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0.13637884872824632</v>
      </c>
      <c r="E27">
        <f>'Plate 2'!N34</f>
        <v>0.15603110960823149</v>
      </c>
      <c r="F27">
        <f>'Plate 3'!N34</f>
        <v>0.22849462365591397</v>
      </c>
      <c r="G27">
        <f t="shared" si="0"/>
        <v>0.17363486066413059</v>
      </c>
      <c r="H27">
        <f t="shared" si="1"/>
        <v>4.8515441212666863E-2</v>
      </c>
      <c r="I27" s="7">
        <f t="shared" si="2"/>
        <v>6.9453944265652234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0.2589524765729585</v>
      </c>
      <c r="E28">
        <f>'Plate 2'!N35</f>
        <v>0.25699241582532245</v>
      </c>
      <c r="F28">
        <f>'Plate 3'!N35</f>
        <v>0.28432588916459883</v>
      </c>
      <c r="G28">
        <f t="shared" si="0"/>
        <v>0.26675692718762661</v>
      </c>
      <c r="H28">
        <f t="shared" si="1"/>
        <v>1.5246697289735506E-2</v>
      </c>
      <c r="I28" s="7">
        <f t="shared" si="2"/>
        <v>10.670277087505065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0.74004350736278446</v>
      </c>
      <c r="E29">
        <f>'Plate 2'!N36</f>
        <v>0.78208782184435532</v>
      </c>
      <c r="F29">
        <f>'Plate 3'!N36</f>
        <v>0.85194375516956156</v>
      </c>
      <c r="G29">
        <f t="shared" si="0"/>
        <v>0.79135836145890037</v>
      </c>
      <c r="H29">
        <f t="shared" si="1"/>
        <v>5.6523212429613098E-2</v>
      </c>
      <c r="I29" s="7">
        <f t="shared" si="2"/>
        <v>31.654334458356015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1.9511378848728245</v>
      </c>
      <c r="E30">
        <f>'Plate 2'!N37</f>
        <v>2.1636635911308635</v>
      </c>
      <c r="F30">
        <f>'Plate 3'!N37</f>
        <v>2.2229114971050454</v>
      </c>
      <c r="G30">
        <f t="shared" si="0"/>
        <v>2.1125709910362445</v>
      </c>
      <c r="H30">
        <f t="shared" si="1"/>
        <v>0.14290928736355415</v>
      </c>
      <c r="I30" s="7">
        <f t="shared" si="2"/>
        <v>84.502839641449782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6.7637215528781791</v>
      </c>
      <c r="E31">
        <f>'Plate 2'!N38</f>
        <v>7.4532631273851511</v>
      </c>
      <c r="F31">
        <f>'Plate 3'!N38</f>
        <v>7.612696443341604</v>
      </c>
      <c r="G31">
        <f t="shared" si="0"/>
        <v>7.2765603745349781</v>
      </c>
      <c r="H31">
        <f t="shared" si="1"/>
        <v>0.45122886466622242</v>
      </c>
      <c r="I31" s="7">
        <f t="shared" si="2"/>
        <v>291.06241498139912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15.598644578313252</v>
      </c>
      <c r="E32">
        <f>'Plate 2'!N39</f>
        <v>17.55663977585624</v>
      </c>
      <c r="F32">
        <f>'Plate 3'!N39</f>
        <v>17.876861042183624</v>
      </c>
      <c r="G32">
        <f t="shared" si="0"/>
        <v>17.010715132117706</v>
      </c>
      <c r="H32">
        <f t="shared" si="1"/>
        <v>1.2333259307836231</v>
      </c>
      <c r="I32" s="7">
        <f t="shared" si="2"/>
        <v>680.42860528470828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18.027945113788487</v>
      </c>
      <c r="E33">
        <f>'Plate 2'!N40</f>
        <v>20.366165885706007</v>
      </c>
      <c r="F33">
        <f>'Plate 3'!N40</f>
        <v>20.752171215880892</v>
      </c>
      <c r="G33">
        <f t="shared" si="0"/>
        <v>19.71542740512513</v>
      </c>
      <c r="H33">
        <f t="shared" si="1"/>
        <v>1.4740920566273761</v>
      </c>
      <c r="I33" s="7">
        <f t="shared" si="2"/>
        <v>788.61709620500517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11.596385542168674</v>
      </c>
      <c r="E34">
        <f>'Plate 2'!N41</f>
        <v>13.170861311047776</v>
      </c>
      <c r="F34">
        <f>'Plate 3'!N41</f>
        <v>13.346257237386268</v>
      </c>
      <c r="G34">
        <f t="shared" si="0"/>
        <v>12.70450136353424</v>
      </c>
      <c r="H34">
        <f t="shared" si="1"/>
        <v>0.96365524847558737</v>
      </c>
      <c r="I34" s="7">
        <f t="shared" si="2"/>
        <v>508.1800545413696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6.8365127175368139</v>
      </c>
      <c r="E35">
        <f>'Plate 2'!N42</f>
        <v>7.7860972899859915</v>
      </c>
      <c r="F35">
        <f>'Plate 3'!N42</f>
        <v>8.0004135649296941</v>
      </c>
      <c r="G35">
        <f t="shared" si="0"/>
        <v>7.5410078574841668</v>
      </c>
      <c r="H35">
        <f t="shared" si="1"/>
        <v>0.61944968971137282</v>
      </c>
      <c r="I35" s="7">
        <f t="shared" si="2"/>
        <v>301.64031429936665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3.3044678714859437</v>
      </c>
      <c r="E36">
        <f>'Plate 2'!N43</f>
        <v>3.7573064103183422</v>
      </c>
      <c r="F36">
        <f>'Plate 3'!N43</f>
        <v>3.8244416873449132</v>
      </c>
      <c r="G36">
        <f t="shared" si="0"/>
        <v>3.6287386563830668</v>
      </c>
      <c r="H36">
        <f t="shared" si="1"/>
        <v>0.28282581708306903</v>
      </c>
      <c r="I36" s="7">
        <f t="shared" si="2"/>
        <v>145.14954625532266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1.7984437751004014</v>
      </c>
      <c r="E37">
        <f>'Plate 2'!N44</f>
        <v>2.0057002077194341</v>
      </c>
      <c r="F37">
        <f>'Plate 3'!N44</f>
        <v>2.0776468155500414</v>
      </c>
      <c r="G37">
        <f t="shared" si="0"/>
        <v>1.9605969327899591</v>
      </c>
      <c r="H37">
        <f t="shared" si="1"/>
        <v>0.14496314533737079</v>
      </c>
      <c r="I37" s="7">
        <f t="shared" si="2"/>
        <v>78.423877311598361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0.94586680053547523</v>
      </c>
      <c r="E38">
        <f>'Plate 2'!N45</f>
        <v>0.99318873484372738</v>
      </c>
      <c r="F38">
        <f>'Plate 3'!N45</f>
        <v>1.0333953680727874</v>
      </c>
      <c r="G38">
        <f t="shared" si="0"/>
        <v>0.99081696781732997</v>
      </c>
      <c r="H38">
        <f t="shared" si="1"/>
        <v>4.3812458192894005E-2</v>
      </c>
      <c r="I38" s="7">
        <f t="shared" si="2"/>
        <v>39.632678712693199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0.6124497991967871</v>
      </c>
      <c r="E39">
        <f>'Plate 2'!N46</f>
        <v>0.64151490266170719</v>
      </c>
      <c r="F39">
        <f>'Plate 3'!N46</f>
        <v>0.67824648469809756</v>
      </c>
      <c r="G39">
        <f t="shared" si="0"/>
        <v>0.64407039551886391</v>
      </c>
      <c r="H39">
        <f t="shared" si="1"/>
        <v>3.2972698760441552E-2</v>
      </c>
      <c r="I39" s="7">
        <f t="shared" si="2"/>
        <v>25.762815820754557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0.38863788487282463</v>
      </c>
      <c r="E40">
        <f>'Plate 2'!N47</f>
        <v>0.44587218008791846</v>
      </c>
      <c r="F40">
        <f>'Plate 3'!N47</f>
        <v>0.46732837055417698</v>
      </c>
      <c r="G40">
        <f t="shared" si="0"/>
        <v>0.43394614517164004</v>
      </c>
      <c r="H40">
        <f t="shared" si="1"/>
        <v>4.0678260358697725E-2</v>
      </c>
      <c r="I40" s="7">
        <f t="shared" si="2"/>
        <v>17.357845806865601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0.31417336010709501</v>
      </c>
      <c r="E41">
        <f>'Plate 2'!N48</f>
        <v>0.33476643640403847</v>
      </c>
      <c r="F41">
        <f>'Plate 3'!N48</f>
        <v>0.37686104218362282</v>
      </c>
      <c r="G41">
        <f t="shared" si="0"/>
        <v>0.34193361289825203</v>
      </c>
      <c r="H41">
        <f t="shared" si="1"/>
        <v>3.1952506712406188E-2</v>
      </c>
      <c r="I41" s="7">
        <f t="shared" si="2"/>
        <v>13.677344515930081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0.32295850066934401</v>
      </c>
      <c r="E42">
        <f>'Plate 2'!N49</f>
        <v>0.35747065359161395</v>
      </c>
      <c r="F42">
        <f>'Plate 3'!N49</f>
        <v>0.38409842845326714</v>
      </c>
      <c r="G42">
        <f t="shared" si="0"/>
        <v>0.35484252757140838</v>
      </c>
      <c r="H42">
        <f t="shared" si="1"/>
        <v>3.0654575142046826E-2</v>
      </c>
      <c r="I42" s="7">
        <f t="shared" si="2"/>
        <v>14.193701102856336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0.20582329317269077</v>
      </c>
      <c r="E43">
        <f>'Plate 2'!N50</f>
        <v>0.2850103859716922</v>
      </c>
      <c r="F43">
        <f>'Plate 3'!N50</f>
        <v>0.30448717948717946</v>
      </c>
      <c r="G43">
        <f t="shared" si="0"/>
        <v>0.2651069528771875</v>
      </c>
      <c r="H43">
        <f t="shared" si="1"/>
        <v>5.2256584296910984E-2</v>
      </c>
      <c r="I43" s="7">
        <f t="shared" si="2"/>
        <v>10.604278115087499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0.15269410977242301</v>
      </c>
      <c r="E44">
        <f>'Plate 2'!N51</f>
        <v>0.11786870199507271</v>
      </c>
      <c r="F44">
        <f>'Plate 3'!N51</f>
        <v>0.13389164598842018</v>
      </c>
      <c r="G44">
        <f t="shared" si="0"/>
        <v>0.1348181525853053</v>
      </c>
      <c r="H44">
        <f t="shared" si="1"/>
        <v>1.7431180900049029E-2</v>
      </c>
      <c r="I44" s="7">
        <f t="shared" si="2"/>
        <v>5.3927261034122118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4.2670682730923691E-2</v>
      </c>
      <c r="E45">
        <f>'Plate 2'!N52</f>
        <v>1.0627505917588523E-2</v>
      </c>
      <c r="F45">
        <f>'Plate 3'!N52</f>
        <v>3.7737799834574023E-2</v>
      </c>
      <c r="G45">
        <f t="shared" si="0"/>
        <v>3.034532949436208E-2</v>
      </c>
      <c r="H45">
        <f t="shared" si="1"/>
        <v>1.7253340498896153E-2</v>
      </c>
      <c r="I45" s="7">
        <f t="shared" si="2"/>
        <v>1.2138131797744831</v>
      </c>
      <c r="J45">
        <f>SUM(I24:I45)</f>
        <v>3058.4693827691999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2.970214190093708E-2</v>
      </c>
      <c r="E46" s="6">
        <f>'Plate 2'!N53</f>
        <v>1.1593642819187479E-2</v>
      </c>
      <c r="F46" s="6">
        <f>'Plate 3'!N53</f>
        <v>6.772125723738627E-2</v>
      </c>
      <c r="G46" s="6">
        <f t="shared" si="0"/>
        <v>3.6339013985836943E-2</v>
      </c>
      <c r="H46" s="6">
        <f t="shared" si="1"/>
        <v>2.8646349302712048E-2</v>
      </c>
      <c r="I46" s="7">
        <f t="shared" si="2"/>
        <v>1.4535605594334777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7.7811244979919675E-2</v>
      </c>
      <c r="E47" s="6">
        <f>'Plate 2'!N54</f>
        <v>8.7435389594705579E-2</v>
      </c>
      <c r="F47" s="6">
        <f>'Plate 3'!N54</f>
        <v>9.3569065343258886E-2</v>
      </c>
      <c r="G47" s="6">
        <f t="shared" si="0"/>
        <v>8.6271899972628033E-2</v>
      </c>
      <c r="H47" s="6">
        <f t="shared" si="1"/>
        <v>7.9430791716014366E-3</v>
      </c>
      <c r="I47" s="7">
        <f t="shared" si="2"/>
        <v>3.4508759989051212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0.21335341365461846</v>
      </c>
      <c r="E48" s="6">
        <f>'Plate 2'!N55</f>
        <v>0.21399932370416888</v>
      </c>
      <c r="F48" s="6">
        <f>'Plate 3'!N55</f>
        <v>0.23211331679073613</v>
      </c>
      <c r="G48" s="6">
        <f t="shared" si="0"/>
        <v>0.21982201804984114</v>
      </c>
      <c r="H48" s="6">
        <f t="shared" si="1"/>
        <v>1.0649475034079018E-2</v>
      </c>
      <c r="I48" s="7">
        <f t="shared" si="2"/>
        <v>8.7928807219936456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0.25937081659973227</v>
      </c>
      <c r="E49" s="6">
        <f>'Plate 2'!N56</f>
        <v>0.27776435920970005</v>
      </c>
      <c r="F49" s="6">
        <f>'Plate 3'!N56</f>
        <v>0.30603804797353185</v>
      </c>
      <c r="G49" s="6">
        <f t="shared" si="0"/>
        <v>0.28105774126098804</v>
      </c>
      <c r="H49" s="6">
        <f t="shared" si="1"/>
        <v>2.3507283871722514E-2</v>
      </c>
      <c r="I49" s="7">
        <f t="shared" si="2"/>
        <v>11.242309650439521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0.50911981258366801</v>
      </c>
      <c r="E50" s="6">
        <f>'Plate 2'!N57</f>
        <v>0.5526303077146032</v>
      </c>
      <c r="F50" s="6">
        <f>'Plate 3'!N57</f>
        <v>0.5970843672456575</v>
      </c>
      <c r="G50" s="6">
        <f t="shared" si="0"/>
        <v>0.55294482918130961</v>
      </c>
      <c r="H50" s="6">
        <f t="shared" si="1"/>
        <v>4.3983120762802842E-2</v>
      </c>
      <c r="I50" s="7">
        <f t="shared" si="2"/>
        <v>22.117793167252383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0.96594712182061571</v>
      </c>
      <c r="E51" s="6">
        <f>'Plate 2'!N58</f>
        <v>1.1221680112071881</v>
      </c>
      <c r="F51" s="6">
        <f>'Plate 3'!N58</f>
        <v>1.1688378825475598</v>
      </c>
      <c r="G51" s="6">
        <f t="shared" si="0"/>
        <v>1.085651005191788</v>
      </c>
      <c r="H51" s="6">
        <f t="shared" si="1"/>
        <v>0.10626045357204206</v>
      </c>
      <c r="I51" s="7">
        <f t="shared" si="2"/>
        <v>43.42604020767152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3.6839022757697455</v>
      </c>
      <c r="E52" s="6">
        <f>'Plate 2'!N59</f>
        <v>4.0485966861504279</v>
      </c>
      <c r="F52" s="6">
        <f>'Plate 3'!N59</f>
        <v>4.0937758478081054</v>
      </c>
      <c r="G52" s="6">
        <f t="shared" si="0"/>
        <v>3.9420916032427598</v>
      </c>
      <c r="H52" s="6">
        <f t="shared" si="1"/>
        <v>0.22473670322790651</v>
      </c>
      <c r="I52" s="7">
        <f t="shared" si="2"/>
        <v>157.68366412971039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13.484772423025435</v>
      </c>
      <c r="E53" s="6">
        <f>'Plate 2'!N60</f>
        <v>14.850007246026763</v>
      </c>
      <c r="F53" s="6">
        <f>'Plate 3'!N60</f>
        <v>14.917803970223325</v>
      </c>
      <c r="G53" s="6">
        <f t="shared" si="0"/>
        <v>14.417527879758508</v>
      </c>
      <c r="H53" s="6">
        <f t="shared" si="1"/>
        <v>0.80850086920295805</v>
      </c>
      <c r="I53" s="7">
        <f t="shared" si="2"/>
        <v>576.70111519034026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19.536897590361445</v>
      </c>
      <c r="E54" s="6">
        <f>'Plate 2'!N61</f>
        <v>22.941403796918024</v>
      </c>
      <c r="F54" s="6">
        <f>'Plate 3'!N61</f>
        <v>23.755686517783293</v>
      </c>
      <c r="G54" s="6">
        <f t="shared" si="0"/>
        <v>22.077995968354255</v>
      </c>
      <c r="H54" s="6">
        <f t="shared" si="1"/>
        <v>2.2380012985593196</v>
      </c>
      <c r="I54" s="7">
        <f t="shared" si="2"/>
        <v>883.11983873417023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16.93858768406961</v>
      </c>
      <c r="E55" s="6">
        <f>'Plate 2'!N62</f>
        <v>18.447417999130476</v>
      </c>
      <c r="F55" s="6">
        <f>'Plate 3'!N62</f>
        <v>18.838399503722083</v>
      </c>
      <c r="G55" s="6">
        <f t="shared" si="0"/>
        <v>18.074801728974055</v>
      </c>
      <c r="H55" s="6">
        <f t="shared" si="1"/>
        <v>1.0032215114877532</v>
      </c>
      <c r="I55" s="7">
        <f t="shared" si="2"/>
        <v>722.99206915896218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11.031626506024097</v>
      </c>
      <c r="E56" s="6">
        <f>'Plate 2'!N63</f>
        <v>12.477658084150525</v>
      </c>
      <c r="F56" s="6">
        <f>'Plate 3'!N63</f>
        <v>12.580128205128204</v>
      </c>
      <c r="G56" s="6">
        <f t="shared" si="0"/>
        <v>12.029804265100942</v>
      </c>
      <c r="H56" s="6">
        <f t="shared" si="1"/>
        <v>0.86596429514157769</v>
      </c>
      <c r="I56" s="7">
        <f t="shared" si="2"/>
        <v>481.1921706040377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4.9359939759036147</v>
      </c>
      <c r="E57" s="6">
        <f>'Plate 2'!N64</f>
        <v>5.4016714168397666</v>
      </c>
      <c r="F57" s="6">
        <f>'Plate 3'!N64</f>
        <v>5.5562448304383789</v>
      </c>
      <c r="G57" s="6">
        <f t="shared" si="0"/>
        <v>5.2979700743939206</v>
      </c>
      <c r="H57" s="6">
        <f t="shared" si="1"/>
        <v>0.32286724354845814</v>
      </c>
      <c r="I57" s="7">
        <f t="shared" si="2"/>
        <v>211.91880297575682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2.3816097724230252</v>
      </c>
      <c r="E58" s="6">
        <f>'Plate 2'!N65</f>
        <v>2.6452828365779433</v>
      </c>
      <c r="F58" s="6">
        <f>'Plate 3'!N65</f>
        <v>2.6561207609594706</v>
      </c>
      <c r="G58" s="6">
        <f t="shared" si="0"/>
        <v>2.56100445665348</v>
      </c>
      <c r="H58" s="6">
        <f t="shared" si="1"/>
        <v>0.15545483169986477</v>
      </c>
      <c r="I58" s="7">
        <f t="shared" si="2"/>
        <v>102.4401782661392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1.5018406961178046</v>
      </c>
      <c r="E59" s="6">
        <f>'Plate 2'!N66</f>
        <v>1.6892903724457757</v>
      </c>
      <c r="F59" s="6">
        <f>'Plate 3'!N66</f>
        <v>1.7488626964433416</v>
      </c>
      <c r="G59" s="6">
        <f t="shared" si="0"/>
        <v>1.6466645883356403</v>
      </c>
      <c r="H59" s="6">
        <f t="shared" si="1"/>
        <v>0.12890960113374134</v>
      </c>
      <c r="I59" s="7">
        <f t="shared" si="2"/>
        <v>65.866583533425612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0.79902945113788482</v>
      </c>
      <c r="E60" s="6">
        <f>'Plate 2'!N67</f>
        <v>0.87580310129945416</v>
      </c>
      <c r="F60" s="6">
        <f>'Plate 3'!N67</f>
        <v>0.90105459057071957</v>
      </c>
      <c r="G60" s="6">
        <f t="shared" si="0"/>
        <v>0.85862904766935289</v>
      </c>
      <c r="H60" s="6">
        <f t="shared" si="1"/>
        <v>5.3136553874329674E-2</v>
      </c>
      <c r="I60" s="7">
        <f t="shared" si="2"/>
        <v>34.345161906774116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0.5128848728246318</v>
      </c>
      <c r="E61" s="6">
        <f>'Plate 2'!N68</f>
        <v>0.57774986715617604</v>
      </c>
      <c r="F61" s="6">
        <f>'Plate 3'!N68</f>
        <v>0.60845740281224148</v>
      </c>
      <c r="G61" s="6">
        <f t="shared" si="0"/>
        <v>0.56636404759768311</v>
      </c>
      <c r="H61" s="6">
        <f t="shared" si="1"/>
        <v>4.8792978873215542E-2</v>
      </c>
      <c r="I61" s="7">
        <f t="shared" si="2"/>
        <v>22.654561903907325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0.43800200803212852</v>
      </c>
      <c r="E62" s="6">
        <f>'Plate 2'!N69</f>
        <v>0.46616105502149657</v>
      </c>
      <c r="F62" s="6">
        <f>'Plate 3'!N69</f>
        <v>0.50299834574028124</v>
      </c>
      <c r="G62" s="6">
        <f t="shared" si="0"/>
        <v>0.46905380293130206</v>
      </c>
      <c r="H62" s="6">
        <f t="shared" si="1"/>
        <v>3.2594585006106798E-2</v>
      </c>
      <c r="I62" s="7">
        <f t="shared" si="2"/>
        <v>18.762152117252082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0.3852911646586345</v>
      </c>
      <c r="E63" s="6">
        <f>'Plate 2'!N70</f>
        <v>0.412057388531955</v>
      </c>
      <c r="F63" s="6">
        <f>'Plate 3'!N70</f>
        <v>0.43837882547559964</v>
      </c>
      <c r="G63" s="6">
        <f t="shared" si="0"/>
        <v>0.41190912622206305</v>
      </c>
      <c r="H63" s="6">
        <f t="shared" si="1"/>
        <v>2.6544140954995792E-2</v>
      </c>
      <c r="I63" s="7">
        <f t="shared" si="2"/>
        <v>16.476365048882521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0.33843708165997322</v>
      </c>
      <c r="E64" s="6">
        <f>'Plate 2'!N71</f>
        <v>0.3647166803536061</v>
      </c>
      <c r="F64" s="6">
        <f>'Plate 3'!N71</f>
        <v>0.38926799007444168</v>
      </c>
      <c r="G64" s="6">
        <f t="shared" si="0"/>
        <v>0.36414058402934035</v>
      </c>
      <c r="H64" s="6">
        <f t="shared" si="1"/>
        <v>2.5420350662238016E-2</v>
      </c>
      <c r="I64" s="7">
        <f t="shared" si="2"/>
        <v>14.565623361173614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0.21879183400267738</v>
      </c>
      <c r="E65" s="6">
        <f>'Plate 2'!N72</f>
        <v>0.22027921356456212</v>
      </c>
      <c r="F65" s="6">
        <f>'Plate 3'!N72</f>
        <v>0.24762200165425971</v>
      </c>
      <c r="G65" s="6">
        <f t="shared" si="0"/>
        <v>0.22889768307383307</v>
      </c>
      <c r="H65" s="6">
        <f t="shared" si="1"/>
        <v>1.6232780236800498E-2</v>
      </c>
      <c r="I65" s="7">
        <f t="shared" si="2"/>
        <v>9.1559073229533219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0.11504350736278447</v>
      </c>
      <c r="E66" s="6">
        <f>'Plate 2'!N73</f>
        <v>0.14347132988744507</v>
      </c>
      <c r="F66" s="6">
        <f>'Plate 3'!N73</f>
        <v>0.16232423490488007</v>
      </c>
      <c r="G66" s="6">
        <f t="shared" si="0"/>
        <v>0.14027969071836988</v>
      </c>
      <c r="H66" s="6">
        <f t="shared" si="1"/>
        <v>2.3801401632396579E-2</v>
      </c>
      <c r="I66" s="7">
        <f t="shared" si="2"/>
        <v>5.611187628734795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7.9484605087014729E-2</v>
      </c>
      <c r="E67" s="6">
        <f>'Plate 2'!N74</f>
        <v>3.9611612965557222E-2</v>
      </c>
      <c r="F67" s="6">
        <f>'Plate 3'!N74</f>
        <v>5.8416046319272122E-2</v>
      </c>
      <c r="G67" s="6">
        <f t="shared" ref="G67:G73" si="3">AVERAGE(D67:F67)</f>
        <v>5.9170754790614698E-2</v>
      </c>
      <c r="H67" s="6">
        <f t="shared" ref="H67:H73" si="4">STDEV(D67:F67)</f>
        <v>1.9947206918187559E-2</v>
      </c>
      <c r="I67" s="7">
        <f t="shared" ref="I67:I89" si="5">G67*40</f>
        <v>2.366830191624588</v>
      </c>
      <c r="J67">
        <f>SUM(I46:I67)</f>
        <v>3416.3356723795405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8.7851405622489959E-3</v>
      </c>
      <c r="E68">
        <f>'Plate 2'!N75</f>
        <v>2.8017970146369742E-2</v>
      </c>
      <c r="F68">
        <f>'Plate 3'!N75</f>
        <v>3.9805624483043839E-2</v>
      </c>
      <c r="G68">
        <f t="shared" si="3"/>
        <v>2.553624506388753E-2</v>
      </c>
      <c r="H68">
        <f t="shared" si="4"/>
        <v>1.5658442617605323E-2</v>
      </c>
      <c r="I68" s="7">
        <f t="shared" si="5"/>
        <v>1.0214498025555012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0.10542168674698794</v>
      </c>
      <c r="E69">
        <f>'Plate 2'!N76</f>
        <v>6.4731172407130097E-2</v>
      </c>
      <c r="F69">
        <f>'Plate 3'!N76</f>
        <v>9.046732837055417E-2</v>
      </c>
      <c r="G69">
        <f t="shared" si="3"/>
        <v>8.6873395841557399E-2</v>
      </c>
      <c r="H69">
        <f t="shared" si="4"/>
        <v>2.0581952108043179E-2</v>
      </c>
      <c r="I69" s="7">
        <f t="shared" si="5"/>
        <v>3.474935833662296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0.16691767068273092</v>
      </c>
      <c r="E70">
        <f>'Plate 2'!N77</f>
        <v>0.16714168397661949</v>
      </c>
      <c r="F70">
        <f>'Plate 3'!N77</f>
        <v>0.19799421009098428</v>
      </c>
      <c r="G70">
        <f t="shared" si="3"/>
        <v>0.17735118825011156</v>
      </c>
      <c r="H70">
        <f t="shared" si="4"/>
        <v>1.7877732197653613E-2</v>
      </c>
      <c r="I70" s="7">
        <f t="shared" si="5"/>
        <v>7.0940475300044623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0.25309571619812582</v>
      </c>
      <c r="E71">
        <f>'Plate 2'!N78</f>
        <v>0.24829718371093185</v>
      </c>
      <c r="F71">
        <f>'Plate 3'!N78</f>
        <v>0.26364764267990071</v>
      </c>
      <c r="G71">
        <f t="shared" si="3"/>
        <v>0.25501351419631946</v>
      </c>
      <c r="H71">
        <f t="shared" si="4"/>
        <v>7.8528726916272992E-3</v>
      </c>
      <c r="I71" s="7">
        <f t="shared" si="5"/>
        <v>10.200540567852778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0.49782463186077641</v>
      </c>
      <c r="E72">
        <f>'Plate 2'!N79</f>
        <v>0.55746099222259793</v>
      </c>
      <c r="F72">
        <f>'Plate 3'!N79</f>
        <v>0.59139784946236551</v>
      </c>
      <c r="G72">
        <f t="shared" si="3"/>
        <v>0.54889449118191325</v>
      </c>
      <c r="H72">
        <f t="shared" si="4"/>
        <v>4.7371145944959198E-2</v>
      </c>
      <c r="I72" s="7">
        <f t="shared" si="5"/>
        <v>21.955779647276529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1.0144745649263722</v>
      </c>
      <c r="E73">
        <f>'Plate 2'!N80</f>
        <v>1.0965653833148157</v>
      </c>
      <c r="F73">
        <f>'Plate 3'!N80</f>
        <v>1.1217948717948718</v>
      </c>
      <c r="G73">
        <f t="shared" si="3"/>
        <v>1.0776116066786865</v>
      </c>
      <c r="H73">
        <f t="shared" si="4"/>
        <v>5.6114581912070187E-2</v>
      </c>
      <c r="I73" s="7">
        <f t="shared" si="5"/>
        <v>43.104464267147463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2.9551539491298526</v>
      </c>
      <c r="E74">
        <f>'Plate 2'!N81</f>
        <v>3.239940099512101</v>
      </c>
      <c r="F74">
        <f>'Plate 3'!N81</f>
        <v>3.3255789909015716</v>
      </c>
      <c r="G74">
        <f t="shared" ref="G74:G89" si="6">AVERAGE(D74:F74)</f>
        <v>3.1735576798478413</v>
      </c>
      <c r="H74">
        <f t="shared" ref="H74:H89" si="7">STDEV(D74:F74)</f>
        <v>0.19392949008146315</v>
      </c>
      <c r="I74" s="7">
        <f t="shared" si="5"/>
        <v>126.94230719391365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12.505020080321284</v>
      </c>
      <c r="E75">
        <f>'Plate 2'!N82</f>
        <v>13.718177865803584</v>
      </c>
      <c r="F75">
        <f>'Plate 3'!N82</f>
        <v>13.989867659222497</v>
      </c>
      <c r="G75">
        <f t="shared" si="6"/>
        <v>13.404355201782456</v>
      </c>
      <c r="H75">
        <f t="shared" si="7"/>
        <v>0.79060519950363828</v>
      </c>
      <c r="I75" s="7">
        <f t="shared" si="5"/>
        <v>536.17420807129827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17.814591700133867</v>
      </c>
      <c r="E76">
        <f>'Plate 2'!N83</f>
        <v>20.231872856383749</v>
      </c>
      <c r="F76">
        <f>'Plate 3'!N83</f>
        <v>20.445099255583127</v>
      </c>
      <c r="G76">
        <f t="shared" si="6"/>
        <v>19.497187937366917</v>
      </c>
      <c r="H76">
        <f t="shared" si="7"/>
        <v>1.4610660311881833</v>
      </c>
      <c r="I76" s="7">
        <f t="shared" si="5"/>
        <v>779.88751749467667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18.113286479250334</v>
      </c>
      <c r="E77">
        <f>'Plate 2'!N84</f>
        <v>19.767161006714652</v>
      </c>
      <c r="F77">
        <f>'Plate 3'!N84</f>
        <v>19.999483043837881</v>
      </c>
      <c r="G77">
        <f t="shared" si="6"/>
        <v>19.293310176600954</v>
      </c>
      <c r="H77">
        <f t="shared" si="7"/>
        <v>1.0285112186870131</v>
      </c>
      <c r="I77" s="7">
        <f t="shared" si="5"/>
        <v>771.73240706403817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12.587433065595716</v>
      </c>
      <c r="E78">
        <f>'Plate 2'!N85</f>
        <v>13.610936669726101</v>
      </c>
      <c r="F78">
        <f>'Plate 3'!N85</f>
        <v>13.634718775847807</v>
      </c>
      <c r="G78">
        <f t="shared" si="6"/>
        <v>13.277696170389875</v>
      </c>
      <c r="H78">
        <f t="shared" si="7"/>
        <v>0.59790363983082551</v>
      </c>
      <c r="I78" s="7">
        <f t="shared" si="5"/>
        <v>531.10784681559505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6.0512884872824628</v>
      </c>
      <c r="E79">
        <f>'Plate 2'!N86</f>
        <v>6.7020916863919622</v>
      </c>
      <c r="F79">
        <f>'Plate 3'!N86</f>
        <v>6.7323200992555829</v>
      </c>
      <c r="G79">
        <f t="shared" si="6"/>
        <v>6.4952334243100038</v>
      </c>
      <c r="H79">
        <f t="shared" si="7"/>
        <v>0.38476456381838636</v>
      </c>
      <c r="I79" s="7">
        <f t="shared" si="5"/>
        <v>259.80933697240016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3.0718708165997319</v>
      </c>
      <c r="E80">
        <f>'Plate 2'!N87</f>
        <v>3.4056325781363221</v>
      </c>
      <c r="F80">
        <f>'Plate 3'!N87</f>
        <v>3.4744623655913975</v>
      </c>
      <c r="G80">
        <f t="shared" si="6"/>
        <v>3.3173219201091508</v>
      </c>
      <c r="H80">
        <f t="shared" si="7"/>
        <v>0.21533478137721088</v>
      </c>
      <c r="I80" s="7">
        <f t="shared" si="5"/>
        <v>132.69287680436602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1.6101907630522088</v>
      </c>
      <c r="E81">
        <f>'Plate 2'!N88</f>
        <v>1.8081252113424473</v>
      </c>
      <c r="F81">
        <f>'Plate 3'!N88</f>
        <v>1.8393300248138957</v>
      </c>
      <c r="G81">
        <f t="shared" si="6"/>
        <v>1.7525486664028509</v>
      </c>
      <c r="H81">
        <f t="shared" si="7"/>
        <v>0.12426892041351283</v>
      </c>
      <c r="I81" s="7">
        <f t="shared" si="5"/>
        <v>70.101946656114038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0.84588353413654616</v>
      </c>
      <c r="E82">
        <f>'Plate 2'!N89</f>
        <v>0.97145065455775093</v>
      </c>
      <c r="F82">
        <f>'Plate 3'!N89</f>
        <v>0.99720843672456572</v>
      </c>
      <c r="G82">
        <f t="shared" si="6"/>
        <v>0.9381808751396209</v>
      </c>
      <c r="H82">
        <f t="shared" si="7"/>
        <v>8.0962739594931402E-2</v>
      </c>
      <c r="I82" s="7">
        <f t="shared" si="5"/>
        <v>37.527235005584835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0.61579651941097724</v>
      </c>
      <c r="E83">
        <f>'Plate 2'!N90</f>
        <v>0.6202598908265301</v>
      </c>
      <c r="F83">
        <f>'Plate 3'!N90</f>
        <v>0.65394954507857728</v>
      </c>
      <c r="G83">
        <f t="shared" si="6"/>
        <v>0.63000198510536154</v>
      </c>
      <c r="H83">
        <f t="shared" si="7"/>
        <v>2.0858922373923516E-2</v>
      </c>
      <c r="I83" s="7">
        <f t="shared" si="5"/>
        <v>25.200079404214463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0.43423694779116462</v>
      </c>
      <c r="E84">
        <f>'Plate 2'!N91</f>
        <v>0.44683831698951743</v>
      </c>
      <c r="F84">
        <f>'Plate 3'!N91</f>
        <v>0.4693961952026468</v>
      </c>
      <c r="G84">
        <f t="shared" si="6"/>
        <v>0.45015715332777634</v>
      </c>
      <c r="H84">
        <f t="shared" si="7"/>
        <v>1.7813033868927686E-2</v>
      </c>
      <c r="I84" s="7">
        <f t="shared" si="5"/>
        <v>18.006286133111054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0.44887884872824629</v>
      </c>
      <c r="E85">
        <f>'Plate 2'!N92</f>
        <v>0.40819284092555919</v>
      </c>
      <c r="F85">
        <f>'Plate 3'!N92</f>
        <v>0.43217535153019021</v>
      </c>
      <c r="G85">
        <f t="shared" si="6"/>
        <v>0.42974901372799862</v>
      </c>
      <c r="H85">
        <f t="shared" si="7"/>
        <v>2.0451238204026601E-2</v>
      </c>
      <c r="I85" s="7">
        <f t="shared" si="5"/>
        <v>17.189960549119945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0.46017402945113789</v>
      </c>
      <c r="E86">
        <f>'Plate 2'!N93</f>
        <v>0.44104149557992367</v>
      </c>
      <c r="F86">
        <f>'Plate 3'!N93</f>
        <v>0.46319272125723737</v>
      </c>
      <c r="G86">
        <f t="shared" si="6"/>
        <v>0.45480274876276633</v>
      </c>
      <c r="H86">
        <f t="shared" si="7"/>
        <v>1.2012792844579297E-2</v>
      </c>
      <c r="I86" s="7">
        <f t="shared" si="5"/>
        <v>18.192109950510652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0.27568607764390896</v>
      </c>
      <c r="E87">
        <f>'Plate 2'!N94</f>
        <v>0.2850103859716922</v>
      </c>
      <c r="F87">
        <f>'Plate 3'!N94</f>
        <v>0.29466501240694787</v>
      </c>
      <c r="G87">
        <f t="shared" si="6"/>
        <v>0.28512049200751632</v>
      </c>
      <c r="H87">
        <f t="shared" si="7"/>
        <v>9.489946453445636E-3</v>
      </c>
      <c r="I87" s="7">
        <f t="shared" si="5"/>
        <v>11.404819680300653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0.1627342704149933</v>
      </c>
      <c r="E88">
        <f>'Plate 2'!N95</f>
        <v>0.16859088932901792</v>
      </c>
      <c r="F88">
        <f>'Plate 3'!N95</f>
        <v>0.18403639371381306</v>
      </c>
      <c r="G88">
        <f t="shared" si="6"/>
        <v>0.17178718448594144</v>
      </c>
      <c r="H88">
        <f t="shared" si="7"/>
        <v>1.1004878068709319E-2</v>
      </c>
      <c r="I88" s="7">
        <f t="shared" si="5"/>
        <v>6.8714873794376574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8.1157965194109769E-2</v>
      </c>
      <c r="E89">
        <f>'Plate 2'!N96</f>
        <v>8.0189362832713398E-2</v>
      </c>
      <c r="F89">
        <f>'Plate 3'!N96</f>
        <v>8.8916459884201812E-2</v>
      </c>
      <c r="G89">
        <f t="shared" si="6"/>
        <v>8.3421262637008331E-2</v>
      </c>
      <c r="H89">
        <f t="shared" si="7"/>
        <v>4.7835595765912441E-3</v>
      </c>
      <c r="I89" s="7">
        <f t="shared" si="5"/>
        <v>3.3368505054803332</v>
      </c>
      <c r="J89">
        <f>SUM(I68:I89)</f>
        <v>3433.0284933286612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Plate 1</vt:lpstr>
      <vt:lpstr>Plate 2</vt:lpstr>
      <vt:lpstr>Plate 3</vt:lpstr>
      <vt:lpstr>136, 139, 141 REPEATS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2023-03-29T17:44:52Z</dcterms:modified>
</cp:coreProperties>
</file>