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2 Batch 142 Water yr\"/>
    </mc:Choice>
  </mc:AlternateContent>
  <xr:revisionPtr revIDLastSave="0" documentId="13_ncr:1_{EBABC3D5-100A-4A26-B0C1-14BB43D3CE85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26" i="5"/>
  <c r="O41" i="5"/>
  <c r="O25" i="5"/>
  <c r="O17" i="5"/>
  <c r="O42" i="5"/>
  <c r="O72" i="5"/>
  <c r="O64" i="5"/>
  <c r="O48" i="5"/>
  <c r="O66" i="5"/>
  <c r="E43" i="3"/>
  <c r="O95" i="5"/>
  <c r="O55" i="5"/>
  <c r="E40" i="3"/>
  <c r="O31" i="5"/>
  <c r="E8" i="3"/>
  <c r="O87" i="5"/>
  <c r="O86" i="5"/>
  <c r="E71" i="3"/>
  <c r="O70" i="5"/>
  <c r="O22" i="5"/>
  <c r="O14" i="5"/>
  <c r="O93" i="5"/>
  <c r="O37" i="5"/>
  <c r="O76" i="5"/>
  <c r="O68" i="5"/>
  <c r="O60" i="5"/>
  <c r="O12" i="5"/>
  <c r="O77" i="5"/>
  <c r="O45" i="5"/>
  <c r="O91" i="5"/>
  <c r="O83" i="5"/>
  <c r="O75" i="5"/>
  <c r="O43" i="5"/>
  <c r="O35" i="5"/>
  <c r="O79" i="5"/>
  <c r="O71" i="5"/>
  <c r="O67" i="5"/>
  <c r="O63" i="5"/>
  <c r="O59" i="5"/>
  <c r="O51" i="5"/>
  <c r="O47" i="5"/>
  <c r="O39" i="5"/>
  <c r="O27" i="5"/>
  <c r="O23" i="5"/>
  <c r="O19" i="5"/>
  <c r="O15" i="5"/>
  <c r="O11" i="5"/>
  <c r="I16" i="1"/>
  <c r="N89" i="1" s="1"/>
  <c r="O89" i="1" s="1"/>
  <c r="O94" i="5"/>
  <c r="O90" i="5"/>
  <c r="O82" i="5"/>
  <c r="O74" i="5"/>
  <c r="O62" i="5"/>
  <c r="O58" i="5"/>
  <c r="O54" i="5"/>
  <c r="O46" i="5"/>
  <c r="O38" i="5"/>
  <c r="O34" i="5"/>
  <c r="O30" i="5"/>
  <c r="O18" i="5"/>
  <c r="O10" i="5"/>
  <c r="O89" i="5"/>
  <c r="O81" i="5"/>
  <c r="O73" i="5"/>
  <c r="O69" i="5"/>
  <c r="O65" i="5"/>
  <c r="O61" i="5"/>
  <c r="O57" i="5"/>
  <c r="O53" i="5"/>
  <c r="O49" i="5"/>
  <c r="O33" i="5"/>
  <c r="O29" i="5"/>
  <c r="O21" i="5"/>
  <c r="O13" i="5"/>
  <c r="O85" i="5"/>
  <c r="O9" i="5"/>
  <c r="O96" i="5"/>
  <c r="O92" i="5"/>
  <c r="O88" i="5"/>
  <c r="O84" i="5"/>
  <c r="O80" i="5"/>
  <c r="O56" i="5"/>
  <c r="O52" i="5"/>
  <c r="O44" i="5"/>
  <c r="O40" i="5"/>
  <c r="O36" i="5"/>
  <c r="O32" i="5"/>
  <c r="O28" i="5"/>
  <c r="O24" i="5"/>
  <c r="O20" i="5"/>
  <c r="O16" i="5"/>
  <c r="G9" i="6"/>
  <c r="E47" i="3"/>
  <c r="E77" i="3"/>
  <c r="E25" i="3"/>
  <c r="E2" i="3"/>
  <c r="E29" i="3"/>
  <c r="E48" i="3"/>
  <c r="E32" i="3"/>
  <c r="E30" i="3"/>
  <c r="E24" i="3"/>
  <c r="E52" i="3"/>
  <c r="G10" i="1"/>
  <c r="G10" i="6" s="1"/>
  <c r="E62" i="3"/>
  <c r="E17" i="3"/>
  <c r="E78" i="3"/>
  <c r="E39" i="3"/>
  <c r="E11" i="3"/>
  <c r="E54" i="3"/>
  <c r="E57" i="3"/>
  <c r="E7" i="3"/>
  <c r="E75" i="3"/>
  <c r="O90" i="6" l="1"/>
  <c r="F83" i="3"/>
  <c r="O40" i="6"/>
  <c r="O78" i="6"/>
  <c r="O17" i="6"/>
  <c r="O13" i="6"/>
  <c r="O26" i="6"/>
  <c r="O12" i="6"/>
  <c r="O23" i="6"/>
  <c r="O41" i="6"/>
  <c r="O16" i="6"/>
  <c r="O36" i="6"/>
  <c r="O24" i="6"/>
  <c r="O88" i="6"/>
  <c r="O44" i="6"/>
  <c r="O82" i="6"/>
  <c r="O80" i="6"/>
  <c r="O22" i="6"/>
  <c r="O52" i="6"/>
  <c r="O18" i="6"/>
  <c r="O68" i="6"/>
  <c r="O64" i="6"/>
  <c r="O10" i="6"/>
  <c r="O58" i="6"/>
  <c r="O46" i="6"/>
  <c r="O50" i="5"/>
  <c r="E53" i="3"/>
  <c r="O78" i="5"/>
  <c r="E38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34" i="3"/>
  <c r="F16" i="3"/>
  <c r="E5" i="3"/>
  <c r="E42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G11" i="1"/>
  <c r="G11" i="5" s="1"/>
  <c r="G10" i="5"/>
  <c r="D63" i="3"/>
  <c r="E72" i="3"/>
  <c r="E6" i="3"/>
  <c r="E10" i="3"/>
  <c r="E20" i="3"/>
  <c r="F29" i="3"/>
  <c r="E56" i="3"/>
  <c r="E76" i="3"/>
  <c r="F81" i="3"/>
  <c r="E14" i="3"/>
  <c r="F71" i="3"/>
  <c r="D27" i="3"/>
  <c r="E36" i="3"/>
  <c r="E64" i="3"/>
  <c r="F73" i="3"/>
  <c r="F11" i="3"/>
  <c r="E18" i="3"/>
  <c r="E28" i="3"/>
  <c r="F33" i="3"/>
  <c r="E80" i="3"/>
  <c r="E12" i="3"/>
  <c r="E44" i="3"/>
  <c r="E61" i="3"/>
  <c r="E67" i="3"/>
  <c r="E22" i="3"/>
  <c r="O75" i="6" l="1"/>
  <c r="F68" i="3"/>
  <c r="O39" i="6"/>
  <c r="F32" i="3"/>
  <c r="O87" i="6"/>
  <c r="F80" i="3"/>
  <c r="O91" i="6"/>
  <c r="F84" i="3"/>
  <c r="O25" i="6"/>
  <c r="F18" i="3"/>
  <c r="O30" i="6"/>
  <c r="F23" i="3"/>
  <c r="O53" i="6"/>
  <c r="F46" i="3"/>
  <c r="O65" i="6"/>
  <c r="F58" i="3"/>
  <c r="O20" i="6"/>
  <c r="F13" i="3"/>
  <c r="O59" i="6"/>
  <c r="F52" i="3"/>
  <c r="O85" i="6"/>
  <c r="F78" i="3"/>
  <c r="O81" i="6"/>
  <c r="F74" i="3"/>
  <c r="O50" i="6"/>
  <c r="F43" i="3"/>
  <c r="O96" i="6"/>
  <c r="F89" i="3"/>
  <c r="O76" i="6"/>
  <c r="F69" i="3"/>
  <c r="O37" i="6"/>
  <c r="F30" i="3"/>
  <c r="H30" i="3" s="1"/>
  <c r="O60" i="6"/>
  <c r="F53" i="3"/>
  <c r="O67" i="6"/>
  <c r="F60" i="3"/>
  <c r="G60" i="3" s="1"/>
  <c r="I60" i="3" s="1"/>
  <c r="O51" i="6"/>
  <c r="F44" i="3"/>
  <c r="O62" i="6"/>
  <c r="F55" i="3"/>
  <c r="O69" i="6"/>
  <c r="F62" i="3"/>
  <c r="O31" i="6"/>
  <c r="F24" i="3"/>
  <c r="O42" i="6"/>
  <c r="F35" i="3"/>
  <c r="H35" i="3" s="1"/>
  <c r="O57" i="6"/>
  <c r="F50" i="3"/>
  <c r="O43" i="6"/>
  <c r="F36" i="3"/>
  <c r="O86" i="6"/>
  <c r="F79" i="3"/>
  <c r="H79" i="3" s="1"/>
  <c r="F15" i="3"/>
  <c r="O92" i="6"/>
  <c r="F85" i="3"/>
  <c r="O84" i="6"/>
  <c r="F77" i="3"/>
  <c r="O14" i="6"/>
  <c r="F7" i="3"/>
  <c r="O79" i="6"/>
  <c r="F72" i="3"/>
  <c r="O95" i="6"/>
  <c r="F88" i="3"/>
  <c r="O55" i="6"/>
  <c r="F48" i="3"/>
  <c r="O56" i="6"/>
  <c r="F49" i="3"/>
  <c r="O54" i="6"/>
  <c r="F47" i="3"/>
  <c r="O83" i="6"/>
  <c r="F76" i="3"/>
  <c r="O73" i="6"/>
  <c r="F66" i="3"/>
  <c r="O32" i="6"/>
  <c r="F25" i="3"/>
  <c r="G25" i="3" s="1"/>
  <c r="O29" i="6"/>
  <c r="F22" i="3"/>
  <c r="H22" i="3" s="1"/>
  <c r="O74" i="6"/>
  <c r="F67" i="3"/>
  <c r="H67" i="3" s="1"/>
  <c r="F51" i="3"/>
  <c r="O72" i="6"/>
  <c r="F65" i="3"/>
  <c r="O66" i="6"/>
  <c r="F59" i="3"/>
  <c r="O15" i="6"/>
  <c r="F8" i="3"/>
  <c r="O45" i="6"/>
  <c r="F38" i="3"/>
  <c r="O63" i="6"/>
  <c r="F56" i="3"/>
  <c r="O71" i="6"/>
  <c r="F64" i="3"/>
  <c r="O27" i="6"/>
  <c r="F20" i="3"/>
  <c r="F57" i="3"/>
  <c r="F9" i="3"/>
  <c r="F45" i="3"/>
  <c r="H45" i="3" s="1"/>
  <c r="O34" i="6"/>
  <c r="F27" i="3"/>
  <c r="G27" i="3" s="1"/>
  <c r="I27" i="3" s="1"/>
  <c r="O35" i="6"/>
  <c r="F28" i="3"/>
  <c r="O28" i="6"/>
  <c r="F21" i="3"/>
  <c r="O33" i="6"/>
  <c r="F26" i="3"/>
  <c r="H26" i="3" s="1"/>
  <c r="O70" i="6"/>
  <c r="F63" i="3"/>
  <c r="G63" i="3" s="1"/>
  <c r="I63" i="3" s="1"/>
  <c r="O89" i="6"/>
  <c r="F82" i="3"/>
  <c r="G82" i="3" s="1"/>
  <c r="I82" i="3" s="1"/>
  <c r="O11" i="6"/>
  <c r="F4" i="3"/>
  <c r="G48" i="3"/>
  <c r="I48" i="3" s="1"/>
  <c r="O38" i="6"/>
  <c r="F31" i="3"/>
  <c r="O48" i="6"/>
  <c r="F41" i="3"/>
  <c r="O61" i="6"/>
  <c r="F54" i="3"/>
  <c r="O19" i="6"/>
  <c r="F12" i="3"/>
  <c r="O94" i="6"/>
  <c r="F87" i="3"/>
  <c r="O9" i="6"/>
  <c r="F2" i="3"/>
  <c r="G2" i="3" s="1"/>
  <c r="I2" i="3" s="1"/>
  <c r="O77" i="6"/>
  <c r="F70" i="3"/>
  <c r="H2" i="3"/>
  <c r="F19" i="3"/>
  <c r="F3" i="3"/>
  <c r="F17" i="3"/>
  <c r="F6" i="3"/>
  <c r="G6" i="3" s="1"/>
  <c r="I6" i="3" s="1"/>
  <c r="O93" i="6"/>
  <c r="F86" i="3"/>
  <c r="O47" i="6"/>
  <c r="F40" i="3"/>
  <c r="O49" i="6"/>
  <c r="F42" i="3"/>
  <c r="O21" i="6"/>
  <c r="F14" i="3"/>
  <c r="D4" i="3"/>
  <c r="D26" i="3"/>
  <c r="D25" i="3"/>
  <c r="D35" i="3"/>
  <c r="D11" i="3"/>
  <c r="D30" i="3"/>
  <c r="D12" i="3"/>
  <c r="D79" i="3"/>
  <c r="D7" i="3"/>
  <c r="G7" i="3" s="1"/>
  <c r="I7" i="3" s="1"/>
  <c r="D15" i="3"/>
  <c r="H60" i="3"/>
  <c r="D19" i="3"/>
  <c r="D31" i="3"/>
  <c r="D6" i="3"/>
  <c r="D51" i="3"/>
  <c r="D86" i="3"/>
  <c r="D14" i="3"/>
  <c r="G14" i="3" s="1"/>
  <c r="I14" i="3" s="1"/>
  <c r="D43" i="3"/>
  <c r="D53" i="3"/>
  <c r="D34" i="3"/>
  <c r="H34" i="3" s="1"/>
  <c r="D78" i="3"/>
  <c r="O67" i="1"/>
  <c r="D37" i="3"/>
  <c r="G37" i="3" s="1"/>
  <c r="I37" i="3" s="1"/>
  <c r="D67" i="3"/>
  <c r="D36" i="3"/>
  <c r="H36" i="3" s="1"/>
  <c r="D16" i="3"/>
  <c r="H16" i="3" s="1"/>
  <c r="D47" i="3"/>
  <c r="D8" i="3"/>
  <c r="D17" i="3"/>
  <c r="O24" i="1"/>
  <c r="D81" i="3"/>
  <c r="G81" i="3" s="1"/>
  <c r="I81" i="3" s="1"/>
  <c r="O88" i="1"/>
  <c r="D10" i="3"/>
  <c r="H10" i="3" s="1"/>
  <c r="D23" i="3"/>
  <c r="D49" i="3"/>
  <c r="O83" i="1"/>
  <c r="D76" i="3"/>
  <c r="D18" i="3"/>
  <c r="G18" i="3" s="1"/>
  <c r="I18" i="3" s="1"/>
  <c r="D68" i="3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D74" i="3"/>
  <c r="O16" i="1"/>
  <c r="D9" i="3"/>
  <c r="D58" i="3"/>
  <c r="O65" i="1"/>
  <c r="O64" i="1"/>
  <c r="D57" i="3"/>
  <c r="D87" i="3"/>
  <c r="O94" i="1"/>
  <c r="D21" i="3"/>
  <c r="O28" i="1"/>
  <c r="D70" i="3"/>
  <c r="O77" i="1"/>
  <c r="O51" i="1"/>
  <c r="D44" i="3"/>
  <c r="H44" i="3" s="1"/>
  <c r="D88" i="3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D42" i="3"/>
  <c r="D59" i="3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12" i="1"/>
  <c r="G13" i="1" s="1"/>
  <c r="H7" i="3"/>
  <c r="H61" i="3"/>
  <c r="G61" i="3"/>
  <c r="I61" i="3" s="1"/>
  <c r="G11" i="6"/>
  <c r="H12" i="3"/>
  <c r="H37" i="3"/>
  <c r="G12" i="3"/>
  <c r="I12" i="3" s="1"/>
  <c r="G11" i="3"/>
  <c r="I11" i="3" s="1"/>
  <c r="H11" i="3"/>
  <c r="G12" i="5"/>
  <c r="H59" i="3" l="1"/>
  <c r="G79" i="3"/>
  <c r="I79" i="3" s="1"/>
  <c r="H27" i="3"/>
  <c r="G85" i="3"/>
  <c r="I85" i="3" s="1"/>
  <c r="H49" i="3"/>
  <c r="H78" i="3"/>
  <c r="G45" i="3"/>
  <c r="I45" i="3" s="1"/>
  <c r="H86" i="3"/>
  <c r="G17" i="3"/>
  <c r="I17" i="3" s="1"/>
  <c r="H80" i="3"/>
  <c r="H9" i="3"/>
  <c r="G35" i="3"/>
  <c r="I35" i="3" s="1"/>
  <c r="H6" i="3"/>
  <c r="H28" i="3"/>
  <c r="G3" i="3"/>
  <c r="I3" i="3" s="1"/>
  <c r="H63" i="3"/>
  <c r="H31" i="3"/>
  <c r="H82" i="3"/>
  <c r="G8" i="3"/>
  <c r="I8" i="3" s="1"/>
  <c r="G19" i="3"/>
  <c r="I19" i="3" s="1"/>
  <c r="G76" i="3"/>
  <c r="I76" i="3" s="1"/>
  <c r="G57" i="3"/>
  <c r="I57" i="3" s="1"/>
  <c r="H56" i="3"/>
  <c r="H43" i="3"/>
  <c r="G26" i="3"/>
  <c r="I26" i="3" s="1"/>
  <c r="H20" i="3"/>
  <c r="G88" i="3"/>
  <c r="I88" i="3" s="1"/>
  <c r="G46" i="3"/>
  <c r="I46" i="3" s="1"/>
  <c r="G4" i="3"/>
  <c r="I4" i="3" s="1"/>
  <c r="G30" i="3"/>
  <c r="I30" i="3" s="1"/>
  <c r="H47" i="3"/>
  <c r="H25" i="3"/>
  <c r="G50" i="3"/>
  <c r="I50" i="3" s="1"/>
  <c r="H68" i="3"/>
  <c r="G15" i="3"/>
  <c r="I15" i="3" s="1"/>
  <c r="H51" i="3"/>
  <c r="H64" i="3"/>
  <c r="H70" i="3"/>
  <c r="H65" i="3"/>
  <c r="G67" i="3"/>
  <c r="I67" i="3" s="1"/>
  <c r="G42" i="3"/>
  <c r="I42" i="3" s="1"/>
  <c r="G22" i="3"/>
  <c r="I22" i="3" s="1"/>
  <c r="H72" i="3"/>
  <c r="G23" i="3"/>
  <c r="I23" i="3" s="1"/>
  <c r="G51" i="3"/>
  <c r="I51" i="3" s="1"/>
  <c r="G86" i="3"/>
  <c r="I86" i="3" s="1"/>
  <c r="H4" i="3"/>
  <c r="G44" i="3"/>
  <c r="I44" i="3" s="1"/>
  <c r="H3" i="3"/>
  <c r="H15" i="3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<sst xmlns="http://schemas.openxmlformats.org/spreadsheetml/2006/main" count="1065" uniqueCount="121">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</sst>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65078</c:v>
                </c:pt>
                <c:pt idx="1">
                  <c:v>34319</c:v>
                </c:pt>
                <c:pt idx="2">
                  <c:v>23536</c:v>
                </c:pt>
                <c:pt idx="3">
                  <c:v>7212</c:v>
                </c:pt>
                <c:pt idx="4">
                  <c:v>4348</c:v>
                </c:pt>
                <c:pt idx="5">
                  <c:v>3645</c:v>
                </c:pt>
                <c:pt idx="6">
                  <c:v>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65078</c:v>
                </c:pt>
                <c:pt idx="1">
                  <c:v>34319</c:v>
                </c:pt>
                <c:pt idx="2">
                  <c:v>23536</c:v>
                </c:pt>
                <c:pt idx="3">
                  <c:v>7212</c:v>
                </c:pt>
                <c:pt idx="4">
                  <c:v>4348</c:v>
                </c:pt>
                <c:pt idx="5">
                  <c:v>3645</c:v>
                </c:pt>
                <c:pt idx="6">
                  <c:v>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65077</c:v>
                </c:pt>
                <c:pt idx="1">
                  <c:v>34423</c:v>
                </c:pt>
                <c:pt idx="2">
                  <c:v>23551</c:v>
                </c:pt>
                <c:pt idx="3">
                  <c:v>7239</c:v>
                </c:pt>
                <c:pt idx="4">
                  <c:v>4358</c:v>
                </c:pt>
                <c:pt idx="5">
                  <c:v>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65077</c:v>
                </c:pt>
                <c:pt idx="1">
                  <c:v>34423</c:v>
                </c:pt>
                <c:pt idx="2">
                  <c:v>23551</c:v>
                </c:pt>
                <c:pt idx="3">
                  <c:v>7239</c:v>
                </c:pt>
                <c:pt idx="4">
                  <c:v>4358</c:v>
                </c:pt>
                <c:pt idx="5">
                  <c:v>3640</c:v>
                </c:pt>
                <c:pt idx="6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65063</c:v>
                </c:pt>
                <c:pt idx="1">
                  <c:v>33208</c:v>
                </c:pt>
                <c:pt idx="2">
                  <c:v>22767</c:v>
                </c:pt>
                <c:pt idx="3">
                  <c:v>7128</c:v>
                </c:pt>
                <c:pt idx="4">
                  <c:v>4244</c:v>
                </c:pt>
                <c:pt idx="5">
                  <c:v>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65063</c:v>
                </c:pt>
                <c:pt idx="1">
                  <c:v>33208</c:v>
                </c:pt>
                <c:pt idx="2">
                  <c:v>22767</c:v>
                </c:pt>
                <c:pt idx="3">
                  <c:v>7128</c:v>
                </c:pt>
                <c:pt idx="4">
                  <c:v>4244</c:v>
                </c:pt>
                <c:pt idx="5">
                  <c:v>3592</c:v>
                </c:pt>
                <c:pt idx="6">
                  <c:v>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-2.5147634915456279E-2</c:v>
                </c:pt>
                <c:pt idx="1">
                  <c:v>-5.5883633145458397E-3</c:v>
                </c:pt>
                <c:pt idx="2">
                  <c:v>4.6569694287881998E-4</c:v>
                </c:pt>
                <c:pt idx="3">
                  <c:v>-4.6569694287881998E-3</c:v>
                </c:pt>
                <c:pt idx="4">
                  <c:v>-9.3139388575763996E-4</c:v>
                </c:pt>
                <c:pt idx="5">
                  <c:v>9.4536479404400464E-2</c:v>
                </c:pt>
                <c:pt idx="6">
                  <c:v>0.46802542759321408</c:v>
                </c:pt>
                <c:pt idx="7">
                  <c:v>6.7404975512280405</c:v>
                </c:pt>
                <c:pt idx="8">
                  <c:v>28.203072557684216</c:v>
                </c:pt>
                <c:pt idx="9">
                  <c:v>28.654332895333795</c:v>
                </c:pt>
                <c:pt idx="10">
                  <c:v>21.355464709594049</c:v>
                </c:pt>
                <c:pt idx="11">
                  <c:v>9.7051242895946093</c:v>
                </c:pt>
                <c:pt idx="12">
                  <c:v>4.0008024362719423</c:v>
                </c:pt>
                <c:pt idx="13">
                  <c:v>2.4099816793978937</c:v>
                </c:pt>
                <c:pt idx="14">
                  <c:v>1.5735899699875326</c:v>
                </c:pt>
                <c:pt idx="15">
                  <c:v>0.85921085961142285</c:v>
                </c:pt>
                <c:pt idx="16">
                  <c:v>0.38047440233199592</c:v>
                </c:pt>
                <c:pt idx="17">
                  <c:v>0.31807101198623405</c:v>
                </c:pt>
                <c:pt idx="18">
                  <c:v>0.39071973507532998</c:v>
                </c:pt>
                <c:pt idx="19">
                  <c:v>0.34927270715911501</c:v>
                </c:pt>
                <c:pt idx="20">
                  <c:v>0.18627877715152799</c:v>
                </c:pt>
                <c:pt idx="21">
                  <c:v>0.1210812051484932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-4.0049937087578522E-2</c:v>
                </c:pt>
                <c:pt idx="1">
                  <c:v>-3.3530179887275038E-2</c:v>
                </c:pt>
                <c:pt idx="2">
                  <c:v>-4.0049937087578522E-2</c:v>
                </c:pt>
                <c:pt idx="3">
                  <c:v>-4.0981330973336158E-2</c:v>
                </c:pt>
                <c:pt idx="4">
                  <c:v>-1.6765089943637519E-2</c:v>
                </c:pt>
                <c:pt idx="5">
                  <c:v>4.8432482059397278E-2</c:v>
                </c:pt>
                <c:pt idx="6">
                  <c:v>0.2724327115841097</c:v>
                </c:pt>
                <c:pt idx="7">
                  <c:v>4.3300501748872682</c:v>
                </c:pt>
                <c:pt idx="8">
                  <c:v>26.063660802098919</c:v>
                </c:pt>
                <c:pt idx="9">
                  <c:v>28.639896290104552</c:v>
                </c:pt>
                <c:pt idx="10">
                  <c:v>18.511453479433094</c:v>
                </c:pt>
                <c:pt idx="11">
                  <c:v>10.938289794337724</c:v>
                </c:pt>
                <c:pt idx="12">
                  <c:v>4.2988484797143878</c:v>
                </c:pt>
                <c:pt idx="13">
                  <c:v>2.2926260497924309</c:v>
                </c:pt>
                <c:pt idx="14">
                  <c:v>1.2657642907446327</c:v>
                </c:pt>
                <c:pt idx="15">
                  <c:v>0.74045813917732384</c:v>
                </c:pt>
                <c:pt idx="16">
                  <c:v>0.41260749139063452</c:v>
                </c:pt>
                <c:pt idx="17">
                  <c:v>0.34787561633047853</c:v>
                </c:pt>
                <c:pt idx="18">
                  <c:v>0.37721452373184422</c:v>
                </c:pt>
                <c:pt idx="19">
                  <c:v>0.26218737884077564</c:v>
                </c:pt>
                <c:pt idx="20">
                  <c:v>0.21282350289562074</c:v>
                </c:pt>
                <c:pt idx="21">
                  <c:v>0.12014981126273555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-1.4436605229243419E-2</c:v>
                </c:pt>
                <c:pt idx="1">
                  <c:v>-2.5613331858335101E-2</c:v>
                </c:pt>
                <c:pt idx="2">
                  <c:v>-1.1642423571970499E-2</c:v>
                </c:pt>
                <c:pt idx="3">
                  <c:v>-1.7696483829395159E-2</c:v>
                </c:pt>
                <c:pt idx="4">
                  <c:v>-2.4216241029698639E-2</c:v>
                </c:pt>
                <c:pt idx="5">
                  <c:v>-1.6765089943637519E-2</c:v>
                </c:pt>
                <c:pt idx="6">
                  <c:v>0.26265307578365449</c:v>
                </c:pt>
                <c:pt idx="7">
                  <c:v>3.7311639063451056</c:v>
                </c:pt>
                <c:pt idx="8">
                  <c:v>16.68219588780509</c:v>
                </c:pt>
                <c:pt idx="9">
                  <c:v>20.362133130433524</c:v>
                </c:pt>
                <c:pt idx="10">
                  <c:v>13.814434113557317</c:v>
                </c:pt>
                <c:pt idx="11">
                  <c:v>7.9145195442255458</c:v>
                </c:pt>
                <c:pt idx="12">
                  <c:v>3.0344812797983911</c:v>
                </c:pt>
                <c:pt idx="13">
                  <c:v>1.9405591609760429</c:v>
                </c:pt>
                <c:pt idx="14">
                  <c:v>1.0315187284765863</c:v>
                </c:pt>
                <c:pt idx="15">
                  <c:v>0.55324796814003818</c:v>
                </c:pt>
                <c:pt idx="16">
                  <c:v>0.33250761721547745</c:v>
                </c:pt>
                <c:pt idx="17">
                  <c:v>0.26265307578365449</c:v>
                </c:pt>
                <c:pt idx="18">
                  <c:v>0.37721452373184422</c:v>
                </c:pt>
                <c:pt idx="19">
                  <c:v>0.28826640764198957</c:v>
                </c:pt>
                <c:pt idx="20">
                  <c:v>0.1588026575216776</c:v>
                </c:pt>
                <c:pt idx="21">
                  <c:v>9.8262054947431024E-2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1.8162180772273981E-2</c:v>
                </c:pt>
                <c:pt idx="1">
                  <c:v>-1.3970908286364599E-3</c:v>
                </c:pt>
                <c:pt idx="2">
                  <c:v>-3.120169517288094E-2</c:v>
                </c:pt>
                <c:pt idx="3">
                  <c:v>6.9854541431822997E-3</c:v>
                </c:pt>
                <c:pt idx="4">
                  <c:v>2.4216241029698639E-2</c:v>
                </c:pt>
                <c:pt idx="5">
                  <c:v>6.1006299517125419E-2</c:v>
                </c:pt>
                <c:pt idx="6">
                  <c:v>0.38559706870366295</c:v>
                </c:pt>
                <c:pt idx="7">
                  <c:v>4.4972353773807647</c:v>
                </c:pt>
                <c:pt idx="8">
                  <c:v>22.746035781030205</c:v>
                </c:pt>
                <c:pt idx="9">
                  <c:v>28.604503322445762</c:v>
                </c:pt>
                <c:pt idx="10">
                  <c:v>20.298798346202005</c:v>
                </c:pt>
                <c:pt idx="11">
                  <c:v>9.9389041549197756</c:v>
                </c:pt>
                <c:pt idx="12">
                  <c:v>3.5528019772225177</c:v>
                </c:pt>
                <c:pt idx="13">
                  <c:v>1.9158772230034655</c:v>
                </c:pt>
                <c:pt idx="14">
                  <c:v>0.92766831021460938</c:v>
                </c:pt>
                <c:pt idx="15">
                  <c:v>0.62077402485746702</c:v>
                </c:pt>
                <c:pt idx="16">
                  <c:v>0.36184652461684313</c:v>
                </c:pt>
                <c:pt idx="17">
                  <c:v>0.35672385824517611</c:v>
                </c:pt>
                <c:pt idx="18">
                  <c:v>0.3609151307310855</c:v>
                </c:pt>
                <c:pt idx="19">
                  <c:v>0.3008402250997177</c:v>
                </c:pt>
                <c:pt idx="20">
                  <c:v>0.18022471689410333</c:v>
                </c:pt>
                <c:pt idx="21">
                  <c:v>0.10105623660470393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7" workbookViewId="0">
      <selection activeCell="J11" sqref="J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65078</v>
      </c>
      <c r="D2">
        <v>3395</v>
      </c>
      <c r="E2">
        <v>5294</v>
      </c>
      <c r="F2">
        <v>4266</v>
      </c>
      <c r="G2">
        <v>64948</v>
      </c>
      <c r="H2">
        <v>43199</v>
      </c>
      <c r="I2">
        <v>3411</v>
      </c>
      <c r="J2">
        <v>3397</v>
      </c>
      <c r="K2">
        <v>4068</v>
      </c>
      <c r="L2">
        <v>3790</v>
      </c>
      <c r="M2">
        <v>7563</v>
      </c>
      <c r="N2">
        <v>5441</v>
      </c>
      <c r="O2">
        <v>34319</v>
      </c>
      <c r="P2">
        <v>3437</v>
      </c>
      <c r="Q2">
        <v>6828</v>
      </c>
      <c r="R2">
        <v>4132</v>
      </c>
      <c r="S2">
        <v>59416</v>
      </c>
      <c r="T2">
        <v>26937</v>
      </c>
      <c r="U2">
        <v>3424</v>
      </c>
      <c r="V2">
        <v>3413</v>
      </c>
      <c r="W2">
        <v>4259</v>
      </c>
      <c r="X2">
        <v>3660</v>
      </c>
      <c r="Y2">
        <v>11078</v>
      </c>
      <c r="Z2">
        <v>4782</v>
      </c>
      <c r="AA2">
        <v>23536</v>
      </c>
      <c r="AB2">
        <v>3450</v>
      </c>
      <c r="AC2">
        <v>8624</v>
      </c>
      <c r="AD2">
        <v>4288</v>
      </c>
      <c r="AE2">
        <v>12747</v>
      </c>
      <c r="AF2">
        <v>12680</v>
      </c>
      <c r="AG2">
        <v>3394</v>
      </c>
      <c r="AH2">
        <v>4013</v>
      </c>
      <c r="AI2">
        <v>4013</v>
      </c>
      <c r="AJ2">
        <v>3488</v>
      </c>
      <c r="AK2">
        <v>24791</v>
      </c>
      <c r="AL2">
        <v>4226</v>
      </c>
      <c r="AM2">
        <v>7212</v>
      </c>
      <c r="AN2">
        <v>3439</v>
      </c>
      <c r="AO2">
        <v>12040</v>
      </c>
      <c r="AP2">
        <v>4199</v>
      </c>
      <c r="AQ2">
        <v>4034</v>
      </c>
      <c r="AR2">
        <v>8372</v>
      </c>
      <c r="AS2">
        <v>3418</v>
      </c>
      <c r="AT2">
        <v>11461</v>
      </c>
      <c r="AU2">
        <v>4163</v>
      </c>
      <c r="AV2">
        <v>3446</v>
      </c>
      <c r="AW2">
        <v>47037</v>
      </c>
      <c r="AX2">
        <v>4215</v>
      </c>
      <c r="AY2">
        <v>4348</v>
      </c>
      <c r="AZ2">
        <v>3447</v>
      </c>
      <c r="BA2">
        <v>24289</v>
      </c>
      <c r="BB2">
        <v>3849</v>
      </c>
      <c r="BC2">
        <v>3553</v>
      </c>
      <c r="BD2">
        <v>6167</v>
      </c>
      <c r="BE2">
        <v>3707</v>
      </c>
      <c r="BF2">
        <v>39271</v>
      </c>
      <c r="BG2">
        <v>4637</v>
      </c>
      <c r="BH2">
        <v>3382</v>
      </c>
      <c r="BI2">
        <v>64872</v>
      </c>
      <c r="BJ2">
        <v>4224</v>
      </c>
      <c r="BK2">
        <v>3645</v>
      </c>
      <c r="BL2">
        <v>3652</v>
      </c>
      <c r="BM2">
        <v>49306</v>
      </c>
      <c r="BN2">
        <v>3709</v>
      </c>
      <c r="BO2">
        <v>3413</v>
      </c>
      <c r="BP2">
        <v>5039</v>
      </c>
      <c r="BQ2">
        <v>3906</v>
      </c>
      <c r="BR2">
        <v>47173</v>
      </c>
      <c r="BS2">
        <v>5664</v>
      </c>
      <c r="BT2">
        <v>3464</v>
      </c>
      <c r="BU2">
        <v>52292</v>
      </c>
      <c r="BV2">
        <v>4095</v>
      </c>
      <c r="BW2">
        <v>3449</v>
      </c>
      <c r="BX2">
        <v>4454</v>
      </c>
      <c r="BY2">
        <v>64979</v>
      </c>
      <c r="BZ2">
        <v>3363</v>
      </c>
      <c r="CA2">
        <v>3361</v>
      </c>
      <c r="CB2">
        <v>4335</v>
      </c>
      <c r="CC2">
        <v>4012</v>
      </c>
      <c r="CD2">
        <v>33113</v>
      </c>
      <c r="CE2">
        <v>7616</v>
      </c>
      <c r="CF2">
        <v>3501</v>
      </c>
      <c r="CG2">
        <v>13106</v>
      </c>
      <c r="CH2">
        <v>3836</v>
      </c>
      <c r="CI2">
        <v>3390</v>
      </c>
      <c r="CJ2">
        <v>17923</v>
      </c>
      <c r="CK2">
        <v>64010</v>
      </c>
      <c r="CL2">
        <v>3377</v>
      </c>
      <c r="CM2">
        <v>3363</v>
      </c>
      <c r="CN2">
        <v>4196</v>
      </c>
      <c r="CO2">
        <v>4259</v>
      </c>
      <c r="CP2">
        <v>20444</v>
      </c>
      <c r="CQ2">
        <v>9965</v>
      </c>
      <c r="CR2">
        <v>3580</v>
      </c>
      <c r="CS2">
        <v>4277</v>
      </c>
      <c r="CT2">
        <v>3666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65078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65078</v>
      </c>
      <c r="K9" t="s">
        <v>82</v>
      </c>
      <c r="L9" s="8" t="str">
        <f>A10</f>
        <v>A2</v>
      </c>
      <c r="M9" s="8">
        <f>B10</f>
        <v>3395</v>
      </c>
      <c r="N9" s="8">
        <f>(M9-I$15)/I$16</f>
        <v>-2.5147634915456279E-2</v>
      </c>
      <c r="O9" s="8">
        <f>N9*40</f>
        <v>-1.0059053966182512</v>
      </c>
    </row>
    <row r="10" spans="1:98" x14ac:dyDescent="0.4">
      <c r="A10" t="s">
        <v>83</v>
      </c>
      <c r="B10">
        <v>3395</v>
      </c>
      <c r="E10">
        <f>E9/2</f>
        <v>15</v>
      </c>
      <c r="G10">
        <f>G9/2</f>
        <v>15</v>
      </c>
      <c r="H10" t="str">
        <f>A21</f>
        <v>B1</v>
      </c>
      <c r="I10">
        <f>B21</f>
        <v>34319</v>
      </c>
      <c r="K10" t="s">
        <v>85</v>
      </c>
      <c r="L10" s="8" t="str">
        <f>A22</f>
        <v>B2</v>
      </c>
      <c r="M10" s="8">
        <f>B22</f>
        <v>3437</v>
      </c>
      <c r="N10" s="8">
        <f t="shared" ref="N10:N73" si="1">(M10-I$15)/I$16</f>
        <v>-5.5883633145458397E-3</v>
      </c>
      <c r="O10" s="8">
        <f t="shared" ref="O10:O73" si="2">N10*40</f>
        <v>-0.22353453258183359</v>
      </c>
    </row>
    <row r="11" spans="1:98" x14ac:dyDescent="0.4">
      <c r="A11" t="s">
        <v>84</v>
      </c>
      <c r="B11">
        <v>5294</v>
      </c>
      <c r="E11">
        <f>E10/2</f>
        <v>7.5</v>
      </c>
      <c r="G11">
        <f>G10/2</f>
        <v>7.5</v>
      </c>
      <c r="H11" t="str">
        <f>A33</f>
        <v>C1</v>
      </c>
      <c r="I11">
        <f>B33</f>
        <v>23536</v>
      </c>
      <c r="K11" t="s">
        <v>88</v>
      </c>
      <c r="L11" s="8" t="str">
        <f>A34</f>
        <v>C2</v>
      </c>
      <c r="M11" s="8">
        <f>B34</f>
        <v>3450</v>
      </c>
      <c r="N11" s="8">
        <f t="shared" si="1"/>
        <v>4.6569694287881998E-4</v>
      </c>
      <c r="O11" s="8">
        <f t="shared" si="2"/>
        <v>1.8627877715152799E-2</v>
      </c>
    </row>
    <row r="12" spans="1:98" x14ac:dyDescent="0.4">
      <c r="A12" t="s">
        <v>9</v>
      </c>
      <c r="B12">
        <v>4266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7212</v>
      </c>
      <c r="K12" t="s">
        <v>91</v>
      </c>
      <c r="L12" s="8" t="str">
        <f>A46</f>
        <v>D2</v>
      </c>
      <c r="M12" s="8">
        <f>B46</f>
        <v>3439</v>
      </c>
      <c r="N12" s="8">
        <f t="shared" si="1"/>
        <v>-4.6569694287881998E-3</v>
      </c>
      <c r="O12" s="8">
        <f t="shared" si="2"/>
        <v>-0.18627877715152799</v>
      </c>
    </row>
    <row r="13" spans="1:98" x14ac:dyDescent="0.4">
      <c r="A13" t="s">
        <v>17</v>
      </c>
      <c r="B13">
        <v>64948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4348</v>
      </c>
      <c r="K13" t="s">
        <v>94</v>
      </c>
      <c r="L13" s="8" t="str">
        <f>A58</f>
        <v>E2</v>
      </c>
      <c r="M13" s="8">
        <f>B58</f>
        <v>3447</v>
      </c>
      <c r="N13" s="8">
        <f t="shared" si="1"/>
        <v>-9.3139388575763996E-4</v>
      </c>
      <c r="O13" s="8">
        <f t="shared" si="2"/>
        <v>-3.7255755430305598E-2</v>
      </c>
    </row>
    <row r="14" spans="1:98" x14ac:dyDescent="0.4">
      <c r="A14" t="s">
        <v>25</v>
      </c>
      <c r="B14">
        <v>43199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3645</v>
      </c>
      <c r="K14" t="s">
        <v>97</v>
      </c>
      <c r="L14" s="8" t="str">
        <f>A70</f>
        <v>F2</v>
      </c>
      <c r="M14" s="8">
        <f>B70</f>
        <v>3652</v>
      </c>
      <c r="N14" s="8">
        <f t="shared" si="1"/>
        <v>9.4536479404400464E-2</v>
      </c>
      <c r="O14" s="8">
        <f t="shared" si="2"/>
        <v>3.7814591761760186</v>
      </c>
    </row>
    <row r="15" spans="1:98" x14ac:dyDescent="0.4">
      <c r="A15" t="s">
        <v>34</v>
      </c>
      <c r="B15">
        <v>3411</v>
      </c>
      <c r="G15">
        <f t="shared" ref="G15" si="3">E15*1.14</f>
        <v>0</v>
      </c>
      <c r="H15" t="str">
        <f>A81</f>
        <v>G1</v>
      </c>
      <c r="I15">
        <f>B81</f>
        <v>3449</v>
      </c>
      <c r="K15" t="s">
        <v>100</v>
      </c>
      <c r="L15" s="8" t="str">
        <f>A82</f>
        <v>G2</v>
      </c>
      <c r="M15" s="8">
        <f>B82</f>
        <v>4454</v>
      </c>
      <c r="N15" s="8">
        <f t="shared" si="1"/>
        <v>0.46802542759321408</v>
      </c>
      <c r="O15" s="8">
        <f t="shared" si="2"/>
        <v>18.721017103728563</v>
      </c>
    </row>
    <row r="16" spans="1:98" x14ac:dyDescent="0.4">
      <c r="A16" t="s">
        <v>41</v>
      </c>
      <c r="B16">
        <v>3397</v>
      </c>
      <c r="H16" t="s">
        <v>119</v>
      </c>
      <c r="I16">
        <f>SLOPE(I10:I15, G10:G15)</f>
        <v>2147.3192282909449</v>
      </c>
      <c r="K16" t="s">
        <v>103</v>
      </c>
      <c r="L16" s="8" t="str">
        <f>A94</f>
        <v>H2</v>
      </c>
      <c r="M16" s="8">
        <f>B94</f>
        <v>17923</v>
      </c>
      <c r="N16" s="8">
        <f t="shared" si="1"/>
        <v>6.7404975512280405</v>
      </c>
      <c r="O16" s="8">
        <f t="shared" si="2"/>
        <v>269.61990204912161</v>
      </c>
    </row>
    <row r="17" spans="1:15" x14ac:dyDescent="0.4">
      <c r="A17" t="s">
        <v>49</v>
      </c>
      <c r="B17">
        <v>4068</v>
      </c>
      <c r="K17" t="s">
        <v>104</v>
      </c>
      <c r="L17" s="8" t="str">
        <f>A95</f>
        <v>H3</v>
      </c>
      <c r="M17" s="8">
        <f>B95</f>
        <v>64010</v>
      </c>
      <c r="N17" s="8">
        <f t="shared" si="1"/>
        <v>28.203072557684216</v>
      </c>
      <c r="O17" s="8">
        <f t="shared" si="2"/>
        <v>1128.1229023073686</v>
      </c>
    </row>
    <row r="18" spans="1:15" x14ac:dyDescent="0.4">
      <c r="A18" t="s">
        <v>57</v>
      </c>
      <c r="B18">
        <v>3790</v>
      </c>
      <c r="K18" t="s">
        <v>101</v>
      </c>
      <c r="L18" s="8" t="str">
        <f>A83</f>
        <v>G3</v>
      </c>
      <c r="M18" s="8">
        <f>B83</f>
        <v>64979</v>
      </c>
      <c r="N18" s="8">
        <f t="shared" si="1"/>
        <v>28.654332895333795</v>
      </c>
      <c r="O18" s="8">
        <f t="shared" si="2"/>
        <v>1146.1733158133518</v>
      </c>
    </row>
    <row r="19" spans="1:15" x14ac:dyDescent="0.4">
      <c r="A19" t="s">
        <v>65</v>
      </c>
      <c r="B19">
        <v>7563</v>
      </c>
      <c r="K19" t="s">
        <v>98</v>
      </c>
      <c r="L19" s="8" t="str">
        <f>A71</f>
        <v>F3</v>
      </c>
      <c r="M19" s="8">
        <f>B71</f>
        <v>49306</v>
      </c>
      <c r="N19" s="8">
        <f t="shared" si="1"/>
        <v>21.355464709594049</v>
      </c>
      <c r="O19" s="8">
        <f t="shared" si="2"/>
        <v>854.21858838376193</v>
      </c>
    </row>
    <row r="20" spans="1:15" x14ac:dyDescent="0.4">
      <c r="A20" t="s">
        <v>73</v>
      </c>
      <c r="B20">
        <v>5441</v>
      </c>
      <c r="K20" t="s">
        <v>95</v>
      </c>
      <c r="L20" s="8" t="str">
        <f>A59</f>
        <v>E3</v>
      </c>
      <c r="M20" s="8">
        <f>B59</f>
        <v>24289</v>
      </c>
      <c r="N20" s="8">
        <f t="shared" si="1"/>
        <v>9.7051242895946093</v>
      </c>
      <c r="O20" s="8">
        <f t="shared" si="2"/>
        <v>388.20497158378436</v>
      </c>
    </row>
    <row r="21" spans="1:15" x14ac:dyDescent="0.4">
      <c r="A21" t="s">
        <v>85</v>
      </c>
      <c r="B21">
        <v>34319</v>
      </c>
      <c r="K21" t="s">
        <v>92</v>
      </c>
      <c r="L21" s="8" t="str">
        <f>A47</f>
        <v>D3</v>
      </c>
      <c r="M21" s="8">
        <f>B47</f>
        <v>12040</v>
      </c>
      <c r="N21" s="8">
        <f t="shared" si="1"/>
        <v>4.0008024362719423</v>
      </c>
      <c r="O21" s="8">
        <f t="shared" si="2"/>
        <v>160.0320974508777</v>
      </c>
    </row>
    <row r="22" spans="1:15" x14ac:dyDescent="0.4">
      <c r="A22" t="s">
        <v>86</v>
      </c>
      <c r="B22">
        <v>3437</v>
      </c>
      <c r="K22" t="s">
        <v>89</v>
      </c>
      <c r="L22" s="8" t="str">
        <f>A35</f>
        <v>C3</v>
      </c>
      <c r="M22" s="8">
        <f>B35</f>
        <v>8624</v>
      </c>
      <c r="N22" s="8">
        <f t="shared" si="1"/>
        <v>2.4099816793978937</v>
      </c>
      <c r="O22" s="8">
        <f t="shared" si="2"/>
        <v>96.399267175915753</v>
      </c>
    </row>
    <row r="23" spans="1:15" x14ac:dyDescent="0.4">
      <c r="A23" t="s">
        <v>87</v>
      </c>
      <c r="B23">
        <v>6828</v>
      </c>
      <c r="K23" t="s">
        <v>86</v>
      </c>
      <c r="L23" s="8" t="str">
        <f>A23</f>
        <v>B3</v>
      </c>
      <c r="M23" s="8">
        <f>B23</f>
        <v>6828</v>
      </c>
      <c r="N23" s="8">
        <f t="shared" si="1"/>
        <v>1.5735899699875326</v>
      </c>
      <c r="O23" s="8">
        <f t="shared" si="2"/>
        <v>62.943598799501302</v>
      </c>
    </row>
    <row r="24" spans="1:15" x14ac:dyDescent="0.4">
      <c r="A24" t="s">
        <v>10</v>
      </c>
      <c r="B24">
        <v>4132</v>
      </c>
      <c r="K24" t="s">
        <v>83</v>
      </c>
      <c r="L24" s="8" t="str">
        <f>A11</f>
        <v>A3</v>
      </c>
      <c r="M24" s="8">
        <f>B11</f>
        <v>5294</v>
      </c>
      <c r="N24" s="8">
        <f t="shared" si="1"/>
        <v>0.85921085961142285</v>
      </c>
      <c r="O24" s="8">
        <f t="shared" si="2"/>
        <v>34.368434384456911</v>
      </c>
    </row>
    <row r="25" spans="1:15" x14ac:dyDescent="0.4">
      <c r="A25" t="s">
        <v>18</v>
      </c>
      <c r="B25">
        <v>59416</v>
      </c>
      <c r="K25" t="s">
        <v>84</v>
      </c>
      <c r="L25" s="8" t="str">
        <f>A12</f>
        <v>A4</v>
      </c>
      <c r="M25" s="8">
        <f>B12</f>
        <v>4266</v>
      </c>
      <c r="N25" s="8">
        <f t="shared" si="1"/>
        <v>0.38047440233199592</v>
      </c>
      <c r="O25" s="8">
        <f t="shared" si="2"/>
        <v>15.218976093279837</v>
      </c>
    </row>
    <row r="26" spans="1:15" x14ac:dyDescent="0.4">
      <c r="A26" t="s">
        <v>26</v>
      </c>
      <c r="B26">
        <v>26937</v>
      </c>
      <c r="K26" t="s">
        <v>87</v>
      </c>
      <c r="L26" s="8" t="str">
        <f>A24</f>
        <v>B4</v>
      </c>
      <c r="M26" s="8">
        <f>B24</f>
        <v>4132</v>
      </c>
      <c r="N26" s="8">
        <f t="shared" si="1"/>
        <v>0.31807101198623405</v>
      </c>
      <c r="O26" s="8">
        <f t="shared" si="2"/>
        <v>12.722840479449362</v>
      </c>
    </row>
    <row r="27" spans="1:15" x14ac:dyDescent="0.4">
      <c r="A27" t="s">
        <v>35</v>
      </c>
      <c r="B27">
        <v>3424</v>
      </c>
      <c r="K27" t="s">
        <v>90</v>
      </c>
      <c r="L27" s="8" t="str">
        <f>A36</f>
        <v>C4</v>
      </c>
      <c r="M27" s="8">
        <f>B36</f>
        <v>4288</v>
      </c>
      <c r="N27" s="8">
        <f t="shared" si="1"/>
        <v>0.39071973507532998</v>
      </c>
      <c r="O27" s="8">
        <f t="shared" si="2"/>
        <v>15.628789403013199</v>
      </c>
    </row>
    <row r="28" spans="1:15" x14ac:dyDescent="0.4">
      <c r="A28" t="s">
        <v>42</v>
      </c>
      <c r="B28">
        <v>3413</v>
      </c>
      <c r="K28" t="s">
        <v>93</v>
      </c>
      <c r="L28" s="8" t="str">
        <f>A48</f>
        <v>D4</v>
      </c>
      <c r="M28" s="8">
        <f>B48</f>
        <v>4199</v>
      </c>
      <c r="N28" s="8">
        <f t="shared" si="1"/>
        <v>0.34927270715911501</v>
      </c>
      <c r="O28" s="8">
        <f t="shared" si="2"/>
        <v>13.970908286364601</v>
      </c>
    </row>
    <row r="29" spans="1:15" x14ac:dyDescent="0.4">
      <c r="A29" t="s">
        <v>50</v>
      </c>
      <c r="B29">
        <v>4259</v>
      </c>
      <c r="K29" t="s">
        <v>96</v>
      </c>
      <c r="L29" s="8" t="str">
        <f>A60</f>
        <v>E4</v>
      </c>
      <c r="M29" s="8">
        <f>B60</f>
        <v>3849</v>
      </c>
      <c r="N29" s="8">
        <f t="shared" si="1"/>
        <v>0.18627877715152799</v>
      </c>
      <c r="O29" s="8">
        <f t="shared" si="2"/>
        <v>7.4511510860611194</v>
      </c>
    </row>
    <row r="30" spans="1:15" x14ac:dyDescent="0.4">
      <c r="A30" t="s">
        <v>58</v>
      </c>
      <c r="B30">
        <v>3660</v>
      </c>
      <c r="K30" t="s">
        <v>99</v>
      </c>
      <c r="L30" s="8" t="str">
        <f>A72</f>
        <v>F4</v>
      </c>
      <c r="M30" s="8">
        <f>B72</f>
        <v>3709</v>
      </c>
      <c r="N30" s="8">
        <f t="shared" si="1"/>
        <v>0.1210812051484932</v>
      </c>
      <c r="O30" s="8">
        <f t="shared" si="2"/>
        <v>4.8432482059397284</v>
      </c>
    </row>
    <row r="31" spans="1:15" x14ac:dyDescent="0.4">
      <c r="A31" t="s">
        <v>66</v>
      </c>
      <c r="B31">
        <v>11078</v>
      </c>
      <c r="K31" t="s">
        <v>102</v>
      </c>
      <c r="L31" s="8" t="str">
        <f>A84</f>
        <v>G4</v>
      </c>
      <c r="M31" s="8">
        <f>B84</f>
        <v>3363</v>
      </c>
      <c r="N31" s="8">
        <f t="shared" si="1"/>
        <v>-4.0049937087578522E-2</v>
      </c>
      <c r="O31" s="8">
        <f t="shared" si="2"/>
        <v>-1.601997483503141</v>
      </c>
    </row>
    <row r="32" spans="1:15" x14ac:dyDescent="0.4">
      <c r="A32" t="s">
        <v>74</v>
      </c>
      <c r="B32">
        <v>4782</v>
      </c>
      <c r="K32" t="s">
        <v>105</v>
      </c>
      <c r="L32" t="str">
        <f>A96</f>
        <v>H4</v>
      </c>
      <c r="M32">
        <f>B96</f>
        <v>3377</v>
      </c>
      <c r="N32" s="8">
        <f t="shared" si="1"/>
        <v>-3.3530179887275038E-2</v>
      </c>
      <c r="O32" s="8">
        <f t="shared" si="2"/>
        <v>-1.3412071954910014</v>
      </c>
    </row>
    <row r="33" spans="1:15" x14ac:dyDescent="0.4">
      <c r="A33" t="s">
        <v>88</v>
      </c>
      <c r="B33">
        <v>23536</v>
      </c>
      <c r="K33" t="s">
        <v>16</v>
      </c>
      <c r="L33" t="str">
        <f>A97</f>
        <v>H5</v>
      </c>
      <c r="M33">
        <f>B97</f>
        <v>3363</v>
      </c>
      <c r="N33" s="8">
        <f t="shared" si="1"/>
        <v>-4.0049937087578522E-2</v>
      </c>
      <c r="O33" s="8">
        <f t="shared" si="2"/>
        <v>-1.601997483503141</v>
      </c>
    </row>
    <row r="34" spans="1:15" x14ac:dyDescent="0.4">
      <c r="A34" t="s">
        <v>89</v>
      </c>
      <c r="B34">
        <v>3450</v>
      </c>
      <c r="K34" t="s">
        <v>15</v>
      </c>
      <c r="L34" t="str">
        <f>A85</f>
        <v>G5</v>
      </c>
      <c r="M34">
        <f>B85</f>
        <v>3361</v>
      </c>
      <c r="N34" s="8">
        <f t="shared" si="1"/>
        <v>-4.0981330973336158E-2</v>
      </c>
      <c r="O34" s="8">
        <f t="shared" si="2"/>
        <v>-1.6392532389334464</v>
      </c>
    </row>
    <row r="35" spans="1:15" x14ac:dyDescent="0.4">
      <c r="A35" t="s">
        <v>90</v>
      </c>
      <c r="B35">
        <v>8624</v>
      </c>
      <c r="K35" t="s">
        <v>14</v>
      </c>
      <c r="L35" t="str">
        <f>A73</f>
        <v>F5</v>
      </c>
      <c r="M35">
        <f>B73</f>
        <v>3413</v>
      </c>
      <c r="N35" s="8">
        <f t="shared" si="1"/>
        <v>-1.6765089943637519E-2</v>
      </c>
      <c r="O35" s="8">
        <f t="shared" si="2"/>
        <v>-0.67060359774550071</v>
      </c>
    </row>
    <row r="36" spans="1:15" x14ac:dyDescent="0.4">
      <c r="A36" t="s">
        <v>11</v>
      </c>
      <c r="B36">
        <v>4288</v>
      </c>
      <c r="K36" t="s">
        <v>13</v>
      </c>
      <c r="L36" t="str">
        <f>A61</f>
        <v>E5</v>
      </c>
      <c r="M36">
        <f>B61</f>
        <v>3553</v>
      </c>
      <c r="N36" s="8">
        <f t="shared" si="1"/>
        <v>4.8432482059397278E-2</v>
      </c>
      <c r="O36" s="8">
        <f t="shared" si="2"/>
        <v>1.937299282375891</v>
      </c>
    </row>
    <row r="37" spans="1:15" x14ac:dyDescent="0.4">
      <c r="A37" t="s">
        <v>19</v>
      </c>
      <c r="B37">
        <v>12747</v>
      </c>
      <c r="K37" t="s">
        <v>12</v>
      </c>
      <c r="L37" t="str">
        <f>A49</f>
        <v>D5</v>
      </c>
      <c r="M37">
        <f>B49</f>
        <v>4034</v>
      </c>
      <c r="N37" s="8">
        <f t="shared" si="1"/>
        <v>0.2724327115841097</v>
      </c>
      <c r="O37" s="8">
        <f t="shared" si="2"/>
        <v>10.897308463364388</v>
      </c>
    </row>
    <row r="38" spans="1:15" x14ac:dyDescent="0.4">
      <c r="A38" t="s">
        <v>27</v>
      </c>
      <c r="B38">
        <v>12680</v>
      </c>
      <c r="K38" t="s">
        <v>11</v>
      </c>
      <c r="L38" t="str">
        <f>A37</f>
        <v>C5</v>
      </c>
      <c r="M38">
        <f>B37</f>
        <v>12747</v>
      </c>
      <c r="N38" s="8">
        <f t="shared" si="1"/>
        <v>4.3300501748872682</v>
      </c>
      <c r="O38" s="8">
        <f t="shared" si="2"/>
        <v>173.20200699549073</v>
      </c>
    </row>
    <row r="39" spans="1:15" x14ac:dyDescent="0.4">
      <c r="A39" t="s">
        <v>36</v>
      </c>
      <c r="B39">
        <v>3394</v>
      </c>
      <c r="K39" t="s">
        <v>10</v>
      </c>
      <c r="L39" t="str">
        <f>A25</f>
        <v>B5</v>
      </c>
      <c r="M39">
        <f>B25</f>
        <v>59416</v>
      </c>
      <c r="N39" s="8">
        <f t="shared" si="1"/>
        <v>26.063660802098919</v>
      </c>
      <c r="O39" s="8">
        <f t="shared" si="2"/>
        <v>1042.5464320839567</v>
      </c>
    </row>
    <row r="40" spans="1:15" x14ac:dyDescent="0.4">
      <c r="A40" t="s">
        <v>43</v>
      </c>
      <c r="B40">
        <v>4013</v>
      </c>
      <c r="K40" t="s">
        <v>9</v>
      </c>
      <c r="L40" t="str">
        <f>A13</f>
        <v>A5</v>
      </c>
      <c r="M40">
        <f>B13</f>
        <v>64948</v>
      </c>
      <c r="N40" s="8">
        <f t="shared" si="1"/>
        <v>28.639896290104552</v>
      </c>
      <c r="O40" s="8">
        <f t="shared" si="2"/>
        <v>1145.5958516041821</v>
      </c>
    </row>
    <row r="41" spans="1:15" x14ac:dyDescent="0.4">
      <c r="A41" t="s">
        <v>51</v>
      </c>
      <c r="B41">
        <v>4013</v>
      </c>
      <c r="K41" t="s">
        <v>17</v>
      </c>
      <c r="L41" t="str">
        <f>A14</f>
        <v>A6</v>
      </c>
      <c r="M41">
        <f>B14</f>
        <v>43199</v>
      </c>
      <c r="N41" s="8">
        <f t="shared" si="1"/>
        <v>18.511453479433094</v>
      </c>
      <c r="O41" s="8">
        <f t="shared" si="2"/>
        <v>740.4581391773238</v>
      </c>
    </row>
    <row r="42" spans="1:15" x14ac:dyDescent="0.4">
      <c r="A42" t="s">
        <v>59</v>
      </c>
      <c r="B42">
        <v>3488</v>
      </c>
      <c r="K42" t="s">
        <v>18</v>
      </c>
      <c r="L42" t="str">
        <f>A26</f>
        <v>B6</v>
      </c>
      <c r="M42">
        <f>B26</f>
        <v>26937</v>
      </c>
      <c r="N42" s="8">
        <f t="shared" si="1"/>
        <v>10.938289794337724</v>
      </c>
      <c r="O42" s="8">
        <f t="shared" si="2"/>
        <v>437.53159177350892</v>
      </c>
    </row>
    <row r="43" spans="1:15" x14ac:dyDescent="0.4">
      <c r="A43" t="s">
        <v>67</v>
      </c>
      <c r="B43">
        <v>24791</v>
      </c>
      <c r="K43" t="s">
        <v>19</v>
      </c>
      <c r="L43" t="str">
        <f>A38</f>
        <v>C6</v>
      </c>
      <c r="M43">
        <f>B38</f>
        <v>12680</v>
      </c>
      <c r="N43" s="8">
        <f t="shared" si="1"/>
        <v>4.2988484797143878</v>
      </c>
      <c r="O43" s="8">
        <f t="shared" si="2"/>
        <v>171.9539391885755</v>
      </c>
    </row>
    <row r="44" spans="1:15" x14ac:dyDescent="0.4">
      <c r="A44" t="s">
        <v>75</v>
      </c>
      <c r="B44">
        <v>4226</v>
      </c>
      <c r="K44" t="s">
        <v>20</v>
      </c>
      <c r="L44" t="str">
        <f>A50</f>
        <v>D6</v>
      </c>
      <c r="M44">
        <f>B50</f>
        <v>8372</v>
      </c>
      <c r="N44" s="8">
        <f t="shared" si="1"/>
        <v>2.2926260497924309</v>
      </c>
      <c r="O44" s="8">
        <f t="shared" si="2"/>
        <v>91.705041991697243</v>
      </c>
    </row>
    <row r="45" spans="1:15" x14ac:dyDescent="0.4">
      <c r="A45" t="s">
        <v>91</v>
      </c>
      <c r="B45">
        <v>7212</v>
      </c>
      <c r="K45" t="s">
        <v>21</v>
      </c>
      <c r="L45" t="str">
        <f>A62</f>
        <v>E6</v>
      </c>
      <c r="M45">
        <f>B62</f>
        <v>6167</v>
      </c>
      <c r="N45" s="8">
        <f t="shared" si="1"/>
        <v>1.2657642907446327</v>
      </c>
      <c r="O45" s="8">
        <f t="shared" si="2"/>
        <v>50.630571629785308</v>
      </c>
    </row>
    <row r="46" spans="1:15" x14ac:dyDescent="0.4">
      <c r="A46" t="s">
        <v>92</v>
      </c>
      <c r="B46">
        <v>3439</v>
      </c>
      <c r="K46" t="s">
        <v>22</v>
      </c>
      <c r="L46" t="str">
        <f>A74</f>
        <v>F6</v>
      </c>
      <c r="M46">
        <f>B74</f>
        <v>5039</v>
      </c>
      <c r="N46" s="8">
        <f t="shared" si="1"/>
        <v>0.74045813917732384</v>
      </c>
      <c r="O46" s="8">
        <f t="shared" si="2"/>
        <v>29.618325567092953</v>
      </c>
    </row>
    <row r="47" spans="1:15" x14ac:dyDescent="0.4">
      <c r="A47" t="s">
        <v>93</v>
      </c>
      <c r="B47">
        <v>12040</v>
      </c>
      <c r="K47" t="s">
        <v>23</v>
      </c>
      <c r="L47" t="str">
        <f>A86</f>
        <v>G6</v>
      </c>
      <c r="M47">
        <f>B86</f>
        <v>4335</v>
      </c>
      <c r="N47" s="8">
        <f t="shared" si="1"/>
        <v>0.41260749139063452</v>
      </c>
      <c r="O47" s="8">
        <f t="shared" si="2"/>
        <v>16.504299655625381</v>
      </c>
    </row>
    <row r="48" spans="1:15" x14ac:dyDescent="0.4">
      <c r="A48" t="s">
        <v>12</v>
      </c>
      <c r="B48">
        <v>4199</v>
      </c>
      <c r="K48" t="s">
        <v>24</v>
      </c>
      <c r="L48" t="str">
        <f>A98</f>
        <v>H6</v>
      </c>
      <c r="M48">
        <f>B98</f>
        <v>4196</v>
      </c>
      <c r="N48" s="8">
        <f t="shared" si="1"/>
        <v>0.34787561633047853</v>
      </c>
      <c r="O48" s="8">
        <f t="shared" si="2"/>
        <v>13.915024653219142</v>
      </c>
    </row>
    <row r="49" spans="1:15" x14ac:dyDescent="0.4">
      <c r="A49" t="s">
        <v>20</v>
      </c>
      <c r="B49">
        <v>4034</v>
      </c>
      <c r="K49" t="s">
        <v>33</v>
      </c>
      <c r="L49" t="str">
        <f>A99</f>
        <v>H7</v>
      </c>
      <c r="M49">
        <f>B99</f>
        <v>4259</v>
      </c>
      <c r="N49" s="8">
        <f t="shared" si="1"/>
        <v>0.37721452373184422</v>
      </c>
      <c r="O49" s="8">
        <f t="shared" si="2"/>
        <v>15.088580949273769</v>
      </c>
    </row>
    <row r="50" spans="1:15" x14ac:dyDescent="0.4">
      <c r="A50" t="s">
        <v>28</v>
      </c>
      <c r="B50">
        <v>8372</v>
      </c>
      <c r="K50" t="s">
        <v>31</v>
      </c>
      <c r="L50" t="str">
        <f>A87</f>
        <v>G7</v>
      </c>
      <c r="M50">
        <f>B87</f>
        <v>4012</v>
      </c>
      <c r="N50" s="8">
        <f t="shared" si="1"/>
        <v>0.26218737884077564</v>
      </c>
      <c r="O50" s="8">
        <f t="shared" si="2"/>
        <v>10.487495153631025</v>
      </c>
    </row>
    <row r="51" spans="1:15" x14ac:dyDescent="0.4">
      <c r="A51" t="s">
        <v>37</v>
      </c>
      <c r="B51">
        <v>3418</v>
      </c>
      <c r="K51" t="s">
        <v>32</v>
      </c>
      <c r="L51" t="str">
        <f>A75</f>
        <v>F7</v>
      </c>
      <c r="M51">
        <f>B75</f>
        <v>3906</v>
      </c>
      <c r="N51" s="8">
        <f t="shared" si="1"/>
        <v>0.21282350289562074</v>
      </c>
      <c r="O51" s="8">
        <f t="shared" si="2"/>
        <v>8.5129401158248292</v>
      </c>
    </row>
    <row r="52" spans="1:15" x14ac:dyDescent="0.4">
      <c r="A52" t="s">
        <v>44</v>
      </c>
      <c r="B52">
        <v>11461</v>
      </c>
      <c r="K52" t="s">
        <v>29</v>
      </c>
      <c r="L52" t="str">
        <f>A63</f>
        <v>E7</v>
      </c>
      <c r="M52">
        <f>B63</f>
        <v>3707</v>
      </c>
      <c r="N52" s="8">
        <f t="shared" si="1"/>
        <v>0.12014981126273555</v>
      </c>
      <c r="O52" s="8">
        <f t="shared" si="2"/>
        <v>4.8059924505094216</v>
      </c>
    </row>
    <row r="53" spans="1:15" x14ac:dyDescent="0.4">
      <c r="A53" t="s">
        <v>52</v>
      </c>
      <c r="B53">
        <v>4163</v>
      </c>
      <c r="K53" t="s">
        <v>28</v>
      </c>
      <c r="L53" t="str">
        <f>A51</f>
        <v>D7</v>
      </c>
      <c r="M53">
        <f>B51</f>
        <v>3418</v>
      </c>
      <c r="N53" s="8">
        <f t="shared" si="1"/>
        <v>-1.4436605229243419E-2</v>
      </c>
      <c r="O53" s="8">
        <f t="shared" si="2"/>
        <v>-0.57746420916973673</v>
      </c>
    </row>
    <row r="54" spans="1:15" x14ac:dyDescent="0.4">
      <c r="A54" t="s">
        <v>60</v>
      </c>
      <c r="B54">
        <v>3446</v>
      </c>
      <c r="K54" t="s">
        <v>27</v>
      </c>
      <c r="L54" s="8" t="str">
        <f>A39</f>
        <v>C7</v>
      </c>
      <c r="M54" s="8">
        <f>B39</f>
        <v>3394</v>
      </c>
      <c r="N54" s="8">
        <f t="shared" si="1"/>
        <v>-2.5613331858335101E-2</v>
      </c>
      <c r="O54" s="8">
        <f t="shared" si="2"/>
        <v>-1.0245332743334039</v>
      </c>
    </row>
    <row r="55" spans="1:15" x14ac:dyDescent="0.4">
      <c r="A55" t="s">
        <v>68</v>
      </c>
      <c r="B55">
        <v>47037</v>
      </c>
      <c r="K55" t="s">
        <v>26</v>
      </c>
      <c r="L55" s="8" t="str">
        <f>A27</f>
        <v>B7</v>
      </c>
      <c r="M55" s="8">
        <f>B27</f>
        <v>3424</v>
      </c>
      <c r="N55" s="8">
        <f t="shared" si="1"/>
        <v>-1.1642423571970499E-2</v>
      </c>
      <c r="O55" s="8">
        <f t="shared" si="2"/>
        <v>-0.46569694287881996</v>
      </c>
    </row>
    <row r="56" spans="1:15" x14ac:dyDescent="0.4">
      <c r="A56" t="s">
        <v>76</v>
      </c>
      <c r="B56">
        <v>4215</v>
      </c>
      <c r="K56" t="s">
        <v>25</v>
      </c>
      <c r="L56" s="8" t="str">
        <f>A15</f>
        <v>A7</v>
      </c>
      <c r="M56" s="8">
        <f>B15</f>
        <v>3411</v>
      </c>
      <c r="N56" s="8">
        <f t="shared" si="1"/>
        <v>-1.7696483829395159E-2</v>
      </c>
      <c r="O56" s="8">
        <f t="shared" si="2"/>
        <v>-0.70785935317580639</v>
      </c>
    </row>
    <row r="57" spans="1:15" x14ac:dyDescent="0.4">
      <c r="A57" t="s">
        <v>94</v>
      </c>
      <c r="B57">
        <v>4348</v>
      </c>
      <c r="K57" t="s">
        <v>34</v>
      </c>
      <c r="L57" s="8" t="str">
        <f>A16</f>
        <v>A8</v>
      </c>
      <c r="M57" s="8">
        <f>B16</f>
        <v>3397</v>
      </c>
      <c r="N57" s="8">
        <f t="shared" si="1"/>
        <v>-2.4216241029698639E-2</v>
      </c>
      <c r="O57" s="8">
        <f t="shared" si="2"/>
        <v>-0.9686496411879455</v>
      </c>
    </row>
    <row r="58" spans="1:15" x14ac:dyDescent="0.4">
      <c r="A58" t="s">
        <v>95</v>
      </c>
      <c r="B58">
        <v>3447</v>
      </c>
      <c r="K58" t="s">
        <v>35</v>
      </c>
      <c r="L58" s="8" t="str">
        <f>A28</f>
        <v>B8</v>
      </c>
      <c r="M58" s="8">
        <f>B28</f>
        <v>3413</v>
      </c>
      <c r="N58" s="8">
        <f t="shared" si="1"/>
        <v>-1.6765089943637519E-2</v>
      </c>
      <c r="O58" s="8">
        <f t="shared" si="2"/>
        <v>-0.67060359774550071</v>
      </c>
    </row>
    <row r="59" spans="1:15" x14ac:dyDescent="0.4">
      <c r="A59" t="s">
        <v>96</v>
      </c>
      <c r="B59">
        <v>24289</v>
      </c>
      <c r="K59" t="s">
        <v>36</v>
      </c>
      <c r="L59" s="8" t="str">
        <f>A40</f>
        <v>C8</v>
      </c>
      <c r="M59" s="8">
        <f>B40</f>
        <v>4013</v>
      </c>
      <c r="N59" s="8">
        <f t="shared" si="1"/>
        <v>0.26265307578365449</v>
      </c>
      <c r="O59" s="8">
        <f t="shared" si="2"/>
        <v>10.50612303134618</v>
      </c>
    </row>
    <row r="60" spans="1:15" x14ac:dyDescent="0.4">
      <c r="A60" t="s">
        <v>13</v>
      </c>
      <c r="B60">
        <v>3849</v>
      </c>
      <c r="K60" t="s">
        <v>37</v>
      </c>
      <c r="L60" s="8" t="str">
        <f>A52</f>
        <v>D8</v>
      </c>
      <c r="M60" s="8">
        <f>B52</f>
        <v>11461</v>
      </c>
      <c r="N60" s="8">
        <f t="shared" si="1"/>
        <v>3.7311639063451056</v>
      </c>
      <c r="O60" s="8">
        <f t="shared" si="2"/>
        <v>149.24655625380421</v>
      </c>
    </row>
    <row r="61" spans="1:15" x14ac:dyDescent="0.4">
      <c r="A61" t="s">
        <v>21</v>
      </c>
      <c r="B61">
        <v>3553</v>
      </c>
      <c r="K61" t="s">
        <v>38</v>
      </c>
      <c r="L61" s="8" t="str">
        <f>A64</f>
        <v>E8</v>
      </c>
      <c r="M61" s="8">
        <f>B64</f>
        <v>39271</v>
      </c>
      <c r="N61" s="8">
        <f t="shared" si="1"/>
        <v>16.68219588780509</v>
      </c>
      <c r="O61" s="8">
        <f t="shared" si="2"/>
        <v>667.28783551220363</v>
      </c>
    </row>
    <row r="62" spans="1:15" x14ac:dyDescent="0.4">
      <c r="A62" t="s">
        <v>29</v>
      </c>
      <c r="B62">
        <v>6167</v>
      </c>
      <c r="K62" t="s">
        <v>30</v>
      </c>
      <c r="L62" s="8" t="str">
        <f>A76</f>
        <v>F8</v>
      </c>
      <c r="M62" s="8">
        <f>B76</f>
        <v>47173</v>
      </c>
      <c r="N62" s="8">
        <f t="shared" si="1"/>
        <v>20.362133130433524</v>
      </c>
      <c r="O62" s="8">
        <f t="shared" si="2"/>
        <v>814.48532521734091</v>
      </c>
    </row>
    <row r="63" spans="1:15" x14ac:dyDescent="0.4">
      <c r="A63" t="s">
        <v>38</v>
      </c>
      <c r="B63">
        <v>3707</v>
      </c>
      <c r="K63" t="s">
        <v>39</v>
      </c>
      <c r="L63" s="8" t="str">
        <f>A88</f>
        <v>G8</v>
      </c>
      <c r="M63" s="8">
        <f>B88</f>
        <v>33113</v>
      </c>
      <c r="N63" s="8">
        <f t="shared" si="1"/>
        <v>13.814434113557317</v>
      </c>
      <c r="O63" s="8">
        <f t="shared" si="2"/>
        <v>552.57736454229268</v>
      </c>
    </row>
    <row r="64" spans="1:15" x14ac:dyDescent="0.4">
      <c r="A64" t="s">
        <v>45</v>
      </c>
      <c r="B64">
        <v>39271</v>
      </c>
      <c r="K64" t="s">
        <v>40</v>
      </c>
      <c r="L64" s="8" t="str">
        <f>A100</f>
        <v>H8</v>
      </c>
      <c r="M64" s="8">
        <f>B100</f>
        <v>20444</v>
      </c>
      <c r="N64" s="8">
        <f t="shared" si="1"/>
        <v>7.9145195442255458</v>
      </c>
      <c r="O64" s="8">
        <f t="shared" si="2"/>
        <v>316.58078176902183</v>
      </c>
    </row>
    <row r="65" spans="1:15" x14ac:dyDescent="0.4">
      <c r="A65" t="s">
        <v>53</v>
      </c>
      <c r="B65">
        <v>4637</v>
      </c>
      <c r="K65" t="s">
        <v>48</v>
      </c>
      <c r="L65" s="8" t="str">
        <f>A101</f>
        <v>H9</v>
      </c>
      <c r="M65" s="8">
        <f>B101</f>
        <v>9965</v>
      </c>
      <c r="N65" s="8">
        <f t="shared" si="1"/>
        <v>3.0344812797983911</v>
      </c>
      <c r="O65" s="8">
        <f t="shared" si="2"/>
        <v>121.37925119193565</v>
      </c>
    </row>
    <row r="66" spans="1:15" x14ac:dyDescent="0.4">
      <c r="A66" t="s">
        <v>61</v>
      </c>
      <c r="B66">
        <v>3382</v>
      </c>
      <c r="K66" t="s">
        <v>47</v>
      </c>
      <c r="L66" s="8" t="str">
        <f>A89</f>
        <v>G9</v>
      </c>
      <c r="M66" s="8">
        <f>B89</f>
        <v>7616</v>
      </c>
      <c r="N66" s="8">
        <f t="shared" si="1"/>
        <v>1.9405591609760429</v>
      </c>
      <c r="O66" s="8">
        <f t="shared" si="2"/>
        <v>77.622366439041713</v>
      </c>
    </row>
    <row r="67" spans="1:15" x14ac:dyDescent="0.4">
      <c r="A67" t="s">
        <v>69</v>
      </c>
      <c r="B67">
        <v>64872</v>
      </c>
      <c r="K67" t="s">
        <v>46</v>
      </c>
      <c r="L67" s="8" t="str">
        <f>A77</f>
        <v>F9</v>
      </c>
      <c r="M67" s="8">
        <f>B77</f>
        <v>5664</v>
      </c>
      <c r="N67" s="8">
        <f t="shared" si="1"/>
        <v>1.0315187284765863</v>
      </c>
      <c r="O67" s="8">
        <f t="shared" si="2"/>
        <v>41.260749139063449</v>
      </c>
    </row>
    <row r="68" spans="1:15" x14ac:dyDescent="0.4">
      <c r="A68" t="s">
        <v>77</v>
      </c>
      <c r="B68">
        <v>4224</v>
      </c>
      <c r="K68" t="s">
        <v>45</v>
      </c>
      <c r="L68" s="8" t="str">
        <f>A65</f>
        <v>E9</v>
      </c>
      <c r="M68" s="8">
        <f>B65</f>
        <v>4637</v>
      </c>
      <c r="N68" s="8">
        <f t="shared" si="1"/>
        <v>0.55324796814003818</v>
      </c>
      <c r="O68" s="8">
        <f t="shared" si="2"/>
        <v>22.129918725601527</v>
      </c>
    </row>
    <row r="69" spans="1:15" x14ac:dyDescent="0.4">
      <c r="A69" t="s">
        <v>97</v>
      </c>
      <c r="B69">
        <v>3645</v>
      </c>
      <c r="K69" t="s">
        <v>44</v>
      </c>
      <c r="L69" s="8" t="str">
        <f>A53</f>
        <v>D9</v>
      </c>
      <c r="M69" s="8">
        <f>B53</f>
        <v>4163</v>
      </c>
      <c r="N69" s="8">
        <f t="shared" si="1"/>
        <v>0.33250761721547745</v>
      </c>
      <c r="O69" s="8">
        <f t="shared" si="2"/>
        <v>13.300304688619098</v>
      </c>
    </row>
    <row r="70" spans="1:15" x14ac:dyDescent="0.4">
      <c r="A70" t="s">
        <v>98</v>
      </c>
      <c r="B70">
        <v>3652</v>
      </c>
      <c r="K70" t="s">
        <v>43</v>
      </c>
      <c r="L70" s="8" t="str">
        <f>A41</f>
        <v>C9</v>
      </c>
      <c r="M70" s="8">
        <f>B41</f>
        <v>4013</v>
      </c>
      <c r="N70" s="8">
        <f t="shared" si="1"/>
        <v>0.26265307578365449</v>
      </c>
      <c r="O70" s="8">
        <f t="shared" si="2"/>
        <v>10.50612303134618</v>
      </c>
    </row>
    <row r="71" spans="1:15" x14ac:dyDescent="0.4">
      <c r="A71" t="s">
        <v>99</v>
      </c>
      <c r="B71">
        <v>49306</v>
      </c>
      <c r="K71" t="s">
        <v>42</v>
      </c>
      <c r="L71" s="8" t="str">
        <f>A29</f>
        <v>B9</v>
      </c>
      <c r="M71" s="8">
        <f>B29</f>
        <v>4259</v>
      </c>
      <c r="N71" s="8">
        <f t="shared" si="1"/>
        <v>0.37721452373184422</v>
      </c>
      <c r="O71" s="8">
        <f t="shared" si="2"/>
        <v>15.088580949273769</v>
      </c>
    </row>
    <row r="72" spans="1:15" x14ac:dyDescent="0.4">
      <c r="A72" t="s">
        <v>14</v>
      </c>
      <c r="B72">
        <v>3709</v>
      </c>
      <c r="K72" t="s">
        <v>41</v>
      </c>
      <c r="L72" s="8" t="str">
        <f>A17</f>
        <v>A9</v>
      </c>
      <c r="M72" s="8">
        <f>B17</f>
        <v>4068</v>
      </c>
      <c r="N72" s="8">
        <f t="shared" si="1"/>
        <v>0.28826640764198957</v>
      </c>
      <c r="O72" s="8">
        <f t="shared" si="2"/>
        <v>11.530656305679583</v>
      </c>
    </row>
    <row r="73" spans="1:15" x14ac:dyDescent="0.4">
      <c r="A73" t="s">
        <v>22</v>
      </c>
      <c r="B73">
        <v>3413</v>
      </c>
      <c r="K73" t="s">
        <v>49</v>
      </c>
      <c r="L73" s="8" t="str">
        <f>A18</f>
        <v>A10</v>
      </c>
      <c r="M73" s="8">
        <f>B18</f>
        <v>3790</v>
      </c>
      <c r="N73" s="8">
        <f t="shared" si="1"/>
        <v>0.1588026575216776</v>
      </c>
      <c r="O73" s="8">
        <f t="shared" si="2"/>
        <v>6.3521063008671046</v>
      </c>
    </row>
    <row r="74" spans="1:15" x14ac:dyDescent="0.4">
      <c r="A74" t="s">
        <v>32</v>
      </c>
      <c r="B74">
        <v>5039</v>
      </c>
      <c r="K74" t="s">
        <v>50</v>
      </c>
      <c r="L74" s="8" t="str">
        <f>A30</f>
        <v>B10</v>
      </c>
      <c r="M74" s="8">
        <f>B30</f>
        <v>3660</v>
      </c>
      <c r="N74" s="8">
        <f t="shared" ref="N74:N96" si="4">(M74-I$15)/I$16</f>
        <v>9.8262054947431024E-2</v>
      </c>
      <c r="O74" s="8">
        <f t="shared" ref="O74:O96" si="5">N74*40</f>
        <v>3.9304821978972408</v>
      </c>
    </row>
    <row r="75" spans="1:15" x14ac:dyDescent="0.4">
      <c r="A75" t="s">
        <v>30</v>
      </c>
      <c r="B75">
        <v>3906</v>
      </c>
      <c r="K75" t="s">
        <v>51</v>
      </c>
      <c r="L75" s="8" t="str">
        <f>A42</f>
        <v>C10</v>
      </c>
      <c r="M75" s="8">
        <f>B42</f>
        <v>3488</v>
      </c>
      <c r="N75" s="8">
        <f t="shared" si="4"/>
        <v>1.8162180772273981E-2</v>
      </c>
      <c r="O75" s="8">
        <f t="shared" si="5"/>
        <v>0.72648723089095923</v>
      </c>
    </row>
    <row r="76" spans="1:15" x14ac:dyDescent="0.4">
      <c r="A76" t="s">
        <v>46</v>
      </c>
      <c r="B76">
        <v>47173</v>
      </c>
      <c r="K76" t="s">
        <v>52</v>
      </c>
      <c r="L76" t="str">
        <f>A54</f>
        <v>D10</v>
      </c>
      <c r="M76">
        <f>B54</f>
        <v>3446</v>
      </c>
      <c r="N76" s="8">
        <f t="shared" si="4"/>
        <v>-1.3970908286364599E-3</v>
      </c>
      <c r="O76" s="8">
        <f t="shared" si="5"/>
        <v>-5.5883633145458397E-2</v>
      </c>
    </row>
    <row r="77" spans="1:15" x14ac:dyDescent="0.4">
      <c r="A77" t="s">
        <v>54</v>
      </c>
      <c r="B77">
        <v>5664</v>
      </c>
      <c r="K77" t="s">
        <v>53</v>
      </c>
      <c r="L77" t="str">
        <f>A66</f>
        <v>E10</v>
      </c>
      <c r="M77">
        <f>B66</f>
        <v>3382</v>
      </c>
      <c r="N77" s="8">
        <f t="shared" si="4"/>
        <v>-3.120169517288094E-2</v>
      </c>
      <c r="O77" s="8">
        <f t="shared" si="5"/>
        <v>-1.2480678069152376</v>
      </c>
    </row>
    <row r="78" spans="1:15" x14ac:dyDescent="0.4">
      <c r="A78" t="s">
        <v>62</v>
      </c>
      <c r="B78">
        <v>3464</v>
      </c>
      <c r="K78" t="s">
        <v>54</v>
      </c>
      <c r="L78" t="str">
        <f>A78</f>
        <v>F10</v>
      </c>
      <c r="M78">
        <f>B78</f>
        <v>3464</v>
      </c>
      <c r="N78" s="8">
        <f t="shared" si="4"/>
        <v>6.9854541431822997E-3</v>
      </c>
      <c r="O78" s="8">
        <f t="shared" si="5"/>
        <v>0.279418165727292</v>
      </c>
    </row>
    <row r="79" spans="1:15" x14ac:dyDescent="0.4">
      <c r="A79" t="s">
        <v>70</v>
      </c>
      <c r="B79">
        <v>52292</v>
      </c>
      <c r="K79" t="s">
        <v>55</v>
      </c>
      <c r="L79" t="str">
        <f>A90</f>
        <v>G10</v>
      </c>
      <c r="M79">
        <f>B90</f>
        <v>3501</v>
      </c>
      <c r="N79" s="8">
        <f t="shared" si="4"/>
        <v>2.4216241029698639E-2</v>
      </c>
      <c r="O79" s="8">
        <f t="shared" si="5"/>
        <v>0.9686496411879455</v>
      </c>
    </row>
    <row r="80" spans="1:15" x14ac:dyDescent="0.4">
      <c r="A80" t="s">
        <v>78</v>
      </c>
      <c r="B80">
        <v>4095</v>
      </c>
      <c r="K80" t="s">
        <v>56</v>
      </c>
      <c r="L80" t="str">
        <f>A102</f>
        <v>H10</v>
      </c>
      <c r="M80">
        <f>B102</f>
        <v>3580</v>
      </c>
      <c r="N80" s="8">
        <f t="shared" si="4"/>
        <v>6.1006299517125419E-2</v>
      </c>
      <c r="O80" s="8">
        <f t="shared" si="5"/>
        <v>2.4402519806850167</v>
      </c>
    </row>
    <row r="81" spans="1:15" x14ac:dyDescent="0.4">
      <c r="A81" t="s">
        <v>100</v>
      </c>
      <c r="B81">
        <v>3449</v>
      </c>
      <c r="K81" t="s">
        <v>64</v>
      </c>
      <c r="L81" t="str">
        <f>A103</f>
        <v>H11</v>
      </c>
      <c r="M81">
        <f>B103</f>
        <v>4277</v>
      </c>
      <c r="N81" s="8">
        <f t="shared" si="4"/>
        <v>0.38559706870366295</v>
      </c>
      <c r="O81" s="8">
        <f t="shared" si="5"/>
        <v>15.423882748146518</v>
      </c>
    </row>
    <row r="82" spans="1:15" x14ac:dyDescent="0.4">
      <c r="A82" t="s">
        <v>101</v>
      </c>
      <c r="B82">
        <v>4454</v>
      </c>
      <c r="K82" t="s">
        <v>63</v>
      </c>
      <c r="L82" t="str">
        <f>A91</f>
        <v>G11</v>
      </c>
      <c r="M82">
        <f>B91</f>
        <v>13106</v>
      </c>
      <c r="N82" s="8">
        <f t="shared" si="4"/>
        <v>4.4972353773807647</v>
      </c>
      <c r="O82" s="8">
        <f t="shared" si="5"/>
        <v>179.88941509523059</v>
      </c>
    </row>
    <row r="83" spans="1:15" x14ac:dyDescent="0.4">
      <c r="A83" t="s">
        <v>102</v>
      </c>
      <c r="B83">
        <v>64979</v>
      </c>
      <c r="K83" t="s">
        <v>62</v>
      </c>
      <c r="L83" t="str">
        <f>A79</f>
        <v>F11</v>
      </c>
      <c r="M83">
        <f>B79</f>
        <v>52292</v>
      </c>
      <c r="N83" s="8">
        <f t="shared" si="4"/>
        <v>22.746035781030205</v>
      </c>
      <c r="O83" s="8">
        <f t="shared" si="5"/>
        <v>909.84143124120817</v>
      </c>
    </row>
    <row r="84" spans="1:15" x14ac:dyDescent="0.4">
      <c r="A84" t="s">
        <v>15</v>
      </c>
      <c r="B84">
        <v>3363</v>
      </c>
      <c r="K84" t="s">
        <v>61</v>
      </c>
      <c r="L84" t="str">
        <f>A67</f>
        <v>E11</v>
      </c>
      <c r="M84">
        <f>B67</f>
        <v>64872</v>
      </c>
      <c r="N84" s="8">
        <f t="shared" si="4"/>
        <v>28.604503322445762</v>
      </c>
      <c r="O84" s="8">
        <f t="shared" si="5"/>
        <v>1144.1801328978304</v>
      </c>
    </row>
    <row r="85" spans="1:15" x14ac:dyDescent="0.4">
      <c r="A85" t="s">
        <v>23</v>
      </c>
      <c r="B85">
        <v>3361</v>
      </c>
      <c r="K85" t="s">
        <v>60</v>
      </c>
      <c r="L85" t="str">
        <f>A55</f>
        <v>D11</v>
      </c>
      <c r="M85">
        <f>B55</f>
        <v>47037</v>
      </c>
      <c r="N85" s="8">
        <f t="shared" si="4"/>
        <v>20.298798346202005</v>
      </c>
      <c r="O85" s="8">
        <f t="shared" si="5"/>
        <v>811.95193384808022</v>
      </c>
    </row>
    <row r="86" spans="1:15" x14ac:dyDescent="0.4">
      <c r="A86" t="s">
        <v>31</v>
      </c>
      <c r="B86">
        <v>4335</v>
      </c>
      <c r="K86" t="s">
        <v>59</v>
      </c>
      <c r="L86" t="str">
        <f>A43</f>
        <v>C11</v>
      </c>
      <c r="M86">
        <f>B43</f>
        <v>24791</v>
      </c>
      <c r="N86" s="8">
        <f t="shared" si="4"/>
        <v>9.9389041549197756</v>
      </c>
      <c r="O86" s="8">
        <f t="shared" si="5"/>
        <v>397.55616619679103</v>
      </c>
    </row>
    <row r="87" spans="1:15" x14ac:dyDescent="0.4">
      <c r="A87" t="s">
        <v>39</v>
      </c>
      <c r="B87">
        <v>4012</v>
      </c>
      <c r="K87" t="s">
        <v>58</v>
      </c>
      <c r="L87" t="str">
        <f>A31</f>
        <v>B11</v>
      </c>
      <c r="M87">
        <f>B31</f>
        <v>11078</v>
      </c>
      <c r="N87" s="8">
        <f t="shared" si="4"/>
        <v>3.5528019772225177</v>
      </c>
      <c r="O87" s="8">
        <f t="shared" si="5"/>
        <v>142.11207908890071</v>
      </c>
    </row>
    <row r="88" spans="1:15" x14ac:dyDescent="0.4">
      <c r="A88" t="s">
        <v>47</v>
      </c>
      <c r="B88">
        <v>33113</v>
      </c>
      <c r="K88" t="s">
        <v>57</v>
      </c>
      <c r="L88" t="str">
        <f>A19</f>
        <v>A11</v>
      </c>
      <c r="M88">
        <f>B19</f>
        <v>7563</v>
      </c>
      <c r="N88" s="8">
        <f t="shared" si="4"/>
        <v>1.9158772230034655</v>
      </c>
      <c r="O88" s="8">
        <f t="shared" si="5"/>
        <v>76.635088920138628</v>
      </c>
    </row>
    <row r="89" spans="1:15" x14ac:dyDescent="0.4">
      <c r="A89" t="s">
        <v>55</v>
      </c>
      <c r="B89">
        <v>7616</v>
      </c>
      <c r="K89" t="s">
        <v>65</v>
      </c>
      <c r="L89" t="str">
        <f>A20</f>
        <v>A12</v>
      </c>
      <c r="M89">
        <f>B20</f>
        <v>5441</v>
      </c>
      <c r="N89" s="8">
        <f t="shared" si="4"/>
        <v>0.92766831021460938</v>
      </c>
      <c r="O89" s="8">
        <f t="shared" si="5"/>
        <v>37.106732408584378</v>
      </c>
    </row>
    <row r="90" spans="1:15" x14ac:dyDescent="0.4">
      <c r="A90" t="s">
        <v>63</v>
      </c>
      <c r="B90">
        <v>3501</v>
      </c>
      <c r="K90" t="s">
        <v>66</v>
      </c>
      <c r="L90" t="str">
        <f>A32</f>
        <v>B12</v>
      </c>
      <c r="M90">
        <f>B32</f>
        <v>4782</v>
      </c>
      <c r="N90" s="8">
        <f t="shared" si="4"/>
        <v>0.62077402485746702</v>
      </c>
      <c r="O90" s="8">
        <f t="shared" si="5"/>
        <v>24.830960994298682</v>
      </c>
    </row>
    <row r="91" spans="1:15" x14ac:dyDescent="0.4">
      <c r="A91" t="s">
        <v>71</v>
      </c>
      <c r="B91">
        <v>13106</v>
      </c>
      <c r="K91" t="s">
        <v>67</v>
      </c>
      <c r="L91" t="str">
        <f>A44</f>
        <v>C12</v>
      </c>
      <c r="M91">
        <f>B44</f>
        <v>4226</v>
      </c>
      <c r="N91" s="8">
        <f t="shared" si="4"/>
        <v>0.36184652461684313</v>
      </c>
      <c r="O91" s="8">
        <f t="shared" si="5"/>
        <v>14.473860984673726</v>
      </c>
    </row>
    <row r="92" spans="1:15" x14ac:dyDescent="0.4">
      <c r="A92" t="s">
        <v>79</v>
      </c>
      <c r="B92">
        <v>3836</v>
      </c>
      <c r="K92" t="s">
        <v>68</v>
      </c>
      <c r="L92" t="str">
        <f>A56</f>
        <v>D12</v>
      </c>
      <c r="M92">
        <f>B56</f>
        <v>4215</v>
      </c>
      <c r="N92" s="8">
        <f t="shared" si="4"/>
        <v>0.35672385824517611</v>
      </c>
      <c r="O92" s="8">
        <f t="shared" si="5"/>
        <v>14.268954329807045</v>
      </c>
    </row>
    <row r="93" spans="1:15" x14ac:dyDescent="0.4">
      <c r="A93" t="s">
        <v>103</v>
      </c>
      <c r="B93">
        <v>3390</v>
      </c>
      <c r="K93" t="s">
        <v>69</v>
      </c>
      <c r="L93" t="str">
        <f>A68</f>
        <v>E12</v>
      </c>
      <c r="M93">
        <f>B68</f>
        <v>4224</v>
      </c>
      <c r="N93" s="8">
        <f t="shared" si="4"/>
        <v>0.3609151307310855</v>
      </c>
      <c r="O93" s="8">
        <f t="shared" si="5"/>
        <v>14.436605229243419</v>
      </c>
    </row>
    <row r="94" spans="1:15" x14ac:dyDescent="0.4">
      <c r="A94" t="s">
        <v>104</v>
      </c>
      <c r="B94">
        <v>17923</v>
      </c>
      <c r="K94" t="s">
        <v>70</v>
      </c>
      <c r="L94" t="str">
        <f>A80</f>
        <v>F12</v>
      </c>
      <c r="M94">
        <f>B80</f>
        <v>4095</v>
      </c>
      <c r="N94" s="8">
        <f t="shared" si="4"/>
        <v>0.3008402250997177</v>
      </c>
      <c r="O94" s="8">
        <f t="shared" si="5"/>
        <v>12.033609003988708</v>
      </c>
    </row>
    <row r="95" spans="1:15" x14ac:dyDescent="0.4">
      <c r="A95" t="s">
        <v>105</v>
      </c>
      <c r="B95">
        <v>64010</v>
      </c>
      <c r="K95" t="s">
        <v>71</v>
      </c>
      <c r="L95" t="str">
        <f>A92</f>
        <v>G12</v>
      </c>
      <c r="M95">
        <f>B92</f>
        <v>3836</v>
      </c>
      <c r="N95" s="8">
        <f t="shared" si="4"/>
        <v>0.18022471689410333</v>
      </c>
      <c r="O95" s="8">
        <f t="shared" si="5"/>
        <v>7.2089886757641333</v>
      </c>
    </row>
    <row r="96" spans="1:15" x14ac:dyDescent="0.4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3666</v>
      </c>
      <c r="N96" s="8">
        <f t="shared" si="4"/>
        <v>0.10105623660470393</v>
      </c>
      <c r="O96" s="8">
        <f t="shared" si="5"/>
        <v>4.0422494641881572</v>
      </c>
    </row>
    <row r="97" spans="1:2" x14ac:dyDescent="0.4">
      <c r="A97" t="s">
        <v>24</v>
      </c>
      <c r="B97">
        <v>3363</v>
      </c>
    </row>
    <row r="98" spans="1:2" x14ac:dyDescent="0.4">
      <c r="A98" t="s">
        <v>33</v>
      </c>
      <c r="B98">
        <v>4196</v>
      </c>
    </row>
    <row r="99" spans="1:2" x14ac:dyDescent="0.4">
      <c r="A99" t="s">
        <v>40</v>
      </c>
      <c r="B99">
        <v>4259</v>
      </c>
    </row>
    <row r="100" spans="1:2" x14ac:dyDescent="0.4">
      <c r="A100" t="s">
        <v>48</v>
      </c>
      <c r="B100">
        <v>20444</v>
      </c>
    </row>
    <row r="101" spans="1:2" x14ac:dyDescent="0.4">
      <c r="A101" t="s">
        <v>56</v>
      </c>
      <c r="B101">
        <v>9965</v>
      </c>
    </row>
    <row r="102" spans="1:2" x14ac:dyDescent="0.4">
      <c r="A102" t="s">
        <v>64</v>
      </c>
      <c r="B102">
        <v>3580</v>
      </c>
    </row>
    <row r="103" spans="1:2" x14ac:dyDescent="0.4">
      <c r="A103" t="s">
        <v>72</v>
      </c>
      <c r="B103">
        <v>4277</v>
      </c>
    </row>
    <row r="104" spans="1:2" x14ac:dyDescent="0.4">
      <c r="A104" t="s">
        <v>80</v>
      </c>
      <c r="B104">
        <v>3666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4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65077</v>
      </c>
      <c r="D2">
        <v>3380</v>
      </c>
      <c r="E2">
        <v>5263</v>
      </c>
      <c r="F2">
        <v>4362</v>
      </c>
      <c r="G2">
        <v>64940</v>
      </c>
      <c r="H2">
        <v>42919</v>
      </c>
      <c r="I2">
        <v>3393</v>
      </c>
      <c r="J2">
        <v>3385</v>
      </c>
      <c r="K2">
        <v>4037</v>
      </c>
      <c r="L2">
        <v>3797</v>
      </c>
      <c r="M2">
        <v>7556</v>
      </c>
      <c r="N2">
        <v>5460</v>
      </c>
      <c r="O2">
        <v>34423</v>
      </c>
      <c r="P2">
        <v>3420</v>
      </c>
      <c r="Q2">
        <v>6798</v>
      </c>
      <c r="R2">
        <v>4109</v>
      </c>
      <c r="S2">
        <v>59337</v>
      </c>
      <c r="T2">
        <v>26462</v>
      </c>
      <c r="U2">
        <v>3405</v>
      </c>
      <c r="V2">
        <v>3395</v>
      </c>
      <c r="W2">
        <v>4229</v>
      </c>
      <c r="X2">
        <v>3633</v>
      </c>
      <c r="Y2">
        <v>11152</v>
      </c>
      <c r="Z2">
        <v>4816</v>
      </c>
      <c r="AA2">
        <v>23551</v>
      </c>
      <c r="AB2">
        <v>3433</v>
      </c>
      <c r="AC2">
        <v>8519</v>
      </c>
      <c r="AD2">
        <v>4257</v>
      </c>
      <c r="AE2">
        <v>12851</v>
      </c>
      <c r="AF2">
        <v>12700</v>
      </c>
      <c r="AG2">
        <v>3379</v>
      </c>
      <c r="AH2">
        <v>3997</v>
      </c>
      <c r="AI2">
        <v>4006</v>
      </c>
      <c r="AJ2">
        <v>3369</v>
      </c>
      <c r="AK2">
        <v>24716</v>
      </c>
      <c r="AL2">
        <v>4229</v>
      </c>
      <c r="AM2">
        <v>7239</v>
      </c>
      <c r="AN2">
        <v>3425</v>
      </c>
      <c r="AO2">
        <v>12006</v>
      </c>
      <c r="AP2">
        <v>4178</v>
      </c>
      <c r="AQ2">
        <v>4042</v>
      </c>
      <c r="AR2">
        <v>8380</v>
      </c>
      <c r="AS2">
        <v>3411</v>
      </c>
      <c r="AT2">
        <v>11491</v>
      </c>
      <c r="AU2">
        <v>4150</v>
      </c>
      <c r="AV2">
        <v>3442</v>
      </c>
      <c r="AW2">
        <v>47245</v>
      </c>
      <c r="AX2">
        <v>4226</v>
      </c>
      <c r="AY2">
        <v>4358</v>
      </c>
      <c r="AZ2">
        <v>3430</v>
      </c>
      <c r="BA2">
        <v>23903</v>
      </c>
      <c r="BB2">
        <v>3836</v>
      </c>
      <c r="BC2">
        <v>3734</v>
      </c>
      <c r="BD2">
        <v>6186</v>
      </c>
      <c r="BE2">
        <v>3698</v>
      </c>
      <c r="BF2">
        <v>39246</v>
      </c>
      <c r="BG2">
        <v>4644</v>
      </c>
      <c r="BH2">
        <v>3379</v>
      </c>
      <c r="BI2">
        <v>64878</v>
      </c>
      <c r="BJ2">
        <v>4238</v>
      </c>
      <c r="BK2">
        <v>3640</v>
      </c>
      <c r="BL2">
        <v>3644</v>
      </c>
      <c r="BM2">
        <v>48941</v>
      </c>
      <c r="BN2">
        <v>3687</v>
      </c>
      <c r="BO2">
        <v>3960</v>
      </c>
      <c r="BP2">
        <v>5023</v>
      </c>
      <c r="BQ2">
        <v>3911</v>
      </c>
      <c r="BR2">
        <v>48872</v>
      </c>
      <c r="BS2">
        <v>5642</v>
      </c>
      <c r="BT2">
        <v>3459</v>
      </c>
      <c r="BU2">
        <v>52690</v>
      </c>
      <c r="BV2">
        <v>4098</v>
      </c>
      <c r="BW2">
        <v>3441</v>
      </c>
      <c r="BX2">
        <v>4456</v>
      </c>
      <c r="BY2">
        <v>64977</v>
      </c>
      <c r="BZ2">
        <v>3365</v>
      </c>
      <c r="CA2">
        <v>3361</v>
      </c>
      <c r="CB2">
        <v>4364</v>
      </c>
      <c r="CC2">
        <v>4004</v>
      </c>
      <c r="CD2">
        <v>32859</v>
      </c>
      <c r="CE2">
        <v>7582</v>
      </c>
      <c r="CF2">
        <v>3490</v>
      </c>
      <c r="CG2">
        <v>13122</v>
      </c>
      <c r="CH2">
        <v>3836</v>
      </c>
      <c r="CI2">
        <v>3384</v>
      </c>
      <c r="CJ2">
        <v>17596</v>
      </c>
      <c r="CK2">
        <v>63759</v>
      </c>
      <c r="CL2">
        <v>3373</v>
      </c>
      <c r="CM2">
        <v>3357</v>
      </c>
      <c r="CN2">
        <v>4182</v>
      </c>
      <c r="CO2">
        <v>4238</v>
      </c>
      <c r="CP2">
        <v>20273</v>
      </c>
      <c r="CQ2">
        <v>9764</v>
      </c>
      <c r="CR2">
        <v>3582</v>
      </c>
      <c r="CS2">
        <v>4237</v>
      </c>
      <c r="CT2">
        <v>3655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65077</v>
      </c>
      <c r="G9">
        <f>'Plate 1'!G9</f>
        <v>30</v>
      </c>
      <c r="H9" t="str">
        <f t="shared" ref="H9:I9" si="0">A9</f>
        <v>A1</v>
      </c>
      <c r="I9">
        <f t="shared" si="0"/>
        <v>65077</v>
      </c>
      <c r="K9" t="s">
        <v>82</v>
      </c>
      <c r="L9" t="str">
        <f>A10</f>
        <v>A2</v>
      </c>
      <c r="M9">
        <f>B10</f>
        <v>3380</v>
      </c>
      <c r="N9" s="8">
        <f>(M9-I$15)/2086.3</f>
        <v>-2.9238364568853949E-2</v>
      </c>
      <c r="O9">
        <f>N9*40</f>
        <v>-1.1695345827541579</v>
      </c>
    </row>
    <row r="10" spans="1:98" x14ac:dyDescent="0.4">
      <c r="A10" t="s">
        <v>83</v>
      </c>
      <c r="B10">
        <v>3380</v>
      </c>
      <c r="G10">
        <f>'Plate 1'!G10</f>
        <v>15</v>
      </c>
      <c r="H10" t="str">
        <f>A21</f>
        <v>B1</v>
      </c>
      <c r="I10">
        <f>B21</f>
        <v>34423</v>
      </c>
      <c r="K10" t="s">
        <v>85</v>
      </c>
      <c r="L10" t="str">
        <f>A22</f>
        <v>B2</v>
      </c>
      <c r="M10">
        <f>B22</f>
        <v>3420</v>
      </c>
      <c r="N10" s="8">
        <f t="shared" ref="N10:N73" si="1">(M10-I$15)/2086.3</f>
        <v>-1.0065666490916933E-2</v>
      </c>
      <c r="O10">
        <f t="shared" ref="O10:O73" si="2">N10*40</f>
        <v>-0.40262665963667732</v>
      </c>
    </row>
    <row r="11" spans="1:98" x14ac:dyDescent="0.4">
      <c r="A11" t="s">
        <v>84</v>
      </c>
      <c r="B11">
        <v>5263</v>
      </c>
      <c r="G11">
        <f>'Plate 1'!G11</f>
        <v>7.5</v>
      </c>
      <c r="H11" t="str">
        <f>A33</f>
        <v>C1</v>
      </c>
      <c r="I11">
        <f>B33</f>
        <v>23551</v>
      </c>
      <c r="K11" t="s">
        <v>88</v>
      </c>
      <c r="L11" t="str">
        <f>A34</f>
        <v>C2</v>
      </c>
      <c r="M11">
        <f>B34</f>
        <v>3433</v>
      </c>
      <c r="N11" s="8">
        <f t="shared" si="1"/>
        <v>-3.8345396155874032E-3</v>
      </c>
      <c r="O11">
        <f t="shared" si="2"/>
        <v>-0.15338158462349613</v>
      </c>
    </row>
    <row r="12" spans="1:98" x14ac:dyDescent="0.4">
      <c r="A12" t="s">
        <v>9</v>
      </c>
      <c r="B12">
        <v>4362</v>
      </c>
      <c r="G12">
        <f>'Plate 1'!G12</f>
        <v>1.875</v>
      </c>
      <c r="H12" t="str">
        <f>A45</f>
        <v>D1</v>
      </c>
      <c r="I12">
        <f>B45</f>
        <v>7239</v>
      </c>
      <c r="K12" t="s">
        <v>91</v>
      </c>
      <c r="L12" t="str">
        <f>A46</f>
        <v>D2</v>
      </c>
      <c r="M12">
        <f>B46</f>
        <v>3425</v>
      </c>
      <c r="N12" s="8">
        <f t="shared" si="1"/>
        <v>-7.6690792311748064E-3</v>
      </c>
      <c r="O12">
        <f t="shared" si="2"/>
        <v>-0.30676316924699226</v>
      </c>
    </row>
    <row r="13" spans="1:98" x14ac:dyDescent="0.4">
      <c r="A13" t="s">
        <v>17</v>
      </c>
      <c r="B13">
        <v>64940</v>
      </c>
      <c r="G13">
        <f>'Plate 1'!G13</f>
        <v>0.46875</v>
      </c>
      <c r="H13" t="str">
        <f>A57</f>
        <v>E1</v>
      </c>
      <c r="I13">
        <f>B57</f>
        <v>4358</v>
      </c>
      <c r="K13" t="s">
        <v>94</v>
      </c>
      <c r="L13" t="str">
        <f>A58</f>
        <v>E2</v>
      </c>
      <c r="M13">
        <f>B58</f>
        <v>3430</v>
      </c>
      <c r="N13" s="8">
        <f t="shared" si="1"/>
        <v>-5.2724919714326798E-3</v>
      </c>
      <c r="O13">
        <f t="shared" si="2"/>
        <v>-0.2108996788573072</v>
      </c>
    </row>
    <row r="14" spans="1:98" x14ac:dyDescent="0.4">
      <c r="A14" t="s">
        <v>25</v>
      </c>
      <c r="B14">
        <v>42919</v>
      </c>
      <c r="G14">
        <f>'Plate 1'!G14</f>
        <v>0.1171875</v>
      </c>
      <c r="H14" t="str">
        <f>A69</f>
        <v>F1</v>
      </c>
      <c r="I14">
        <f>B69</f>
        <v>3640</v>
      </c>
      <c r="K14" t="s">
        <v>97</v>
      </c>
      <c r="L14" t="str">
        <f>A70</f>
        <v>F2</v>
      </c>
      <c r="M14">
        <f>B70</f>
        <v>3644</v>
      </c>
      <c r="N14" s="8">
        <f t="shared" si="1"/>
        <v>9.7301442745530362E-2</v>
      </c>
      <c r="O14">
        <f t="shared" si="2"/>
        <v>3.8920577098212146</v>
      </c>
    </row>
    <row r="15" spans="1:98" x14ac:dyDescent="0.4">
      <c r="A15" t="s">
        <v>34</v>
      </c>
      <c r="B15">
        <v>3393</v>
      </c>
      <c r="G15">
        <f>'Plate 1'!G15</f>
        <v>0</v>
      </c>
      <c r="H15" t="str">
        <f>A81</f>
        <v>G1</v>
      </c>
      <c r="I15">
        <f>B81</f>
        <v>3441</v>
      </c>
      <c r="K15" t="s">
        <v>100</v>
      </c>
      <c r="L15" t="str">
        <f>A82</f>
        <v>G2</v>
      </c>
      <c r="M15">
        <f>B82</f>
        <v>4456</v>
      </c>
      <c r="N15" s="8">
        <f t="shared" si="1"/>
        <v>0.48650721372765177</v>
      </c>
      <c r="O15">
        <f t="shared" si="2"/>
        <v>19.460288549106071</v>
      </c>
    </row>
    <row r="16" spans="1:98" x14ac:dyDescent="0.4">
      <c r="A16" t="s">
        <v>41</v>
      </c>
      <c r="B16">
        <v>3385</v>
      </c>
      <c r="H16" t="s">
        <v>119</v>
      </c>
      <c r="I16">
        <f>SLOPE(I10:I15, G10:G15)</f>
        <v>2153.5697178738833</v>
      </c>
      <c r="K16" t="s">
        <v>103</v>
      </c>
      <c r="L16" t="str">
        <f>A94</f>
        <v>H2</v>
      </c>
      <c r="M16">
        <f>B94</f>
        <v>17596</v>
      </c>
      <c r="N16" s="8">
        <f t="shared" si="1"/>
        <v>6.7847385323299614</v>
      </c>
      <c r="O16">
        <f t="shared" si="2"/>
        <v>271.38954129319848</v>
      </c>
    </row>
    <row r="17" spans="1:15" x14ac:dyDescent="0.4">
      <c r="A17" t="s">
        <v>49</v>
      </c>
      <c r="B17">
        <v>4037</v>
      </c>
      <c r="K17" t="s">
        <v>104</v>
      </c>
      <c r="L17" t="str">
        <f>A95</f>
        <v>H3</v>
      </c>
      <c r="M17">
        <f>B95</f>
        <v>63759</v>
      </c>
      <c r="N17" s="8">
        <f t="shared" si="1"/>
        <v>28.911470066625125</v>
      </c>
      <c r="O17">
        <f t="shared" si="2"/>
        <v>1156.4588026650049</v>
      </c>
    </row>
    <row r="18" spans="1:15" x14ac:dyDescent="0.4">
      <c r="A18" t="s">
        <v>57</v>
      </c>
      <c r="B18">
        <v>3797</v>
      </c>
      <c r="K18" t="s">
        <v>101</v>
      </c>
      <c r="L18" t="str">
        <f>A83</f>
        <v>G3</v>
      </c>
      <c r="M18">
        <f>B83</f>
        <v>64977</v>
      </c>
      <c r="N18" s="8">
        <f t="shared" si="1"/>
        <v>29.495278723098306</v>
      </c>
      <c r="O18">
        <f t="shared" si="2"/>
        <v>1179.8111489239323</v>
      </c>
    </row>
    <row r="19" spans="1:15" x14ac:dyDescent="0.4">
      <c r="A19" t="s">
        <v>65</v>
      </c>
      <c r="B19">
        <v>7556</v>
      </c>
      <c r="K19" t="s">
        <v>98</v>
      </c>
      <c r="L19" t="str">
        <f>A71</f>
        <v>F3</v>
      </c>
      <c r="M19">
        <f>B71</f>
        <v>48941</v>
      </c>
      <c r="N19" s="8">
        <f t="shared" si="1"/>
        <v>21.808944063653357</v>
      </c>
      <c r="O19">
        <f t="shared" si="2"/>
        <v>872.35776254613427</v>
      </c>
    </row>
    <row r="20" spans="1:15" x14ac:dyDescent="0.4">
      <c r="A20" t="s">
        <v>73</v>
      </c>
      <c r="B20">
        <v>5460</v>
      </c>
      <c r="K20" t="s">
        <v>95</v>
      </c>
      <c r="L20" t="str">
        <f>A59</f>
        <v>E3</v>
      </c>
      <c r="M20">
        <f>B59</f>
        <v>23903</v>
      </c>
      <c r="N20" s="8">
        <f t="shared" si="1"/>
        <v>9.8077937017686807</v>
      </c>
      <c r="O20">
        <f t="shared" si="2"/>
        <v>392.31174807074723</v>
      </c>
    </row>
    <row r="21" spans="1:15" x14ac:dyDescent="0.4">
      <c r="A21" t="s">
        <v>85</v>
      </c>
      <c r="B21">
        <v>34423</v>
      </c>
      <c r="K21" t="s">
        <v>92</v>
      </c>
      <c r="L21" t="str">
        <f>A47</f>
        <v>D3</v>
      </c>
      <c r="M21">
        <f>B47</f>
        <v>12006</v>
      </c>
      <c r="N21" s="8">
        <f t="shared" si="1"/>
        <v>4.1053539759382636</v>
      </c>
      <c r="O21">
        <f t="shared" si="2"/>
        <v>164.21415903753055</v>
      </c>
    </row>
    <row r="22" spans="1:15" x14ac:dyDescent="0.4">
      <c r="A22" t="s">
        <v>86</v>
      </c>
      <c r="B22">
        <v>3420</v>
      </c>
      <c r="K22" t="s">
        <v>89</v>
      </c>
      <c r="L22" t="str">
        <f>A35</f>
        <v>C3</v>
      </c>
      <c r="M22">
        <f>B35</f>
        <v>8519</v>
      </c>
      <c r="N22" s="8">
        <f t="shared" si="1"/>
        <v>2.4339740209941043</v>
      </c>
      <c r="O22">
        <f t="shared" si="2"/>
        <v>97.358960839764165</v>
      </c>
    </row>
    <row r="23" spans="1:15" x14ac:dyDescent="0.4">
      <c r="A23" t="s">
        <v>87</v>
      </c>
      <c r="B23">
        <v>6798</v>
      </c>
      <c r="K23" t="s">
        <v>86</v>
      </c>
      <c r="L23" t="str">
        <f>A23</f>
        <v>B3</v>
      </c>
      <c r="M23">
        <f>B23</f>
        <v>6798</v>
      </c>
      <c r="N23" s="8">
        <f t="shared" si="1"/>
        <v>1.6090686861908641</v>
      </c>
      <c r="O23">
        <f t="shared" si="2"/>
        <v>64.362747447634561</v>
      </c>
    </row>
    <row r="24" spans="1:15" x14ac:dyDescent="0.4">
      <c r="A24" t="s">
        <v>10</v>
      </c>
      <c r="B24">
        <v>4109</v>
      </c>
      <c r="K24" t="s">
        <v>83</v>
      </c>
      <c r="L24" t="str">
        <f>A11</f>
        <v>A3</v>
      </c>
      <c r="M24">
        <f>B11</f>
        <v>5263</v>
      </c>
      <c r="N24" s="8">
        <f t="shared" si="1"/>
        <v>0.87331639745003109</v>
      </c>
      <c r="O24">
        <f t="shared" si="2"/>
        <v>34.932655898001244</v>
      </c>
    </row>
    <row r="25" spans="1:15" x14ac:dyDescent="0.4">
      <c r="A25" t="s">
        <v>18</v>
      </c>
      <c r="B25">
        <v>59337</v>
      </c>
      <c r="K25" t="s">
        <v>84</v>
      </c>
      <c r="L25" t="str">
        <f>A12</f>
        <v>A4</v>
      </c>
      <c r="M25">
        <f>B12</f>
        <v>4362</v>
      </c>
      <c r="N25" s="8">
        <f t="shared" si="1"/>
        <v>0.44145137324449979</v>
      </c>
      <c r="O25">
        <f t="shared" si="2"/>
        <v>17.658054929779993</v>
      </c>
    </row>
    <row r="26" spans="1:15" x14ac:dyDescent="0.4">
      <c r="A26" t="s">
        <v>26</v>
      </c>
      <c r="B26">
        <v>26462</v>
      </c>
      <c r="K26" t="s">
        <v>87</v>
      </c>
      <c r="L26" t="str">
        <f>A24</f>
        <v>B4</v>
      </c>
      <c r="M26">
        <f>B24</f>
        <v>4109</v>
      </c>
      <c r="N26" s="8">
        <f t="shared" si="1"/>
        <v>0.32018405790154819</v>
      </c>
      <c r="O26">
        <f t="shared" si="2"/>
        <v>12.807362316061928</v>
      </c>
    </row>
    <row r="27" spans="1:15" x14ac:dyDescent="0.4">
      <c r="A27" t="s">
        <v>35</v>
      </c>
      <c r="B27">
        <v>3405</v>
      </c>
      <c r="K27" t="s">
        <v>90</v>
      </c>
      <c r="L27" t="str">
        <f>A36</f>
        <v>C4</v>
      </c>
      <c r="M27">
        <f>B36</f>
        <v>4257</v>
      </c>
      <c r="N27" s="8">
        <f t="shared" si="1"/>
        <v>0.39112304078991511</v>
      </c>
      <c r="O27">
        <f t="shared" si="2"/>
        <v>15.644921631596604</v>
      </c>
    </row>
    <row r="28" spans="1:15" x14ac:dyDescent="0.4">
      <c r="A28" t="s">
        <v>42</v>
      </c>
      <c r="B28">
        <v>3395</v>
      </c>
      <c r="K28" t="s">
        <v>93</v>
      </c>
      <c r="L28" t="str">
        <f>A48</f>
        <v>D4</v>
      </c>
      <c r="M28">
        <f>B48</f>
        <v>4178</v>
      </c>
      <c r="N28" s="8">
        <f t="shared" si="1"/>
        <v>0.3532569620859895</v>
      </c>
      <c r="O28">
        <f t="shared" si="2"/>
        <v>14.13027848343958</v>
      </c>
    </row>
    <row r="29" spans="1:15" x14ac:dyDescent="0.4">
      <c r="A29" t="s">
        <v>50</v>
      </c>
      <c r="B29">
        <v>4229</v>
      </c>
      <c r="K29" t="s">
        <v>96</v>
      </c>
      <c r="L29" t="str">
        <f>A60</f>
        <v>E4</v>
      </c>
      <c r="M29">
        <f>B60</f>
        <v>3836</v>
      </c>
      <c r="N29" s="8">
        <f t="shared" si="1"/>
        <v>0.18933039351962802</v>
      </c>
      <c r="O29">
        <f t="shared" si="2"/>
        <v>7.5732157407851206</v>
      </c>
    </row>
    <row r="30" spans="1:15" x14ac:dyDescent="0.4">
      <c r="A30" t="s">
        <v>58</v>
      </c>
      <c r="B30">
        <v>3633</v>
      </c>
      <c r="K30" t="s">
        <v>99</v>
      </c>
      <c r="L30" t="str">
        <f>A72</f>
        <v>F4</v>
      </c>
      <c r="M30">
        <f>B72</f>
        <v>3687</v>
      </c>
      <c r="N30" s="8">
        <f t="shared" si="1"/>
        <v>0.11791209317931264</v>
      </c>
      <c r="O30">
        <f t="shared" si="2"/>
        <v>4.7164837271725055</v>
      </c>
    </row>
    <row r="31" spans="1:15" x14ac:dyDescent="0.4">
      <c r="A31" t="s">
        <v>66</v>
      </c>
      <c r="B31">
        <v>11152</v>
      </c>
      <c r="K31" t="s">
        <v>102</v>
      </c>
      <c r="L31" t="str">
        <f>A84</f>
        <v>G4</v>
      </c>
      <c r="M31">
        <f>B84</f>
        <v>3365</v>
      </c>
      <c r="N31" s="8">
        <f t="shared" si="1"/>
        <v>-3.6428126348080334E-2</v>
      </c>
      <c r="O31">
        <f t="shared" si="2"/>
        <v>-1.4571250539232135</v>
      </c>
    </row>
    <row r="32" spans="1:15" x14ac:dyDescent="0.4">
      <c r="A32" t="s">
        <v>74</v>
      </c>
      <c r="B32">
        <v>4816</v>
      </c>
      <c r="K32" t="s">
        <v>105</v>
      </c>
      <c r="L32" t="str">
        <f>A96</f>
        <v>H4</v>
      </c>
      <c r="M32">
        <f>B96</f>
        <v>3373</v>
      </c>
      <c r="N32" s="8">
        <f t="shared" si="1"/>
        <v>-3.2593586732492928E-2</v>
      </c>
      <c r="O32">
        <f t="shared" si="2"/>
        <v>-1.3037434692997172</v>
      </c>
    </row>
    <row r="33" spans="1:15" x14ac:dyDescent="0.4">
      <c r="A33" t="s">
        <v>88</v>
      </c>
      <c r="B33">
        <v>23551</v>
      </c>
      <c r="K33" t="s">
        <v>16</v>
      </c>
      <c r="L33" t="str">
        <f>A97</f>
        <v>H5</v>
      </c>
      <c r="M33">
        <f>B97</f>
        <v>3357</v>
      </c>
      <c r="N33" s="8">
        <f t="shared" si="1"/>
        <v>-4.0262665963667732E-2</v>
      </c>
      <c r="O33">
        <f t="shared" si="2"/>
        <v>-1.6105066385467093</v>
      </c>
    </row>
    <row r="34" spans="1:15" x14ac:dyDescent="0.4">
      <c r="A34" t="s">
        <v>89</v>
      </c>
      <c r="B34">
        <v>3433</v>
      </c>
      <c r="K34" t="s">
        <v>15</v>
      </c>
      <c r="L34" t="str">
        <f>A85</f>
        <v>G5</v>
      </c>
      <c r="M34">
        <f>B85</f>
        <v>3361</v>
      </c>
      <c r="N34" s="8">
        <f t="shared" si="1"/>
        <v>-3.8345396155874033E-2</v>
      </c>
      <c r="O34">
        <f t="shared" si="2"/>
        <v>-1.5338158462349614</v>
      </c>
    </row>
    <row r="35" spans="1:15" x14ac:dyDescent="0.4">
      <c r="A35" t="s">
        <v>90</v>
      </c>
      <c r="B35">
        <v>8519</v>
      </c>
      <c r="K35" t="s">
        <v>14</v>
      </c>
      <c r="L35" t="str">
        <f>A73</f>
        <v>F5</v>
      </c>
      <c r="M35">
        <f>B73</f>
        <v>3960</v>
      </c>
      <c r="N35" s="8">
        <f t="shared" si="1"/>
        <v>0.24876575756123279</v>
      </c>
      <c r="O35">
        <f t="shared" si="2"/>
        <v>9.9506303024493121</v>
      </c>
    </row>
    <row r="36" spans="1:15" x14ac:dyDescent="0.4">
      <c r="A36" t="s">
        <v>11</v>
      </c>
      <c r="B36">
        <v>4257</v>
      </c>
      <c r="K36" t="s">
        <v>13</v>
      </c>
      <c r="L36" t="str">
        <f>A61</f>
        <v>E5</v>
      </c>
      <c r="M36">
        <f>B61</f>
        <v>3734</v>
      </c>
      <c r="N36" s="8">
        <f t="shared" si="1"/>
        <v>0.14044001342088863</v>
      </c>
      <c r="O36">
        <f t="shared" si="2"/>
        <v>5.6176005368355453</v>
      </c>
    </row>
    <row r="37" spans="1:15" x14ac:dyDescent="0.4">
      <c r="A37" t="s">
        <v>19</v>
      </c>
      <c r="B37">
        <v>12851</v>
      </c>
      <c r="K37" t="s">
        <v>12</v>
      </c>
      <c r="L37" t="str">
        <f>A49</f>
        <v>D5</v>
      </c>
      <c r="M37">
        <f>B49</f>
        <v>4042</v>
      </c>
      <c r="N37" s="8">
        <f t="shared" si="1"/>
        <v>0.28806978862100369</v>
      </c>
      <c r="O37">
        <f t="shared" si="2"/>
        <v>11.522791544840148</v>
      </c>
    </row>
    <row r="38" spans="1:15" x14ac:dyDescent="0.4">
      <c r="A38" t="s">
        <v>27</v>
      </c>
      <c r="B38">
        <v>12700</v>
      </c>
      <c r="K38" t="s">
        <v>11</v>
      </c>
      <c r="L38" t="str">
        <f>A37</f>
        <v>C5</v>
      </c>
      <c r="M38">
        <f>B37</f>
        <v>12851</v>
      </c>
      <c r="N38" s="8">
        <f t="shared" si="1"/>
        <v>4.5103772228346832</v>
      </c>
      <c r="O38">
        <f t="shared" si="2"/>
        <v>180.41508891338734</v>
      </c>
    </row>
    <row r="39" spans="1:15" x14ac:dyDescent="0.4">
      <c r="A39" t="s">
        <v>36</v>
      </c>
      <c r="B39">
        <v>3379</v>
      </c>
      <c r="K39" t="s">
        <v>10</v>
      </c>
      <c r="L39" t="str">
        <f>A25</f>
        <v>B5</v>
      </c>
      <c r="M39">
        <f>B25</f>
        <v>59337</v>
      </c>
      <c r="N39" s="8">
        <f t="shared" si="1"/>
        <v>26.791928294109187</v>
      </c>
      <c r="O39">
        <f t="shared" si="2"/>
        <v>1071.6771317643675</v>
      </c>
    </row>
    <row r="40" spans="1:15" x14ac:dyDescent="0.4">
      <c r="A40" t="s">
        <v>43</v>
      </c>
      <c r="B40">
        <v>3997</v>
      </c>
      <c r="K40" t="s">
        <v>9</v>
      </c>
      <c r="L40" t="str">
        <f>A13</f>
        <v>A5</v>
      </c>
      <c r="M40">
        <f>B13</f>
        <v>64940</v>
      </c>
      <c r="N40" s="8">
        <f t="shared" si="1"/>
        <v>29.477543977376214</v>
      </c>
      <c r="O40">
        <f t="shared" si="2"/>
        <v>1179.1017590950487</v>
      </c>
    </row>
    <row r="41" spans="1:15" x14ac:dyDescent="0.4">
      <c r="A41" t="s">
        <v>51</v>
      </c>
      <c r="B41">
        <v>4006</v>
      </c>
      <c r="K41" t="s">
        <v>17</v>
      </c>
      <c r="L41" t="str">
        <f>A14</f>
        <v>A6</v>
      </c>
      <c r="M41">
        <f>B14</f>
        <v>42919</v>
      </c>
      <c r="N41" s="8">
        <f t="shared" si="1"/>
        <v>18.922494368019937</v>
      </c>
      <c r="O41">
        <f t="shared" si="2"/>
        <v>756.8997747207975</v>
      </c>
    </row>
    <row r="42" spans="1:15" x14ac:dyDescent="0.4">
      <c r="A42" t="s">
        <v>59</v>
      </c>
      <c r="B42">
        <v>3369</v>
      </c>
      <c r="K42" t="s">
        <v>18</v>
      </c>
      <c r="L42" t="str">
        <f>A26</f>
        <v>B6</v>
      </c>
      <c r="M42">
        <f>B26</f>
        <v>26462</v>
      </c>
      <c r="N42" s="8">
        <f t="shared" si="1"/>
        <v>11.034367061304701</v>
      </c>
      <c r="O42">
        <f t="shared" si="2"/>
        <v>441.37468245218804</v>
      </c>
    </row>
    <row r="43" spans="1:15" x14ac:dyDescent="0.4">
      <c r="A43" t="s">
        <v>67</v>
      </c>
      <c r="B43">
        <v>24716</v>
      </c>
      <c r="K43" t="s">
        <v>19</v>
      </c>
      <c r="L43" t="str">
        <f>A38</f>
        <v>C6</v>
      </c>
      <c r="M43">
        <f>B38</f>
        <v>12700</v>
      </c>
      <c r="N43" s="8">
        <f t="shared" si="1"/>
        <v>4.4380002875904712</v>
      </c>
      <c r="O43">
        <f t="shared" si="2"/>
        <v>177.52001150361883</v>
      </c>
    </row>
    <row r="44" spans="1:15" x14ac:dyDescent="0.4">
      <c r="A44" t="s">
        <v>75</v>
      </c>
      <c r="B44">
        <v>4229</v>
      </c>
      <c r="K44" t="s">
        <v>20</v>
      </c>
      <c r="L44" t="str">
        <f>A50</f>
        <v>D6</v>
      </c>
      <c r="M44">
        <f>B50</f>
        <v>8380</v>
      </c>
      <c r="N44" s="8">
        <f t="shared" si="1"/>
        <v>2.3673488951732731</v>
      </c>
      <c r="O44">
        <f t="shared" si="2"/>
        <v>94.693955806930916</v>
      </c>
    </row>
    <row r="45" spans="1:15" x14ac:dyDescent="0.4">
      <c r="A45" t="s">
        <v>91</v>
      </c>
      <c r="B45">
        <v>7239</v>
      </c>
      <c r="K45" t="s">
        <v>21</v>
      </c>
      <c r="L45" t="str">
        <f>A62</f>
        <v>E6</v>
      </c>
      <c r="M45">
        <f>B62</f>
        <v>6186</v>
      </c>
      <c r="N45" s="8">
        <f t="shared" si="1"/>
        <v>1.3157264055984277</v>
      </c>
      <c r="O45">
        <f t="shared" si="2"/>
        <v>52.629056223937106</v>
      </c>
    </row>
    <row r="46" spans="1:15" x14ac:dyDescent="0.4">
      <c r="A46" t="s">
        <v>92</v>
      </c>
      <c r="B46">
        <v>3425</v>
      </c>
      <c r="K46" t="s">
        <v>22</v>
      </c>
      <c r="L46" t="str">
        <f>A74</f>
        <v>F6</v>
      </c>
      <c r="M46">
        <f>B74</f>
        <v>5023</v>
      </c>
      <c r="N46" s="8">
        <f t="shared" si="1"/>
        <v>0.758280208982409</v>
      </c>
      <c r="O46">
        <f t="shared" si="2"/>
        <v>30.331208359296362</v>
      </c>
    </row>
    <row r="47" spans="1:15" x14ac:dyDescent="0.4">
      <c r="A47" t="s">
        <v>93</v>
      </c>
      <c r="B47">
        <v>12006</v>
      </c>
      <c r="K47" t="s">
        <v>23</v>
      </c>
      <c r="L47" t="str">
        <f>A86</f>
        <v>G6</v>
      </c>
      <c r="M47">
        <f>B86</f>
        <v>4364</v>
      </c>
      <c r="N47" s="8">
        <f t="shared" si="1"/>
        <v>0.44241000814839665</v>
      </c>
      <c r="O47">
        <f t="shared" si="2"/>
        <v>17.696400325935866</v>
      </c>
    </row>
    <row r="48" spans="1:15" x14ac:dyDescent="0.4">
      <c r="A48" t="s">
        <v>12</v>
      </c>
      <c r="B48">
        <v>4178</v>
      </c>
      <c r="K48" t="s">
        <v>24</v>
      </c>
      <c r="L48" t="str">
        <f>A98</f>
        <v>H6</v>
      </c>
      <c r="M48">
        <f>B98</f>
        <v>4182</v>
      </c>
      <c r="N48" s="8">
        <f t="shared" si="1"/>
        <v>0.35517423189378322</v>
      </c>
      <c r="O48">
        <f t="shared" si="2"/>
        <v>14.206969275751328</v>
      </c>
    </row>
    <row r="49" spans="1:15" x14ac:dyDescent="0.4">
      <c r="A49" t="s">
        <v>20</v>
      </c>
      <c r="B49">
        <v>4042</v>
      </c>
      <c r="K49" t="s">
        <v>33</v>
      </c>
      <c r="L49" t="str">
        <f>A99</f>
        <v>H7</v>
      </c>
      <c r="M49">
        <f>B99</f>
        <v>4238</v>
      </c>
      <c r="N49" s="8">
        <f t="shared" si="1"/>
        <v>0.38201600920289502</v>
      </c>
      <c r="O49">
        <f t="shared" si="2"/>
        <v>15.280640368115801</v>
      </c>
    </row>
    <row r="50" spans="1:15" x14ac:dyDescent="0.4">
      <c r="A50" t="s">
        <v>28</v>
      </c>
      <c r="B50">
        <v>8380</v>
      </c>
      <c r="K50" t="s">
        <v>31</v>
      </c>
      <c r="L50" t="str">
        <f>A87</f>
        <v>G7</v>
      </c>
      <c r="M50">
        <f>B87</f>
        <v>4004</v>
      </c>
      <c r="N50" s="8">
        <f t="shared" si="1"/>
        <v>0.26985572544696351</v>
      </c>
      <c r="O50">
        <f t="shared" si="2"/>
        <v>10.794229017878541</v>
      </c>
    </row>
    <row r="51" spans="1:15" x14ac:dyDescent="0.4">
      <c r="A51" t="s">
        <v>37</v>
      </c>
      <c r="B51">
        <v>3411</v>
      </c>
      <c r="K51" t="s">
        <v>32</v>
      </c>
      <c r="L51" t="str">
        <f>A75</f>
        <v>F7</v>
      </c>
      <c r="M51">
        <f>B75</f>
        <v>3911</v>
      </c>
      <c r="N51" s="8">
        <f t="shared" si="1"/>
        <v>0.22527920241575994</v>
      </c>
      <c r="O51">
        <f t="shared" si="2"/>
        <v>9.0111680966303975</v>
      </c>
    </row>
    <row r="52" spans="1:15" x14ac:dyDescent="0.4">
      <c r="A52" t="s">
        <v>44</v>
      </c>
      <c r="B52">
        <v>11491</v>
      </c>
      <c r="K52" t="s">
        <v>29</v>
      </c>
      <c r="L52" t="str">
        <f>A63</f>
        <v>E7</v>
      </c>
      <c r="M52">
        <f>B63</f>
        <v>3698</v>
      </c>
      <c r="N52" s="8">
        <f t="shared" si="1"/>
        <v>0.12318458515074533</v>
      </c>
      <c r="O52">
        <f t="shared" si="2"/>
        <v>4.9273834060298132</v>
      </c>
    </row>
    <row r="53" spans="1:15" x14ac:dyDescent="0.4">
      <c r="A53" t="s">
        <v>52</v>
      </c>
      <c r="B53">
        <v>4150</v>
      </c>
      <c r="K53" t="s">
        <v>28</v>
      </c>
      <c r="L53" t="str">
        <f>A51</f>
        <v>D7</v>
      </c>
      <c r="M53">
        <f>B51</f>
        <v>3411</v>
      </c>
      <c r="N53" s="8">
        <f t="shared" si="1"/>
        <v>-1.4379523558452761E-2</v>
      </c>
      <c r="O53">
        <f t="shared" si="2"/>
        <v>-0.57518094233811046</v>
      </c>
    </row>
    <row r="54" spans="1:15" x14ac:dyDescent="0.4">
      <c r="A54" t="s">
        <v>60</v>
      </c>
      <c r="B54">
        <v>3442</v>
      </c>
      <c r="K54" t="s">
        <v>27</v>
      </c>
      <c r="L54" t="str">
        <f>A39</f>
        <v>C7</v>
      </c>
      <c r="M54">
        <f>B39</f>
        <v>3379</v>
      </c>
      <c r="N54" s="8">
        <f t="shared" si="1"/>
        <v>-2.9717682020802376E-2</v>
      </c>
      <c r="O54">
        <f t="shared" si="2"/>
        <v>-1.1887072808320951</v>
      </c>
    </row>
    <row r="55" spans="1:15" x14ac:dyDescent="0.4">
      <c r="A55" t="s">
        <v>68</v>
      </c>
      <c r="B55">
        <v>47245</v>
      </c>
      <c r="K55" t="s">
        <v>26</v>
      </c>
      <c r="L55" t="str">
        <f>A27</f>
        <v>B7</v>
      </c>
      <c r="M55">
        <f>B27</f>
        <v>3405</v>
      </c>
      <c r="N55" s="8">
        <f t="shared" si="1"/>
        <v>-1.7255428270143314E-2</v>
      </c>
      <c r="O55">
        <f t="shared" si="2"/>
        <v>-0.69021713080573255</v>
      </c>
    </row>
    <row r="56" spans="1:15" x14ac:dyDescent="0.4">
      <c r="A56" t="s">
        <v>76</v>
      </c>
      <c r="B56">
        <v>4226</v>
      </c>
      <c r="K56" t="s">
        <v>25</v>
      </c>
      <c r="L56" t="str">
        <f>A15</f>
        <v>A7</v>
      </c>
      <c r="M56">
        <f>B15</f>
        <v>3393</v>
      </c>
      <c r="N56" s="8">
        <f t="shared" si="1"/>
        <v>-2.3007237693524418E-2</v>
      </c>
      <c r="O56">
        <f t="shared" si="2"/>
        <v>-0.92028950774097673</v>
      </c>
    </row>
    <row r="57" spans="1:15" x14ac:dyDescent="0.4">
      <c r="A57" t="s">
        <v>94</v>
      </c>
      <c r="B57">
        <v>4358</v>
      </c>
      <c r="K57" t="s">
        <v>34</v>
      </c>
      <c r="L57" t="str">
        <f>A16</f>
        <v>A8</v>
      </c>
      <c r="M57">
        <f>B16</f>
        <v>3385</v>
      </c>
      <c r="N57" s="8">
        <f t="shared" si="1"/>
        <v>-2.6841777309111824E-2</v>
      </c>
      <c r="O57">
        <f t="shared" si="2"/>
        <v>-1.073671092364473</v>
      </c>
    </row>
    <row r="58" spans="1:15" x14ac:dyDescent="0.4">
      <c r="A58" t="s">
        <v>95</v>
      </c>
      <c r="B58">
        <v>3430</v>
      </c>
      <c r="K58" t="s">
        <v>35</v>
      </c>
      <c r="L58" t="str">
        <f>A28</f>
        <v>B8</v>
      </c>
      <c r="M58">
        <f>B28</f>
        <v>3395</v>
      </c>
      <c r="N58" s="8">
        <f t="shared" si="1"/>
        <v>-2.2048602789627569E-2</v>
      </c>
      <c r="O58">
        <f t="shared" si="2"/>
        <v>-0.88194411158510277</v>
      </c>
    </row>
    <row r="59" spans="1:15" x14ac:dyDescent="0.4">
      <c r="A59" t="s">
        <v>96</v>
      </c>
      <c r="B59">
        <v>23903</v>
      </c>
      <c r="K59" t="s">
        <v>36</v>
      </c>
      <c r="L59" t="str">
        <f>A40</f>
        <v>C8</v>
      </c>
      <c r="M59">
        <f>B40</f>
        <v>3997</v>
      </c>
      <c r="N59" s="8">
        <f t="shared" si="1"/>
        <v>0.26650050328332453</v>
      </c>
      <c r="O59">
        <f t="shared" si="2"/>
        <v>10.660020131332981</v>
      </c>
    </row>
    <row r="60" spans="1:15" x14ac:dyDescent="0.4">
      <c r="A60" t="s">
        <v>13</v>
      </c>
      <c r="B60">
        <v>3836</v>
      </c>
      <c r="K60" t="s">
        <v>37</v>
      </c>
      <c r="L60" t="str">
        <f>A52</f>
        <v>D8</v>
      </c>
      <c r="M60">
        <f>B52</f>
        <v>11491</v>
      </c>
      <c r="N60" s="8">
        <f t="shared" si="1"/>
        <v>3.8585054881848246</v>
      </c>
      <c r="O60">
        <f t="shared" si="2"/>
        <v>154.34021952739297</v>
      </c>
    </row>
    <row r="61" spans="1:15" x14ac:dyDescent="0.4">
      <c r="A61" t="s">
        <v>21</v>
      </c>
      <c r="B61">
        <v>3734</v>
      </c>
      <c r="K61" t="s">
        <v>38</v>
      </c>
      <c r="L61" t="str">
        <f>A64</f>
        <v>E8</v>
      </c>
      <c r="M61">
        <f>B64</f>
        <v>39246</v>
      </c>
      <c r="N61" s="8">
        <f t="shared" si="1"/>
        <v>17.161961367013372</v>
      </c>
      <c r="O61">
        <f t="shared" si="2"/>
        <v>686.47845468053492</v>
      </c>
    </row>
    <row r="62" spans="1:15" x14ac:dyDescent="0.4">
      <c r="A62" t="s">
        <v>29</v>
      </c>
      <c r="B62">
        <v>6186</v>
      </c>
      <c r="K62" t="s">
        <v>30</v>
      </c>
      <c r="L62" t="str">
        <f>A76</f>
        <v>F8</v>
      </c>
      <c r="M62">
        <f>B76</f>
        <v>48872</v>
      </c>
      <c r="N62" s="8">
        <f t="shared" si="1"/>
        <v>21.775871159468913</v>
      </c>
      <c r="O62">
        <f t="shared" si="2"/>
        <v>871.03484637875658</v>
      </c>
    </row>
    <row r="63" spans="1:15" x14ac:dyDescent="0.4">
      <c r="A63" t="s">
        <v>38</v>
      </c>
      <c r="B63">
        <v>3698</v>
      </c>
      <c r="K63" t="s">
        <v>39</v>
      </c>
      <c r="L63" t="str">
        <f>A88</f>
        <v>G8</v>
      </c>
      <c r="M63">
        <f>B88</f>
        <v>32859</v>
      </c>
      <c r="N63" s="8">
        <f t="shared" si="1"/>
        <v>14.100560801418778</v>
      </c>
      <c r="O63">
        <f t="shared" si="2"/>
        <v>564.02243205675109</v>
      </c>
    </row>
    <row r="64" spans="1:15" x14ac:dyDescent="0.4">
      <c r="A64" t="s">
        <v>45</v>
      </c>
      <c r="B64">
        <v>39246</v>
      </c>
      <c r="K64" t="s">
        <v>40</v>
      </c>
      <c r="L64" t="str">
        <f>A100</f>
        <v>H8</v>
      </c>
      <c r="M64">
        <f>B100</f>
        <v>20273</v>
      </c>
      <c r="N64" s="8">
        <f t="shared" si="1"/>
        <v>8.0678713511958957</v>
      </c>
      <c r="O64">
        <f t="shared" si="2"/>
        <v>322.71485404783584</v>
      </c>
    </row>
    <row r="65" spans="1:15" x14ac:dyDescent="0.4">
      <c r="A65" t="s">
        <v>53</v>
      </c>
      <c r="B65">
        <v>4644</v>
      </c>
      <c r="K65" t="s">
        <v>48</v>
      </c>
      <c r="L65" t="str">
        <f>A101</f>
        <v>H9</v>
      </c>
      <c r="M65">
        <f>B101</f>
        <v>9764</v>
      </c>
      <c r="N65" s="8">
        <f t="shared" si="1"/>
        <v>3.0307242486698938</v>
      </c>
      <c r="O65">
        <f t="shared" si="2"/>
        <v>121.22896994679576</v>
      </c>
    </row>
    <row r="66" spans="1:15" x14ac:dyDescent="0.4">
      <c r="A66" t="s">
        <v>61</v>
      </c>
      <c r="B66">
        <v>3379</v>
      </c>
      <c r="K66" t="s">
        <v>47</v>
      </c>
      <c r="L66" t="str">
        <f>A89</f>
        <v>G9</v>
      </c>
      <c r="M66">
        <f>B89</f>
        <v>7582</v>
      </c>
      <c r="N66" s="8">
        <f t="shared" si="1"/>
        <v>1.9848535685184296</v>
      </c>
      <c r="O66">
        <f t="shared" si="2"/>
        <v>79.39414274073718</v>
      </c>
    </row>
    <row r="67" spans="1:15" x14ac:dyDescent="0.4">
      <c r="A67" t="s">
        <v>69</v>
      </c>
      <c r="B67">
        <v>64878</v>
      </c>
      <c r="K67" t="s">
        <v>46</v>
      </c>
      <c r="L67" t="str">
        <f>A77</f>
        <v>F9</v>
      </c>
      <c r="M67">
        <f>B77</f>
        <v>5642</v>
      </c>
      <c r="N67" s="8">
        <f t="shared" si="1"/>
        <v>1.0549777117384842</v>
      </c>
      <c r="O67">
        <f t="shared" si="2"/>
        <v>42.199108469539368</v>
      </c>
    </row>
    <row r="68" spans="1:15" x14ac:dyDescent="0.4">
      <c r="A68" t="s">
        <v>77</v>
      </c>
      <c r="B68">
        <v>4238</v>
      </c>
      <c r="K68" t="s">
        <v>45</v>
      </c>
      <c r="L68" t="str">
        <f>A65</f>
        <v>E9</v>
      </c>
      <c r="M68">
        <f>B65</f>
        <v>4644</v>
      </c>
      <c r="N68" s="8">
        <f t="shared" si="1"/>
        <v>0.57661889469395577</v>
      </c>
      <c r="O68">
        <f t="shared" si="2"/>
        <v>23.06475578775823</v>
      </c>
    </row>
    <row r="69" spans="1:15" x14ac:dyDescent="0.4">
      <c r="A69" t="s">
        <v>97</v>
      </c>
      <c r="B69">
        <v>3640</v>
      </c>
      <c r="K69" t="s">
        <v>44</v>
      </c>
      <c r="L69" t="str">
        <f>A53</f>
        <v>D9</v>
      </c>
      <c r="M69">
        <f>B53</f>
        <v>4150</v>
      </c>
      <c r="N69" s="8">
        <f t="shared" si="1"/>
        <v>0.33983607343143363</v>
      </c>
      <c r="O69">
        <f t="shared" si="2"/>
        <v>13.593442937257345</v>
      </c>
    </row>
    <row r="70" spans="1:15" x14ac:dyDescent="0.4">
      <c r="A70" t="s">
        <v>98</v>
      </c>
      <c r="B70">
        <v>3644</v>
      </c>
      <c r="K70" t="s">
        <v>43</v>
      </c>
      <c r="L70" t="str">
        <f>A41</f>
        <v>C9</v>
      </c>
      <c r="M70">
        <f>B41</f>
        <v>4006</v>
      </c>
      <c r="N70" s="8">
        <f t="shared" si="1"/>
        <v>0.27081436035086037</v>
      </c>
      <c r="O70">
        <f t="shared" si="2"/>
        <v>10.832574414034415</v>
      </c>
    </row>
    <row r="71" spans="1:15" x14ac:dyDescent="0.4">
      <c r="A71" t="s">
        <v>99</v>
      </c>
      <c r="B71">
        <v>48941</v>
      </c>
      <c r="K71" t="s">
        <v>42</v>
      </c>
      <c r="L71" t="str">
        <f>A29</f>
        <v>B9</v>
      </c>
      <c r="M71">
        <f>B29</f>
        <v>4229</v>
      </c>
      <c r="N71" s="8">
        <f t="shared" si="1"/>
        <v>0.37770215213535924</v>
      </c>
      <c r="O71">
        <f t="shared" si="2"/>
        <v>15.108086085414369</v>
      </c>
    </row>
    <row r="72" spans="1:15" x14ac:dyDescent="0.4">
      <c r="A72" t="s">
        <v>14</v>
      </c>
      <c r="B72">
        <v>3687</v>
      </c>
      <c r="K72" t="s">
        <v>41</v>
      </c>
      <c r="L72" t="str">
        <f>A17</f>
        <v>A9</v>
      </c>
      <c r="M72">
        <f>B17</f>
        <v>4037</v>
      </c>
      <c r="N72" s="8">
        <f t="shared" si="1"/>
        <v>0.28567320136126156</v>
      </c>
      <c r="O72">
        <f t="shared" si="2"/>
        <v>11.426928054450462</v>
      </c>
    </row>
    <row r="73" spans="1:15" x14ac:dyDescent="0.4">
      <c r="A73" t="s">
        <v>22</v>
      </c>
      <c r="B73">
        <v>3960</v>
      </c>
      <c r="K73" t="s">
        <v>49</v>
      </c>
      <c r="L73" t="str">
        <f>A18</f>
        <v>A10</v>
      </c>
      <c r="M73">
        <f>B18</f>
        <v>3797</v>
      </c>
      <c r="N73" s="8">
        <f t="shared" si="1"/>
        <v>0.17063701289363944</v>
      </c>
      <c r="O73">
        <f t="shared" si="2"/>
        <v>6.8254805157455776</v>
      </c>
    </row>
    <row r="74" spans="1:15" x14ac:dyDescent="0.4">
      <c r="A74" t="s">
        <v>32</v>
      </c>
      <c r="B74">
        <v>5023</v>
      </c>
      <c r="K74" t="s">
        <v>50</v>
      </c>
      <c r="L74" t="str">
        <f>A30</f>
        <v>B10</v>
      </c>
      <c r="M74">
        <f>B30</f>
        <v>3633</v>
      </c>
      <c r="N74" s="8">
        <f t="shared" ref="N74:N96" si="3">(M74-I$15)/2086.3</f>
        <v>9.2028950774097673E-2</v>
      </c>
      <c r="O74">
        <f t="shared" ref="O74:O96" si="4">N74*40</f>
        <v>3.6811580309639069</v>
      </c>
    </row>
    <row r="75" spans="1:15" x14ac:dyDescent="0.4">
      <c r="A75" t="s">
        <v>30</v>
      </c>
      <c r="B75">
        <v>3911</v>
      </c>
      <c r="K75" t="s">
        <v>51</v>
      </c>
      <c r="L75" t="str">
        <f>A42</f>
        <v>C10</v>
      </c>
      <c r="M75">
        <f>B42</f>
        <v>3369</v>
      </c>
      <c r="N75" s="8">
        <f t="shared" si="3"/>
        <v>-3.4510856540286627E-2</v>
      </c>
      <c r="O75">
        <f t="shared" si="4"/>
        <v>-1.3804342616114651</v>
      </c>
    </row>
    <row r="76" spans="1:15" x14ac:dyDescent="0.4">
      <c r="A76" t="s">
        <v>46</v>
      </c>
      <c r="B76">
        <v>48872</v>
      </c>
      <c r="K76" t="s">
        <v>52</v>
      </c>
      <c r="L76" t="str">
        <f>A54</f>
        <v>D10</v>
      </c>
      <c r="M76">
        <f>B54</f>
        <v>3442</v>
      </c>
      <c r="N76" s="8">
        <f t="shared" si="3"/>
        <v>4.793174519484254E-4</v>
      </c>
      <c r="O76">
        <f t="shared" si="4"/>
        <v>1.9172698077937016E-2</v>
      </c>
    </row>
    <row r="77" spans="1:15" x14ac:dyDescent="0.4">
      <c r="A77" t="s">
        <v>54</v>
      </c>
      <c r="B77">
        <v>5642</v>
      </c>
      <c r="K77" t="s">
        <v>53</v>
      </c>
      <c r="L77" t="str">
        <f>A66</f>
        <v>E10</v>
      </c>
      <c r="M77">
        <f>B66</f>
        <v>3379</v>
      </c>
      <c r="N77" s="8">
        <f t="shared" si="3"/>
        <v>-2.9717682020802376E-2</v>
      </c>
      <c r="O77">
        <f t="shared" si="4"/>
        <v>-1.1887072808320951</v>
      </c>
    </row>
    <row r="78" spans="1:15" x14ac:dyDescent="0.4">
      <c r="A78" t="s">
        <v>62</v>
      </c>
      <c r="B78">
        <v>3459</v>
      </c>
      <c r="K78" t="s">
        <v>54</v>
      </c>
      <c r="L78" t="str">
        <f>A78</f>
        <v>F10</v>
      </c>
      <c r="M78">
        <f>B78</f>
        <v>3459</v>
      </c>
      <c r="N78" s="8">
        <f t="shared" si="3"/>
        <v>8.6277141350716569E-3</v>
      </c>
      <c r="O78">
        <f t="shared" si="4"/>
        <v>0.34510856540286627</v>
      </c>
    </row>
    <row r="79" spans="1:15" x14ac:dyDescent="0.4">
      <c r="A79" t="s">
        <v>70</v>
      </c>
      <c r="B79">
        <v>52690</v>
      </c>
      <c r="K79" t="s">
        <v>55</v>
      </c>
      <c r="L79" t="str">
        <f>A90</f>
        <v>G10</v>
      </c>
      <c r="M79">
        <f>B90</f>
        <v>3490</v>
      </c>
      <c r="N79" s="8">
        <f t="shared" si="3"/>
        <v>2.3486555145472845E-2</v>
      </c>
      <c r="O79">
        <f t="shared" si="4"/>
        <v>0.93946220581891382</v>
      </c>
    </row>
    <row r="80" spans="1:15" x14ac:dyDescent="0.4">
      <c r="A80" t="s">
        <v>78</v>
      </c>
      <c r="B80">
        <v>4098</v>
      </c>
      <c r="K80" t="s">
        <v>56</v>
      </c>
      <c r="L80" t="str">
        <f>A102</f>
        <v>H10</v>
      </c>
      <c r="M80">
        <f>B102</f>
        <v>3582</v>
      </c>
      <c r="N80" s="8">
        <f t="shared" si="3"/>
        <v>6.7583760724727979E-2</v>
      </c>
      <c r="O80">
        <f t="shared" si="4"/>
        <v>2.7033504289891193</v>
      </c>
    </row>
    <row r="81" spans="1:15" x14ac:dyDescent="0.4">
      <c r="A81" t="s">
        <v>100</v>
      </c>
      <c r="B81">
        <v>3441</v>
      </c>
      <c r="K81" t="s">
        <v>64</v>
      </c>
      <c r="L81" t="str">
        <f>A103</f>
        <v>H11</v>
      </c>
      <c r="M81">
        <f>B103</f>
        <v>4237</v>
      </c>
      <c r="N81" s="8">
        <f t="shared" si="3"/>
        <v>0.38153669175094662</v>
      </c>
      <c r="O81">
        <f t="shared" si="4"/>
        <v>15.261467670037865</v>
      </c>
    </row>
    <row r="82" spans="1:15" x14ac:dyDescent="0.4">
      <c r="A82" t="s">
        <v>101</v>
      </c>
      <c r="B82">
        <v>4456</v>
      </c>
      <c r="K82" t="s">
        <v>63</v>
      </c>
      <c r="L82" t="str">
        <f>A91</f>
        <v>G11</v>
      </c>
      <c r="M82">
        <f>B91</f>
        <v>13122</v>
      </c>
      <c r="N82" s="8">
        <f t="shared" si="3"/>
        <v>4.6402722523127062</v>
      </c>
      <c r="O82">
        <f t="shared" si="4"/>
        <v>185.61089009250824</v>
      </c>
    </row>
    <row r="83" spans="1:15" x14ac:dyDescent="0.4">
      <c r="A83" t="s">
        <v>102</v>
      </c>
      <c r="B83">
        <v>64977</v>
      </c>
      <c r="K83" t="s">
        <v>62</v>
      </c>
      <c r="L83" t="str">
        <f>A79</f>
        <v>F11</v>
      </c>
      <c r="M83">
        <f>B79</f>
        <v>52690</v>
      </c>
      <c r="N83" s="8">
        <f t="shared" si="3"/>
        <v>23.605905191008002</v>
      </c>
      <c r="O83">
        <f t="shared" si="4"/>
        <v>944.23620764032012</v>
      </c>
    </row>
    <row r="84" spans="1:15" x14ac:dyDescent="0.4">
      <c r="A84" t="s">
        <v>15</v>
      </c>
      <c r="B84">
        <v>3365</v>
      </c>
      <c r="K84" t="s">
        <v>61</v>
      </c>
      <c r="L84" t="str">
        <f>A67</f>
        <v>E11</v>
      </c>
      <c r="M84">
        <f>B67</f>
        <v>64878</v>
      </c>
      <c r="N84" s="8">
        <f t="shared" si="3"/>
        <v>29.447826295355412</v>
      </c>
      <c r="O84">
        <f t="shared" si="4"/>
        <v>1177.9130518142165</v>
      </c>
    </row>
    <row r="85" spans="1:15" x14ac:dyDescent="0.4">
      <c r="A85" t="s">
        <v>23</v>
      </c>
      <c r="B85">
        <v>3361</v>
      </c>
      <c r="K85" t="s">
        <v>60</v>
      </c>
      <c r="L85" t="str">
        <f>A55</f>
        <v>D11</v>
      </c>
      <c r="M85">
        <f>B55</f>
        <v>47245</v>
      </c>
      <c r="N85" s="8">
        <f t="shared" si="3"/>
        <v>20.996021665148827</v>
      </c>
      <c r="O85">
        <f t="shared" si="4"/>
        <v>839.84086660595312</v>
      </c>
    </row>
    <row r="86" spans="1:15" x14ac:dyDescent="0.4">
      <c r="A86" t="s">
        <v>31</v>
      </c>
      <c r="B86">
        <v>4364</v>
      </c>
      <c r="K86" t="s">
        <v>59</v>
      </c>
      <c r="L86" t="str">
        <f>A43</f>
        <v>C11</v>
      </c>
      <c r="M86">
        <f>B43</f>
        <v>24716</v>
      </c>
      <c r="N86" s="8">
        <f t="shared" si="3"/>
        <v>10.19747879020275</v>
      </c>
      <c r="O86">
        <f t="shared" si="4"/>
        <v>407.89915160811</v>
      </c>
    </row>
    <row r="87" spans="1:15" x14ac:dyDescent="0.4">
      <c r="A87" t="s">
        <v>39</v>
      </c>
      <c r="B87">
        <v>4004</v>
      </c>
      <c r="K87" t="s">
        <v>58</v>
      </c>
      <c r="L87" t="str">
        <f>A31</f>
        <v>B11</v>
      </c>
      <c r="M87">
        <f>B31</f>
        <v>11152</v>
      </c>
      <c r="N87" s="8">
        <f t="shared" si="3"/>
        <v>3.6960168719743081</v>
      </c>
      <c r="O87">
        <f t="shared" si="4"/>
        <v>147.84067487897232</v>
      </c>
    </row>
    <row r="88" spans="1:15" x14ac:dyDescent="0.4">
      <c r="A88" t="s">
        <v>47</v>
      </c>
      <c r="B88">
        <v>32859</v>
      </c>
      <c r="K88" t="s">
        <v>57</v>
      </c>
      <c r="L88" t="str">
        <f>A19</f>
        <v>A11</v>
      </c>
      <c r="M88">
        <f>B19</f>
        <v>7556</v>
      </c>
      <c r="N88" s="8">
        <f t="shared" si="3"/>
        <v>1.9723913147677705</v>
      </c>
      <c r="O88">
        <f t="shared" si="4"/>
        <v>78.895652590710824</v>
      </c>
    </row>
    <row r="89" spans="1:15" x14ac:dyDescent="0.4">
      <c r="A89" t="s">
        <v>55</v>
      </c>
      <c r="B89">
        <v>7582</v>
      </c>
      <c r="K89" t="s">
        <v>65</v>
      </c>
      <c r="L89" t="str">
        <f>A20</f>
        <v>A12</v>
      </c>
      <c r="M89">
        <f>B20</f>
        <v>5460</v>
      </c>
      <c r="N89" s="8">
        <f t="shared" si="3"/>
        <v>0.96774193548387089</v>
      </c>
      <c r="O89">
        <f t="shared" si="4"/>
        <v>38.709677419354833</v>
      </c>
    </row>
    <row r="90" spans="1:15" x14ac:dyDescent="0.4">
      <c r="A90" t="s">
        <v>63</v>
      </c>
      <c r="B90">
        <v>3490</v>
      </c>
      <c r="K90" t="s">
        <v>66</v>
      </c>
      <c r="L90" t="str">
        <f>A32</f>
        <v>B12</v>
      </c>
      <c r="M90">
        <f>B32</f>
        <v>4816</v>
      </c>
      <c r="N90" s="8">
        <f t="shared" si="3"/>
        <v>0.65906149642908496</v>
      </c>
      <c r="O90">
        <f t="shared" si="4"/>
        <v>26.362459857163397</v>
      </c>
    </row>
    <row r="91" spans="1:15" x14ac:dyDescent="0.4">
      <c r="A91" t="s">
        <v>71</v>
      </c>
      <c r="B91">
        <v>13122</v>
      </c>
      <c r="K91" t="s">
        <v>67</v>
      </c>
      <c r="L91" t="str">
        <f>A44</f>
        <v>C12</v>
      </c>
      <c r="M91">
        <f>B44</f>
        <v>4229</v>
      </c>
      <c r="N91" s="8">
        <f t="shared" si="3"/>
        <v>0.37770215213535924</v>
      </c>
      <c r="O91">
        <f t="shared" si="4"/>
        <v>15.108086085414369</v>
      </c>
    </row>
    <row r="92" spans="1:15" x14ac:dyDescent="0.4">
      <c r="A92" t="s">
        <v>79</v>
      </c>
      <c r="B92">
        <v>3836</v>
      </c>
      <c r="K92" t="s">
        <v>68</v>
      </c>
      <c r="L92" t="str">
        <f>A56</f>
        <v>D12</v>
      </c>
      <c r="M92">
        <f>B56</f>
        <v>4226</v>
      </c>
      <c r="N92" s="8">
        <f t="shared" si="3"/>
        <v>0.37626419977951392</v>
      </c>
      <c r="O92">
        <f t="shared" si="4"/>
        <v>15.050567991180557</v>
      </c>
    </row>
    <row r="93" spans="1:15" x14ac:dyDescent="0.4">
      <c r="A93" t="s">
        <v>103</v>
      </c>
      <c r="B93">
        <v>3384</v>
      </c>
      <c r="K93" t="s">
        <v>69</v>
      </c>
      <c r="L93" t="str">
        <f>A68</f>
        <v>E12</v>
      </c>
      <c r="M93">
        <f>B68</f>
        <v>4238</v>
      </c>
      <c r="N93" s="8">
        <f t="shared" si="3"/>
        <v>0.38201600920289502</v>
      </c>
      <c r="O93">
        <f t="shared" si="4"/>
        <v>15.280640368115801</v>
      </c>
    </row>
    <row r="94" spans="1:15" x14ac:dyDescent="0.4">
      <c r="A94" t="s">
        <v>104</v>
      </c>
      <c r="B94">
        <v>17596</v>
      </c>
      <c r="K94" t="s">
        <v>70</v>
      </c>
      <c r="L94" t="str">
        <f>A80</f>
        <v>F12</v>
      </c>
      <c r="M94">
        <f>B80</f>
        <v>4098</v>
      </c>
      <c r="N94" s="8">
        <f t="shared" si="3"/>
        <v>0.31491156593011549</v>
      </c>
      <c r="O94">
        <f t="shared" si="4"/>
        <v>12.59646263720462</v>
      </c>
    </row>
    <row r="95" spans="1:15" x14ac:dyDescent="0.4">
      <c r="A95" t="s">
        <v>105</v>
      </c>
      <c r="B95">
        <v>63759</v>
      </c>
      <c r="K95" t="s">
        <v>71</v>
      </c>
      <c r="L95" t="str">
        <f>A92</f>
        <v>G12</v>
      </c>
      <c r="M95">
        <f>B92</f>
        <v>3836</v>
      </c>
      <c r="N95" s="8">
        <f t="shared" si="3"/>
        <v>0.18933039351962802</v>
      </c>
      <c r="O95">
        <f t="shared" si="4"/>
        <v>7.5732157407851206</v>
      </c>
    </row>
    <row r="96" spans="1:15" x14ac:dyDescent="0.4">
      <c r="A96" t="s">
        <v>16</v>
      </c>
      <c r="B96">
        <v>3373</v>
      </c>
      <c r="K96" t="s">
        <v>72</v>
      </c>
      <c r="L96" t="str">
        <f>A104</f>
        <v>H12</v>
      </c>
      <c r="M96">
        <f>B104</f>
        <v>3655</v>
      </c>
      <c r="N96" s="8">
        <f t="shared" si="3"/>
        <v>0.10257393471696304</v>
      </c>
      <c r="O96">
        <f t="shared" si="4"/>
        <v>4.1029573886785213</v>
      </c>
    </row>
    <row r="97" spans="1:2" x14ac:dyDescent="0.4">
      <c r="A97" t="s">
        <v>24</v>
      </c>
      <c r="B97">
        <v>3357</v>
      </c>
    </row>
    <row r="98" spans="1:2" x14ac:dyDescent="0.4">
      <c r="A98" t="s">
        <v>33</v>
      </c>
      <c r="B98">
        <v>4182</v>
      </c>
    </row>
    <row r="99" spans="1:2" x14ac:dyDescent="0.4">
      <c r="A99" t="s">
        <v>40</v>
      </c>
      <c r="B99">
        <v>4238</v>
      </c>
    </row>
    <row r="100" spans="1:2" x14ac:dyDescent="0.4">
      <c r="A100" t="s">
        <v>48</v>
      </c>
      <c r="B100">
        <v>20273</v>
      </c>
    </row>
    <row r="101" spans="1:2" x14ac:dyDescent="0.4">
      <c r="A101" t="s">
        <v>56</v>
      </c>
      <c r="B101">
        <v>9764</v>
      </c>
    </row>
    <row r="102" spans="1:2" x14ac:dyDescent="0.4">
      <c r="A102" t="s">
        <v>64</v>
      </c>
      <c r="B102">
        <v>3582</v>
      </c>
    </row>
    <row r="103" spans="1:2" x14ac:dyDescent="0.4">
      <c r="A103" t="s">
        <v>72</v>
      </c>
      <c r="B103">
        <v>4237</v>
      </c>
    </row>
    <row r="104" spans="1:2" x14ac:dyDescent="0.4">
      <c r="A104" t="s">
        <v>80</v>
      </c>
      <c r="B104">
        <v>3655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10" sqref="N10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65063</v>
      </c>
      <c r="D2">
        <v>3373</v>
      </c>
      <c r="E2">
        <v>5190</v>
      </c>
      <c r="F2">
        <v>4354</v>
      </c>
      <c r="G2">
        <v>64909</v>
      </c>
      <c r="H2">
        <v>41527</v>
      </c>
      <c r="I2">
        <v>3397</v>
      </c>
      <c r="J2">
        <v>3373</v>
      </c>
      <c r="K2">
        <v>3961</v>
      </c>
      <c r="L2">
        <v>3770</v>
      </c>
      <c r="M2">
        <v>7305</v>
      </c>
      <c r="N2">
        <v>5400</v>
      </c>
      <c r="O2">
        <v>33208</v>
      </c>
      <c r="P2">
        <v>3386</v>
      </c>
      <c r="Q2">
        <v>6642</v>
      </c>
      <c r="R2">
        <v>4059</v>
      </c>
      <c r="S2">
        <v>57296</v>
      </c>
      <c r="T2">
        <v>25868</v>
      </c>
      <c r="U2">
        <v>3386</v>
      </c>
      <c r="V2">
        <v>3451</v>
      </c>
      <c r="W2">
        <v>4196</v>
      </c>
      <c r="X2">
        <v>3552</v>
      </c>
      <c r="Y2">
        <v>10615</v>
      </c>
      <c r="Z2">
        <v>4641</v>
      </c>
      <c r="AA2">
        <v>22767</v>
      </c>
      <c r="AB2">
        <v>3377</v>
      </c>
      <c r="AC2">
        <v>8374</v>
      </c>
      <c r="AD2">
        <v>4232</v>
      </c>
      <c r="AE2">
        <v>12288</v>
      </c>
      <c r="AF2">
        <v>12600</v>
      </c>
      <c r="AG2">
        <v>3395</v>
      </c>
      <c r="AH2">
        <v>3920</v>
      </c>
      <c r="AI2">
        <v>3926</v>
      </c>
      <c r="AJ2">
        <v>3406</v>
      </c>
      <c r="AK2">
        <v>23359</v>
      </c>
      <c r="AL2">
        <v>4130</v>
      </c>
      <c r="AM2">
        <v>7128</v>
      </c>
      <c r="AN2">
        <v>3460</v>
      </c>
      <c r="AO2">
        <v>11486</v>
      </c>
      <c r="AP2">
        <v>4090</v>
      </c>
      <c r="AQ2">
        <v>3955</v>
      </c>
      <c r="AR2">
        <v>8158</v>
      </c>
      <c r="AS2">
        <v>3380</v>
      </c>
      <c r="AT2">
        <v>10887</v>
      </c>
      <c r="AU2">
        <v>4076</v>
      </c>
      <c r="AV2">
        <v>3371</v>
      </c>
      <c r="AW2">
        <v>43393</v>
      </c>
      <c r="AX2">
        <v>4028</v>
      </c>
      <c r="AY2">
        <v>4244</v>
      </c>
      <c r="AZ2">
        <v>3408</v>
      </c>
      <c r="BA2">
        <v>22825</v>
      </c>
      <c r="BB2">
        <v>3775</v>
      </c>
      <c r="BC2">
        <v>3474</v>
      </c>
      <c r="BD2">
        <v>5940</v>
      </c>
      <c r="BE2">
        <v>3624</v>
      </c>
      <c r="BF2">
        <v>38134</v>
      </c>
      <c r="BG2">
        <v>4566</v>
      </c>
      <c r="BH2">
        <v>3356</v>
      </c>
      <c r="BI2">
        <v>63233</v>
      </c>
      <c r="BJ2">
        <v>4068</v>
      </c>
      <c r="BK2">
        <v>3592</v>
      </c>
      <c r="BL2">
        <v>3569</v>
      </c>
      <c r="BM2">
        <v>46174</v>
      </c>
      <c r="BN2">
        <v>3574</v>
      </c>
      <c r="BO2">
        <v>3370</v>
      </c>
      <c r="BP2">
        <v>4889</v>
      </c>
      <c r="BQ2">
        <v>3779</v>
      </c>
      <c r="BR2">
        <v>42596</v>
      </c>
      <c r="BS2">
        <v>5474</v>
      </c>
      <c r="BT2">
        <v>3389</v>
      </c>
      <c r="BU2">
        <v>51115</v>
      </c>
      <c r="BV2">
        <v>4001</v>
      </c>
      <c r="BW2">
        <v>3424</v>
      </c>
      <c r="BX2">
        <v>4353</v>
      </c>
      <c r="BY2">
        <v>64953</v>
      </c>
      <c r="BZ2">
        <v>3343</v>
      </c>
      <c r="CA2">
        <v>3375</v>
      </c>
      <c r="CB2">
        <v>4333</v>
      </c>
      <c r="CC2">
        <v>4066</v>
      </c>
      <c r="CD2">
        <v>31684</v>
      </c>
      <c r="CE2">
        <v>7411</v>
      </c>
      <c r="CF2">
        <v>3480</v>
      </c>
      <c r="CG2">
        <v>12406</v>
      </c>
      <c r="CH2">
        <v>3783</v>
      </c>
      <c r="CI2">
        <v>3415</v>
      </c>
      <c r="CJ2">
        <v>17020</v>
      </c>
      <c r="CK2">
        <v>60976</v>
      </c>
      <c r="CL2">
        <v>3354</v>
      </c>
      <c r="CM2">
        <v>3375</v>
      </c>
      <c r="CN2">
        <v>4133</v>
      </c>
      <c r="CO2">
        <v>4254</v>
      </c>
      <c r="CP2">
        <v>19237</v>
      </c>
      <c r="CQ2">
        <v>9324</v>
      </c>
      <c r="CR2">
        <v>3505</v>
      </c>
      <c r="CS2">
        <v>4153</v>
      </c>
      <c r="CT2">
        <v>3596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65063</v>
      </c>
      <c r="G9">
        <f>'Plate 1'!G9</f>
        <v>30</v>
      </c>
      <c r="H9" t="str">
        <f t="shared" ref="H9:I9" si="0">A9</f>
        <v>A1</v>
      </c>
      <c r="I9">
        <f t="shared" si="0"/>
        <v>65063</v>
      </c>
      <c r="K9" t="s">
        <v>82</v>
      </c>
      <c r="L9" t="str">
        <f>A10</f>
        <v>A2</v>
      </c>
      <c r="M9">
        <f>B10</f>
        <v>3373</v>
      </c>
      <c r="N9" s="8">
        <f>(M9-I$15)/2066.1</f>
        <v>-2.4684187599825758E-2</v>
      </c>
      <c r="O9">
        <f>N9*40</f>
        <v>-0.9873675039930303</v>
      </c>
    </row>
    <row r="10" spans="1:98" x14ac:dyDescent="0.4">
      <c r="A10" t="s">
        <v>83</v>
      </c>
      <c r="B10">
        <v>3373</v>
      </c>
      <c r="G10">
        <f>'Plate 1'!G10</f>
        <v>15</v>
      </c>
      <c r="H10" t="str">
        <f>A21</f>
        <v>B1</v>
      </c>
      <c r="I10">
        <f>B21</f>
        <v>33208</v>
      </c>
      <c r="K10" t="s">
        <v>85</v>
      </c>
      <c r="L10" t="str">
        <f>A22</f>
        <v>B2</v>
      </c>
      <c r="M10">
        <f>B22</f>
        <v>3386</v>
      </c>
      <c r="N10" s="8">
        <f t="shared" ref="N10:N73" si="1">(M10-I$15)/2066.1</f>
        <v>-1.8392139780262332E-2</v>
      </c>
      <c r="O10">
        <f t="shared" ref="O10:O73" si="2">N10*40</f>
        <v>-0.73568559121049326</v>
      </c>
    </row>
    <row r="11" spans="1:98" x14ac:dyDescent="0.4">
      <c r="A11" t="s">
        <v>84</v>
      </c>
      <c r="B11">
        <v>5190</v>
      </c>
      <c r="G11">
        <f>'Plate 1'!G11</f>
        <v>7.5</v>
      </c>
      <c r="H11" t="str">
        <f>A33</f>
        <v>C1</v>
      </c>
      <c r="I11">
        <f>B33</f>
        <v>22767</v>
      </c>
      <c r="K11" t="s">
        <v>88</v>
      </c>
      <c r="L11" t="str">
        <f>A34</f>
        <v>C2</v>
      </c>
      <c r="M11">
        <f>B34</f>
        <v>3377</v>
      </c>
      <c r="N11" s="8">
        <f t="shared" si="1"/>
        <v>-2.2748172886113936E-2</v>
      </c>
      <c r="O11">
        <f t="shared" si="2"/>
        <v>-0.9099269154445575</v>
      </c>
    </row>
    <row r="12" spans="1:98" x14ac:dyDescent="0.4">
      <c r="A12" t="s">
        <v>9</v>
      </c>
      <c r="B12">
        <v>4354</v>
      </c>
      <c r="G12">
        <f>'Plate 1'!G12</f>
        <v>1.875</v>
      </c>
      <c r="H12" t="str">
        <f>A45</f>
        <v>D1</v>
      </c>
      <c r="I12">
        <f>B45</f>
        <v>7128</v>
      </c>
      <c r="K12" t="s">
        <v>91</v>
      </c>
      <c r="L12" t="str">
        <f>A46</f>
        <v>D2</v>
      </c>
      <c r="M12">
        <f>B46</f>
        <v>3460</v>
      </c>
      <c r="N12" s="8">
        <f t="shared" si="1"/>
        <v>1.7424132423406419E-2</v>
      </c>
      <c r="O12">
        <f t="shared" si="2"/>
        <v>0.69696529693625675</v>
      </c>
    </row>
    <row r="13" spans="1:98" x14ac:dyDescent="0.4">
      <c r="A13" t="s">
        <v>17</v>
      </c>
      <c r="B13">
        <v>64909</v>
      </c>
      <c r="G13">
        <f>'Plate 1'!G13</f>
        <v>0.46875</v>
      </c>
      <c r="H13" t="str">
        <f>A57</f>
        <v>E1</v>
      </c>
      <c r="I13">
        <f>B57</f>
        <v>4244</v>
      </c>
      <c r="K13" t="s">
        <v>94</v>
      </c>
      <c r="L13" t="str">
        <f>A58</f>
        <v>E2</v>
      </c>
      <c r="M13">
        <f>B58</f>
        <v>3408</v>
      </c>
      <c r="N13" s="8">
        <f t="shared" si="1"/>
        <v>-7.744058854847297E-3</v>
      </c>
      <c r="O13">
        <f t="shared" si="2"/>
        <v>-0.30976235419389186</v>
      </c>
    </row>
    <row r="14" spans="1:98" x14ac:dyDescent="0.4">
      <c r="A14" t="s">
        <v>25</v>
      </c>
      <c r="B14">
        <v>41527</v>
      </c>
      <c r="G14">
        <f>'Plate 1'!G14</f>
        <v>0.1171875</v>
      </c>
      <c r="H14" t="str">
        <f>A69</f>
        <v>F1</v>
      </c>
      <c r="I14">
        <f>B69</f>
        <v>3592</v>
      </c>
      <c r="K14" t="s">
        <v>97</v>
      </c>
      <c r="L14" t="str">
        <f>A70</f>
        <v>F2</v>
      </c>
      <c r="M14">
        <f>B70</f>
        <v>3569</v>
      </c>
      <c r="N14" s="8">
        <f t="shared" si="1"/>
        <v>7.0180533372053627E-2</v>
      </c>
      <c r="O14">
        <f t="shared" si="2"/>
        <v>2.8072213348821453</v>
      </c>
    </row>
    <row r="15" spans="1:98" x14ac:dyDescent="0.4">
      <c r="A15" t="s">
        <v>34</v>
      </c>
      <c r="B15">
        <v>3397</v>
      </c>
      <c r="G15">
        <f>'Plate 1'!G15</f>
        <v>0</v>
      </c>
      <c r="H15" t="str">
        <f>A81</f>
        <v>G1</v>
      </c>
      <c r="I15">
        <f>B81</f>
        <v>3424</v>
      </c>
      <c r="K15" t="s">
        <v>100</v>
      </c>
      <c r="L15" t="str">
        <f>A82</f>
        <v>G2</v>
      </c>
      <c r="M15">
        <f>B82</f>
        <v>4353</v>
      </c>
      <c r="N15" s="8">
        <f t="shared" si="1"/>
        <v>0.44963941725957118</v>
      </c>
      <c r="O15">
        <f t="shared" si="2"/>
        <v>17.985576690382846</v>
      </c>
    </row>
    <row r="16" spans="1:98" x14ac:dyDescent="0.4">
      <c r="A16" t="s">
        <v>41</v>
      </c>
      <c r="B16">
        <v>3373</v>
      </c>
      <c r="H16" t="s">
        <v>119</v>
      </c>
      <c r="I16">
        <f>SLOPE(I10:I15, G10:G15)</f>
        <v>2071.5991964522609</v>
      </c>
      <c r="K16" t="s">
        <v>103</v>
      </c>
      <c r="L16" t="str">
        <f>A94</f>
        <v>H2</v>
      </c>
      <c r="M16">
        <f>B94</f>
        <v>17020</v>
      </c>
      <c r="N16" s="8">
        <f t="shared" si="1"/>
        <v>6.5805140119064909</v>
      </c>
      <c r="O16">
        <f t="shared" si="2"/>
        <v>263.22056047625961</v>
      </c>
    </row>
    <row r="17" spans="1:15" x14ac:dyDescent="0.4">
      <c r="A17" t="s">
        <v>49</v>
      </c>
      <c r="B17">
        <v>3961</v>
      </c>
      <c r="K17" t="s">
        <v>104</v>
      </c>
      <c r="L17" t="str">
        <f>A95</f>
        <v>H3</v>
      </c>
      <c r="M17">
        <f>B95</f>
        <v>60976</v>
      </c>
      <c r="N17" s="8">
        <f t="shared" si="1"/>
        <v>27.855379700885727</v>
      </c>
      <c r="O17">
        <f t="shared" si="2"/>
        <v>1114.215188035429</v>
      </c>
    </row>
    <row r="18" spans="1:15" x14ac:dyDescent="0.4">
      <c r="A18" t="s">
        <v>57</v>
      </c>
      <c r="B18">
        <v>3770</v>
      </c>
      <c r="K18" t="s">
        <v>101</v>
      </c>
      <c r="L18" t="str">
        <f>A83</f>
        <v>G3</v>
      </c>
      <c r="M18">
        <f>B83</f>
        <v>64953</v>
      </c>
      <c r="N18" s="8">
        <f t="shared" si="1"/>
        <v>29.780262329993711</v>
      </c>
      <c r="O18">
        <f t="shared" si="2"/>
        <v>1191.2104931997485</v>
      </c>
    </row>
    <row r="19" spans="1:15" x14ac:dyDescent="0.4">
      <c r="A19" t="s">
        <v>65</v>
      </c>
      <c r="B19">
        <v>7305</v>
      </c>
      <c r="K19" t="s">
        <v>98</v>
      </c>
      <c r="L19" t="str">
        <f>A71</f>
        <v>F3</v>
      </c>
      <c r="M19">
        <f>B71</f>
        <v>46174</v>
      </c>
      <c r="N19" s="8">
        <f t="shared" si="1"/>
        <v>20.691157252795122</v>
      </c>
      <c r="O19">
        <f t="shared" si="2"/>
        <v>827.64629011180489</v>
      </c>
    </row>
    <row r="20" spans="1:15" x14ac:dyDescent="0.4">
      <c r="A20" t="s">
        <v>73</v>
      </c>
      <c r="B20">
        <v>5400</v>
      </c>
      <c r="K20" t="s">
        <v>95</v>
      </c>
      <c r="L20" t="str">
        <f>A59</f>
        <v>E3</v>
      </c>
      <c r="M20">
        <f>B59</f>
        <v>22825</v>
      </c>
      <c r="N20" s="8">
        <f t="shared" si="1"/>
        <v>9.3901553651807763</v>
      </c>
      <c r="O20">
        <f t="shared" si="2"/>
        <v>375.60621460723104</v>
      </c>
    </row>
    <row r="21" spans="1:15" x14ac:dyDescent="0.4">
      <c r="A21" t="s">
        <v>85</v>
      </c>
      <c r="B21">
        <v>33208</v>
      </c>
      <c r="K21" t="s">
        <v>92</v>
      </c>
      <c r="L21" t="str">
        <f>A47</f>
        <v>D3</v>
      </c>
      <c r="M21">
        <f>B47</f>
        <v>11486</v>
      </c>
      <c r="N21" s="8">
        <f t="shared" si="1"/>
        <v>3.9020376554861818</v>
      </c>
      <c r="O21">
        <f t="shared" si="2"/>
        <v>156.08150621944728</v>
      </c>
    </row>
    <row r="22" spans="1:15" x14ac:dyDescent="0.4">
      <c r="A22" t="s">
        <v>86</v>
      </c>
      <c r="B22">
        <v>3386</v>
      </c>
      <c r="K22" t="s">
        <v>89</v>
      </c>
      <c r="L22" t="str">
        <f>A35</f>
        <v>C3</v>
      </c>
      <c r="M22">
        <f>B35</f>
        <v>8374</v>
      </c>
      <c r="N22" s="8">
        <f t="shared" si="1"/>
        <v>2.3958182082183828</v>
      </c>
      <c r="O22">
        <f t="shared" si="2"/>
        <v>95.832728328735314</v>
      </c>
    </row>
    <row r="23" spans="1:15" x14ac:dyDescent="0.4">
      <c r="A23" t="s">
        <v>87</v>
      </c>
      <c r="B23">
        <v>6642</v>
      </c>
      <c r="K23" t="s">
        <v>86</v>
      </c>
      <c r="L23" t="str">
        <f>A23</f>
        <v>B3</v>
      </c>
      <c r="M23">
        <f>B23</f>
        <v>6642</v>
      </c>
      <c r="N23" s="8">
        <f t="shared" si="1"/>
        <v>1.5575238371811626</v>
      </c>
      <c r="O23">
        <f t="shared" si="2"/>
        <v>62.300953487246503</v>
      </c>
    </row>
    <row r="24" spans="1:15" x14ac:dyDescent="0.4">
      <c r="A24" t="s">
        <v>10</v>
      </c>
      <c r="B24">
        <v>4059</v>
      </c>
      <c r="K24" t="s">
        <v>83</v>
      </c>
      <c r="L24" t="str">
        <f>A11</f>
        <v>A3</v>
      </c>
      <c r="M24">
        <f>B11</f>
        <v>5190</v>
      </c>
      <c r="N24" s="8">
        <f t="shared" si="1"/>
        <v>0.85475049610377041</v>
      </c>
      <c r="O24">
        <f t="shared" si="2"/>
        <v>34.190019844150818</v>
      </c>
    </row>
    <row r="25" spans="1:15" x14ac:dyDescent="0.4">
      <c r="A25" t="s">
        <v>18</v>
      </c>
      <c r="B25">
        <v>57296</v>
      </c>
      <c r="K25" t="s">
        <v>84</v>
      </c>
      <c r="L25" t="str">
        <f>A12</f>
        <v>A4</v>
      </c>
      <c r="M25">
        <f>B12</f>
        <v>4354</v>
      </c>
      <c r="N25" s="8">
        <f t="shared" si="1"/>
        <v>0.45012342093799917</v>
      </c>
      <c r="O25">
        <f t="shared" si="2"/>
        <v>18.004936837519967</v>
      </c>
    </row>
    <row r="26" spans="1:15" x14ac:dyDescent="0.4">
      <c r="A26" t="s">
        <v>26</v>
      </c>
      <c r="B26">
        <v>25868</v>
      </c>
      <c r="K26" t="s">
        <v>87</v>
      </c>
      <c r="L26" t="str">
        <f>A24</f>
        <v>B4</v>
      </c>
      <c r="M26">
        <f>B24</f>
        <v>4059</v>
      </c>
      <c r="N26" s="8">
        <f t="shared" si="1"/>
        <v>0.30734233580175213</v>
      </c>
      <c r="O26">
        <f t="shared" si="2"/>
        <v>12.293693432070086</v>
      </c>
    </row>
    <row r="27" spans="1:15" x14ac:dyDescent="0.4">
      <c r="A27" t="s">
        <v>35</v>
      </c>
      <c r="B27">
        <v>3386</v>
      </c>
      <c r="K27" t="s">
        <v>90</v>
      </c>
      <c r="L27" t="str">
        <f>A36</f>
        <v>C4</v>
      </c>
      <c r="M27">
        <f>B36</f>
        <v>4232</v>
      </c>
      <c r="N27" s="8">
        <f t="shared" si="1"/>
        <v>0.39107497216978848</v>
      </c>
      <c r="O27">
        <f t="shared" si="2"/>
        <v>15.642998886791538</v>
      </c>
    </row>
    <row r="28" spans="1:15" x14ac:dyDescent="0.4">
      <c r="A28" t="s">
        <v>42</v>
      </c>
      <c r="B28">
        <v>3451</v>
      </c>
      <c r="K28" t="s">
        <v>93</v>
      </c>
      <c r="L28" t="str">
        <f>A48</f>
        <v>D4</v>
      </c>
      <c r="M28">
        <f>B48</f>
        <v>4090</v>
      </c>
      <c r="N28" s="8">
        <f t="shared" si="1"/>
        <v>0.32234644983301874</v>
      </c>
      <c r="O28">
        <f t="shared" si="2"/>
        <v>12.893857993320751</v>
      </c>
    </row>
    <row r="29" spans="1:15" x14ac:dyDescent="0.4">
      <c r="A29" t="s">
        <v>50</v>
      </c>
      <c r="B29">
        <v>4196</v>
      </c>
      <c r="K29" t="s">
        <v>96</v>
      </c>
      <c r="L29" t="str">
        <f>A60</f>
        <v>E4</v>
      </c>
      <c r="M29">
        <f>B60</f>
        <v>3775</v>
      </c>
      <c r="N29" s="8">
        <f t="shared" si="1"/>
        <v>0.16988529112821257</v>
      </c>
      <c r="O29">
        <f t="shared" si="2"/>
        <v>6.7954116451285032</v>
      </c>
    </row>
    <row r="30" spans="1:15" x14ac:dyDescent="0.4">
      <c r="A30" t="s">
        <v>58</v>
      </c>
      <c r="B30">
        <v>3552</v>
      </c>
      <c r="K30" t="s">
        <v>99</v>
      </c>
      <c r="L30" t="str">
        <f>A72</f>
        <v>F4</v>
      </c>
      <c r="M30">
        <f>B72</f>
        <v>3574</v>
      </c>
      <c r="N30" s="8">
        <f t="shared" si="1"/>
        <v>7.2600551764193416E-2</v>
      </c>
      <c r="O30">
        <f t="shared" si="2"/>
        <v>2.9040220705677369</v>
      </c>
    </row>
    <row r="31" spans="1:15" x14ac:dyDescent="0.4">
      <c r="A31" t="s">
        <v>66</v>
      </c>
      <c r="B31">
        <v>10615</v>
      </c>
      <c r="K31" t="s">
        <v>102</v>
      </c>
      <c r="L31" t="str">
        <f>A84</f>
        <v>G4</v>
      </c>
      <c r="M31">
        <f>B84</f>
        <v>3343</v>
      </c>
      <c r="N31" s="8">
        <f t="shared" si="1"/>
        <v>-3.9204297952664439E-2</v>
      </c>
      <c r="O31">
        <f t="shared" si="2"/>
        <v>-1.5681719181065776</v>
      </c>
    </row>
    <row r="32" spans="1:15" x14ac:dyDescent="0.4">
      <c r="A32" t="s">
        <v>74</v>
      </c>
      <c r="B32">
        <v>4641</v>
      </c>
      <c r="K32" t="s">
        <v>105</v>
      </c>
      <c r="L32" t="str">
        <f>A96</f>
        <v>H4</v>
      </c>
      <c r="M32">
        <f>B96</f>
        <v>3354</v>
      </c>
      <c r="N32" s="8">
        <f t="shared" si="1"/>
        <v>-3.3880257489956926E-2</v>
      </c>
      <c r="O32">
        <f t="shared" si="2"/>
        <v>-1.3552102995982771</v>
      </c>
    </row>
    <row r="33" spans="1:15" x14ac:dyDescent="0.4">
      <c r="A33" t="s">
        <v>88</v>
      </c>
      <c r="B33">
        <v>22767</v>
      </c>
      <c r="K33" t="s">
        <v>16</v>
      </c>
      <c r="L33" t="str">
        <f>A97</f>
        <v>H5</v>
      </c>
      <c r="M33">
        <f>B97</f>
        <v>3375</v>
      </c>
      <c r="N33" s="8">
        <f t="shared" si="1"/>
        <v>-2.3716180242969849E-2</v>
      </c>
      <c r="O33">
        <f t="shared" si="2"/>
        <v>-0.9486472097187939</v>
      </c>
    </row>
    <row r="34" spans="1:15" x14ac:dyDescent="0.4">
      <c r="A34" t="s">
        <v>89</v>
      </c>
      <c r="B34">
        <v>3377</v>
      </c>
      <c r="K34" t="s">
        <v>15</v>
      </c>
      <c r="L34" t="str">
        <f>A85</f>
        <v>G5</v>
      </c>
      <c r="M34">
        <f>B85</f>
        <v>3375</v>
      </c>
      <c r="N34" s="8">
        <f t="shared" si="1"/>
        <v>-2.3716180242969849E-2</v>
      </c>
      <c r="O34">
        <f t="shared" si="2"/>
        <v>-0.9486472097187939</v>
      </c>
    </row>
    <row r="35" spans="1:15" x14ac:dyDescent="0.4">
      <c r="A35" t="s">
        <v>90</v>
      </c>
      <c r="B35">
        <v>8374</v>
      </c>
      <c r="K35" t="s">
        <v>14</v>
      </c>
      <c r="L35" t="str">
        <f>A73</f>
        <v>F5</v>
      </c>
      <c r="M35">
        <f>B73</f>
        <v>3370</v>
      </c>
      <c r="N35" s="8">
        <f t="shared" si="1"/>
        <v>-2.6136198635109627E-2</v>
      </c>
      <c r="O35">
        <f t="shared" si="2"/>
        <v>-1.045447945404385</v>
      </c>
    </row>
    <row r="36" spans="1:15" x14ac:dyDescent="0.4">
      <c r="A36" t="s">
        <v>11</v>
      </c>
      <c r="B36">
        <v>4232</v>
      </c>
      <c r="K36" t="s">
        <v>13</v>
      </c>
      <c r="L36" t="str">
        <f>A61</f>
        <v>E5</v>
      </c>
      <c r="M36">
        <f>B61</f>
        <v>3474</v>
      </c>
      <c r="N36" s="8">
        <f t="shared" si="1"/>
        <v>2.4200183921397805E-2</v>
      </c>
      <c r="O36">
        <f t="shared" si="2"/>
        <v>0.96800735685591222</v>
      </c>
    </row>
    <row r="37" spans="1:15" x14ac:dyDescent="0.4">
      <c r="A37" t="s">
        <v>19</v>
      </c>
      <c r="B37">
        <v>12288</v>
      </c>
      <c r="K37" t="s">
        <v>12</v>
      </c>
      <c r="L37" t="str">
        <f>A49</f>
        <v>D5</v>
      </c>
      <c r="M37">
        <f>B49</f>
        <v>3955</v>
      </c>
      <c r="N37" s="8">
        <f t="shared" si="1"/>
        <v>0.25700595324524467</v>
      </c>
      <c r="O37">
        <f t="shared" si="2"/>
        <v>10.280238129809787</v>
      </c>
    </row>
    <row r="38" spans="1:15" x14ac:dyDescent="0.4">
      <c r="A38" t="s">
        <v>27</v>
      </c>
      <c r="B38">
        <v>12600</v>
      </c>
      <c r="K38" t="s">
        <v>11</v>
      </c>
      <c r="L38" t="str">
        <f>A37</f>
        <v>C5</v>
      </c>
      <c r="M38">
        <f>B37</f>
        <v>12288</v>
      </c>
      <c r="N38" s="8">
        <f t="shared" si="1"/>
        <v>4.290208605585403</v>
      </c>
      <c r="O38">
        <f t="shared" si="2"/>
        <v>171.60834422341611</v>
      </c>
    </row>
    <row r="39" spans="1:15" x14ac:dyDescent="0.4">
      <c r="A39" t="s">
        <v>36</v>
      </c>
      <c r="B39">
        <v>3395</v>
      </c>
      <c r="K39" t="s">
        <v>10</v>
      </c>
      <c r="L39" t="str">
        <f>A25</f>
        <v>B5</v>
      </c>
      <c r="M39">
        <f>B25</f>
        <v>57296</v>
      </c>
      <c r="N39" s="8">
        <f t="shared" si="1"/>
        <v>26.07424616427085</v>
      </c>
      <c r="O39">
        <f t="shared" si="2"/>
        <v>1042.9698465708341</v>
      </c>
    </row>
    <row r="40" spans="1:15" x14ac:dyDescent="0.4">
      <c r="A40" t="s">
        <v>43</v>
      </c>
      <c r="B40">
        <v>3920</v>
      </c>
      <c r="K40" t="s">
        <v>9</v>
      </c>
      <c r="L40" t="str">
        <f>A13</f>
        <v>A5</v>
      </c>
      <c r="M40">
        <f>B13</f>
        <v>64909</v>
      </c>
      <c r="N40" s="8">
        <f t="shared" si="1"/>
        <v>29.75896616814288</v>
      </c>
      <c r="O40">
        <f t="shared" si="2"/>
        <v>1190.3586467257153</v>
      </c>
    </row>
    <row r="41" spans="1:15" x14ac:dyDescent="0.4">
      <c r="A41" t="s">
        <v>51</v>
      </c>
      <c r="B41">
        <v>3926</v>
      </c>
      <c r="K41" t="s">
        <v>17</v>
      </c>
      <c r="L41" t="str">
        <f>A14</f>
        <v>A6</v>
      </c>
      <c r="M41">
        <f>B14</f>
        <v>41527</v>
      </c>
      <c r="N41" s="8">
        <f t="shared" si="1"/>
        <v>18.441992159140412</v>
      </c>
      <c r="O41">
        <f t="shared" si="2"/>
        <v>737.67968636561648</v>
      </c>
    </row>
    <row r="42" spans="1:15" x14ac:dyDescent="0.4">
      <c r="A42" t="s">
        <v>59</v>
      </c>
      <c r="B42">
        <v>3406</v>
      </c>
      <c r="K42" t="s">
        <v>18</v>
      </c>
      <c r="L42" t="str">
        <f>A26</f>
        <v>B6</v>
      </c>
      <c r="M42">
        <f>B26</f>
        <v>25868</v>
      </c>
      <c r="N42" s="8">
        <f t="shared" si="1"/>
        <v>10.862978558637046</v>
      </c>
      <c r="O42">
        <f t="shared" si="2"/>
        <v>434.51914234548184</v>
      </c>
    </row>
    <row r="43" spans="1:15" x14ac:dyDescent="0.4">
      <c r="A43" t="s">
        <v>67</v>
      </c>
      <c r="B43">
        <v>23359</v>
      </c>
      <c r="K43" t="s">
        <v>19</v>
      </c>
      <c r="L43" t="str">
        <f>A38</f>
        <v>C6</v>
      </c>
      <c r="M43">
        <f>B38</f>
        <v>12600</v>
      </c>
      <c r="N43" s="8">
        <f t="shared" si="1"/>
        <v>4.4412177532549251</v>
      </c>
      <c r="O43">
        <f t="shared" si="2"/>
        <v>177.648710130197</v>
      </c>
    </row>
    <row r="44" spans="1:15" x14ac:dyDescent="0.4">
      <c r="A44" t="s">
        <v>75</v>
      </c>
      <c r="B44">
        <v>4130</v>
      </c>
      <c r="K44" t="s">
        <v>20</v>
      </c>
      <c r="L44" t="str">
        <f>A50</f>
        <v>D6</v>
      </c>
      <c r="M44">
        <f>B50</f>
        <v>8158</v>
      </c>
      <c r="N44" s="8">
        <f t="shared" si="1"/>
        <v>2.2912734136779442</v>
      </c>
      <c r="O44">
        <f t="shared" si="2"/>
        <v>91.650936547117766</v>
      </c>
    </row>
    <row r="45" spans="1:15" x14ac:dyDescent="0.4">
      <c r="A45" t="s">
        <v>91</v>
      </c>
      <c r="B45">
        <v>7128</v>
      </c>
      <c r="K45" t="s">
        <v>21</v>
      </c>
      <c r="L45" t="str">
        <f>A62</f>
        <v>E6</v>
      </c>
      <c r="M45">
        <f>B62</f>
        <v>5940</v>
      </c>
      <c r="N45" s="8">
        <f t="shared" si="1"/>
        <v>1.2177532549247374</v>
      </c>
      <c r="O45">
        <f t="shared" si="2"/>
        <v>48.710130196989496</v>
      </c>
    </row>
    <row r="46" spans="1:15" x14ac:dyDescent="0.4">
      <c r="A46" t="s">
        <v>92</v>
      </c>
      <c r="B46">
        <v>3460</v>
      </c>
      <c r="K46" t="s">
        <v>22</v>
      </c>
      <c r="L46" t="str">
        <f>A74</f>
        <v>F6</v>
      </c>
      <c r="M46">
        <f>B74</f>
        <v>4889</v>
      </c>
      <c r="N46" s="8">
        <f t="shared" si="1"/>
        <v>0.7090653888969557</v>
      </c>
      <c r="O46">
        <f t="shared" si="2"/>
        <v>28.362615555878229</v>
      </c>
    </row>
    <row r="47" spans="1:15" x14ac:dyDescent="0.4">
      <c r="A47" t="s">
        <v>93</v>
      </c>
      <c r="B47">
        <v>11486</v>
      </c>
      <c r="K47" t="s">
        <v>23</v>
      </c>
      <c r="L47" t="str">
        <f>A86</f>
        <v>G6</v>
      </c>
      <c r="M47">
        <f>B86</f>
        <v>4333</v>
      </c>
      <c r="N47" s="8">
        <f t="shared" si="1"/>
        <v>0.43995934369101208</v>
      </c>
      <c r="O47">
        <f t="shared" si="2"/>
        <v>17.598373747640483</v>
      </c>
    </row>
    <row r="48" spans="1:15" x14ac:dyDescent="0.4">
      <c r="A48" t="s">
        <v>12</v>
      </c>
      <c r="B48">
        <v>4090</v>
      </c>
      <c r="K48" t="s">
        <v>24</v>
      </c>
      <c r="L48" t="str">
        <f>A98</f>
        <v>H6</v>
      </c>
      <c r="M48">
        <f>B98</f>
        <v>4133</v>
      </c>
      <c r="N48" s="8">
        <f t="shared" si="1"/>
        <v>0.34315860800542086</v>
      </c>
      <c r="O48">
        <f t="shared" si="2"/>
        <v>13.726344320216835</v>
      </c>
    </row>
    <row r="49" spans="1:15" x14ac:dyDescent="0.4">
      <c r="A49" t="s">
        <v>20</v>
      </c>
      <c r="B49">
        <v>3955</v>
      </c>
      <c r="K49" t="s">
        <v>33</v>
      </c>
      <c r="L49" t="str">
        <f>A99</f>
        <v>H7</v>
      </c>
      <c r="M49">
        <f>B99</f>
        <v>4254</v>
      </c>
      <c r="N49" s="8">
        <f t="shared" si="1"/>
        <v>0.40172305309520356</v>
      </c>
      <c r="O49">
        <f t="shared" si="2"/>
        <v>16.068922123808143</v>
      </c>
    </row>
    <row r="50" spans="1:15" x14ac:dyDescent="0.4">
      <c r="A50" t="s">
        <v>28</v>
      </c>
      <c r="B50">
        <v>8158</v>
      </c>
      <c r="K50" t="s">
        <v>31</v>
      </c>
      <c r="L50" t="str">
        <f>A87</f>
        <v>G7</v>
      </c>
      <c r="M50">
        <f>B87</f>
        <v>4066</v>
      </c>
      <c r="N50" s="8">
        <f t="shared" si="1"/>
        <v>0.31073036155074779</v>
      </c>
      <c r="O50">
        <f t="shared" si="2"/>
        <v>12.429214462029911</v>
      </c>
    </row>
    <row r="51" spans="1:15" x14ac:dyDescent="0.4">
      <c r="A51" t="s">
        <v>37</v>
      </c>
      <c r="B51">
        <v>3380</v>
      </c>
      <c r="K51" t="s">
        <v>32</v>
      </c>
      <c r="L51" t="str">
        <f>A75</f>
        <v>F7</v>
      </c>
      <c r="M51">
        <f>B75</f>
        <v>3779</v>
      </c>
      <c r="N51" s="8">
        <f t="shared" si="1"/>
        <v>0.1718213058419244</v>
      </c>
      <c r="O51">
        <f t="shared" si="2"/>
        <v>6.8728522336769764</v>
      </c>
    </row>
    <row r="52" spans="1:15" x14ac:dyDescent="0.4">
      <c r="A52" t="s">
        <v>44</v>
      </c>
      <c r="B52">
        <v>10887</v>
      </c>
      <c r="K52" t="s">
        <v>29</v>
      </c>
      <c r="L52" t="str">
        <f>A63</f>
        <v>E7</v>
      </c>
      <c r="M52">
        <f>B63</f>
        <v>3624</v>
      </c>
      <c r="N52" s="8">
        <f t="shared" si="1"/>
        <v>9.6800735685591222E-2</v>
      </c>
      <c r="O52">
        <f t="shared" si="2"/>
        <v>3.8720294274236489</v>
      </c>
    </row>
    <row r="53" spans="1:15" x14ac:dyDescent="0.4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3380</v>
      </c>
      <c r="N53" s="8">
        <f t="shared" si="1"/>
        <v>-2.1296161850830067E-2</v>
      </c>
      <c r="O53">
        <f t="shared" si="2"/>
        <v>-0.85184647403320268</v>
      </c>
    </row>
    <row r="54" spans="1:15" x14ac:dyDescent="0.4">
      <c r="A54" t="s">
        <v>60</v>
      </c>
      <c r="B54">
        <v>3371</v>
      </c>
      <c r="K54" t="s">
        <v>27</v>
      </c>
      <c r="L54" t="str">
        <f>A39</f>
        <v>C7</v>
      </c>
      <c r="M54">
        <f>B39</f>
        <v>3395</v>
      </c>
      <c r="N54" s="8">
        <f t="shared" si="1"/>
        <v>-1.4036106674410726E-2</v>
      </c>
      <c r="O54">
        <f t="shared" si="2"/>
        <v>-0.56144426697642902</v>
      </c>
    </row>
    <row r="55" spans="1:15" x14ac:dyDescent="0.4">
      <c r="A55" t="s">
        <v>68</v>
      </c>
      <c r="B55">
        <v>43393</v>
      </c>
      <c r="K55" t="s">
        <v>26</v>
      </c>
      <c r="L55" t="str">
        <f>A27</f>
        <v>B7</v>
      </c>
      <c r="M55">
        <f>B27</f>
        <v>3386</v>
      </c>
      <c r="N55" s="8">
        <f t="shared" si="1"/>
        <v>-1.8392139780262332E-2</v>
      </c>
      <c r="O55">
        <f t="shared" si="2"/>
        <v>-0.73568559121049326</v>
      </c>
    </row>
    <row r="56" spans="1:15" x14ac:dyDescent="0.4">
      <c r="A56" t="s">
        <v>76</v>
      </c>
      <c r="B56">
        <v>4028</v>
      </c>
      <c r="K56" t="s">
        <v>25</v>
      </c>
      <c r="L56" t="str">
        <f>A15</f>
        <v>A7</v>
      </c>
      <c r="M56">
        <f>B15</f>
        <v>3397</v>
      </c>
      <c r="N56" s="8">
        <f t="shared" si="1"/>
        <v>-1.3068099317554814E-2</v>
      </c>
      <c r="O56">
        <f t="shared" si="2"/>
        <v>-0.52272397270219251</v>
      </c>
    </row>
    <row r="57" spans="1:15" x14ac:dyDescent="0.4">
      <c r="A57" t="s">
        <v>94</v>
      </c>
      <c r="B57">
        <v>4244</v>
      </c>
      <c r="K57" t="s">
        <v>34</v>
      </c>
      <c r="L57" t="str">
        <f>A16</f>
        <v>A8</v>
      </c>
      <c r="M57">
        <f>B16</f>
        <v>3373</v>
      </c>
      <c r="N57" s="8">
        <f t="shared" si="1"/>
        <v>-2.4684187599825758E-2</v>
      </c>
      <c r="O57">
        <f t="shared" si="2"/>
        <v>-0.9873675039930303</v>
      </c>
    </row>
    <row r="58" spans="1:15" x14ac:dyDescent="0.4">
      <c r="A58" t="s">
        <v>95</v>
      </c>
      <c r="B58">
        <v>3408</v>
      </c>
      <c r="K58" t="s">
        <v>35</v>
      </c>
      <c r="L58" t="str">
        <f>A28</f>
        <v>B8</v>
      </c>
      <c r="M58">
        <f>B28</f>
        <v>3451</v>
      </c>
      <c r="N58" s="8">
        <f t="shared" si="1"/>
        <v>1.3068099317554814E-2</v>
      </c>
      <c r="O58">
        <f t="shared" si="2"/>
        <v>0.52272397270219251</v>
      </c>
    </row>
    <row r="59" spans="1:15" x14ac:dyDescent="0.4">
      <c r="A59" t="s">
        <v>96</v>
      </c>
      <c r="B59">
        <v>22825</v>
      </c>
      <c r="K59" t="s">
        <v>36</v>
      </c>
      <c r="L59" t="str">
        <f>A40</f>
        <v>C8</v>
      </c>
      <c r="M59">
        <f>B40</f>
        <v>3920</v>
      </c>
      <c r="N59" s="8">
        <f t="shared" si="1"/>
        <v>0.2400658245002662</v>
      </c>
      <c r="O59">
        <f t="shared" si="2"/>
        <v>9.6026329800106485</v>
      </c>
    </row>
    <row r="60" spans="1:15" x14ac:dyDescent="0.4">
      <c r="A60" t="s">
        <v>13</v>
      </c>
      <c r="B60">
        <v>3775</v>
      </c>
      <c r="K60" t="s">
        <v>37</v>
      </c>
      <c r="L60" t="str">
        <f>A52</f>
        <v>D8</v>
      </c>
      <c r="M60">
        <f>B52</f>
        <v>10887</v>
      </c>
      <c r="N60" s="8">
        <f t="shared" si="1"/>
        <v>3.6121194521078364</v>
      </c>
      <c r="O60">
        <f t="shared" si="2"/>
        <v>144.48477808431346</v>
      </c>
    </row>
    <row r="61" spans="1:15" x14ac:dyDescent="0.4">
      <c r="A61" t="s">
        <v>21</v>
      </c>
      <c r="B61">
        <v>3474</v>
      </c>
      <c r="K61" t="s">
        <v>38</v>
      </c>
      <c r="L61" t="str">
        <f>A64</f>
        <v>E8</v>
      </c>
      <c r="M61">
        <f>B64</f>
        <v>38134</v>
      </c>
      <c r="N61" s="8">
        <f t="shared" si="1"/>
        <v>16.799767678234357</v>
      </c>
      <c r="O61">
        <f t="shared" si="2"/>
        <v>671.9907071293743</v>
      </c>
    </row>
    <row r="62" spans="1:15" x14ac:dyDescent="0.4">
      <c r="A62" t="s">
        <v>29</v>
      </c>
      <c r="B62">
        <v>5940</v>
      </c>
      <c r="K62" t="s">
        <v>30</v>
      </c>
      <c r="L62" t="str">
        <f>A76</f>
        <v>F8</v>
      </c>
      <c r="M62">
        <f>B76</f>
        <v>42596</v>
      </c>
      <c r="N62" s="8">
        <f t="shared" si="1"/>
        <v>18.959392091379897</v>
      </c>
      <c r="O62">
        <f t="shared" si="2"/>
        <v>758.37568365519587</v>
      </c>
    </row>
    <row r="63" spans="1:15" x14ac:dyDescent="0.4">
      <c r="A63" t="s">
        <v>38</v>
      </c>
      <c r="B63">
        <v>3624</v>
      </c>
      <c r="K63" t="s">
        <v>39</v>
      </c>
      <c r="L63" t="str">
        <f>A88</f>
        <v>G8</v>
      </c>
      <c r="M63">
        <f>B88</f>
        <v>31684</v>
      </c>
      <c r="N63" s="8">
        <f t="shared" si="1"/>
        <v>13.677943952374038</v>
      </c>
      <c r="O63">
        <f t="shared" si="2"/>
        <v>547.11775809496157</v>
      </c>
    </row>
    <row r="64" spans="1:15" x14ac:dyDescent="0.4">
      <c r="A64" t="s">
        <v>45</v>
      </c>
      <c r="B64">
        <v>38134</v>
      </c>
      <c r="K64" t="s">
        <v>40</v>
      </c>
      <c r="L64" t="str">
        <f>A100</f>
        <v>H8</v>
      </c>
      <c r="M64">
        <f>B100</f>
        <v>19237</v>
      </c>
      <c r="N64" s="8">
        <f t="shared" si="1"/>
        <v>7.6535501669812698</v>
      </c>
      <c r="O64">
        <f t="shared" si="2"/>
        <v>306.14200667925081</v>
      </c>
    </row>
    <row r="65" spans="1:15" x14ac:dyDescent="0.4">
      <c r="A65" t="s">
        <v>53</v>
      </c>
      <c r="B65">
        <v>4566</v>
      </c>
      <c r="K65" t="s">
        <v>48</v>
      </c>
      <c r="L65" t="str">
        <f>A101</f>
        <v>H9</v>
      </c>
      <c r="M65">
        <f>B101</f>
        <v>9324</v>
      </c>
      <c r="N65" s="8">
        <f t="shared" si="1"/>
        <v>2.8556217027249406</v>
      </c>
      <c r="O65">
        <f t="shared" si="2"/>
        <v>114.22486810899763</v>
      </c>
    </row>
    <row r="66" spans="1:15" x14ac:dyDescent="0.4">
      <c r="A66" t="s">
        <v>61</v>
      </c>
      <c r="B66">
        <v>3356</v>
      </c>
      <c r="K66" t="s">
        <v>47</v>
      </c>
      <c r="L66" t="str">
        <f>A89</f>
        <v>G9</v>
      </c>
      <c r="M66">
        <f>B89</f>
        <v>7411</v>
      </c>
      <c r="N66" s="8">
        <f t="shared" si="1"/>
        <v>1.9297226658922608</v>
      </c>
      <c r="O66">
        <f t="shared" si="2"/>
        <v>77.188906635690429</v>
      </c>
    </row>
    <row r="67" spans="1:15" x14ac:dyDescent="0.4">
      <c r="A67" t="s">
        <v>69</v>
      </c>
      <c r="B67">
        <v>63233</v>
      </c>
      <c r="K67" t="s">
        <v>46</v>
      </c>
      <c r="L67" t="str">
        <f>A77</f>
        <v>F9</v>
      </c>
      <c r="M67">
        <f>B77</f>
        <v>5474</v>
      </c>
      <c r="N67" s="8">
        <f t="shared" si="1"/>
        <v>0.99220754077730999</v>
      </c>
      <c r="O67">
        <f t="shared" si="2"/>
        <v>39.688301631092401</v>
      </c>
    </row>
    <row r="68" spans="1:15" x14ac:dyDescent="0.4">
      <c r="A68" t="s">
        <v>77</v>
      </c>
      <c r="B68">
        <v>4068</v>
      </c>
      <c r="K68" t="s">
        <v>45</v>
      </c>
      <c r="L68" t="str">
        <f>A65</f>
        <v>E9</v>
      </c>
      <c r="M68">
        <f>B65</f>
        <v>4566</v>
      </c>
      <c r="N68" s="8">
        <f t="shared" si="1"/>
        <v>0.55273220076472585</v>
      </c>
      <c r="O68">
        <f t="shared" si="2"/>
        <v>22.109288030589035</v>
      </c>
    </row>
    <row r="69" spans="1:15" x14ac:dyDescent="0.4">
      <c r="A69" t="s">
        <v>97</v>
      </c>
      <c r="B69">
        <v>3592</v>
      </c>
      <c r="K69" t="s">
        <v>44</v>
      </c>
      <c r="L69" t="str">
        <f>A53</f>
        <v>D9</v>
      </c>
      <c r="M69">
        <f>B53</f>
        <v>4076</v>
      </c>
      <c r="N69" s="8">
        <f t="shared" si="1"/>
        <v>0.31557039833502737</v>
      </c>
      <c r="O69">
        <f t="shared" si="2"/>
        <v>12.622815933401094</v>
      </c>
    </row>
    <row r="70" spans="1:15" x14ac:dyDescent="0.4">
      <c r="A70" t="s">
        <v>98</v>
      </c>
      <c r="B70">
        <v>3569</v>
      </c>
      <c r="K70" t="s">
        <v>43</v>
      </c>
      <c r="L70" t="str">
        <f>A41</f>
        <v>C9</v>
      </c>
      <c r="M70">
        <f>B41</f>
        <v>3926</v>
      </c>
      <c r="N70" s="8">
        <f t="shared" si="1"/>
        <v>0.24296984657083395</v>
      </c>
      <c r="O70">
        <f t="shared" si="2"/>
        <v>9.7187938628333583</v>
      </c>
    </row>
    <row r="71" spans="1:15" x14ac:dyDescent="0.4">
      <c r="A71" t="s">
        <v>99</v>
      </c>
      <c r="B71">
        <v>46174</v>
      </c>
      <c r="K71" t="s">
        <v>42</v>
      </c>
      <c r="L71" t="str">
        <f>A29</f>
        <v>B9</v>
      </c>
      <c r="M71">
        <f>B29</f>
        <v>4196</v>
      </c>
      <c r="N71" s="8">
        <f t="shared" si="1"/>
        <v>0.37365083974638208</v>
      </c>
      <c r="O71">
        <f t="shared" si="2"/>
        <v>14.946033589855283</v>
      </c>
    </row>
    <row r="72" spans="1:15" x14ac:dyDescent="0.4">
      <c r="A72" t="s">
        <v>14</v>
      </c>
      <c r="B72">
        <v>3574</v>
      </c>
      <c r="K72" t="s">
        <v>41</v>
      </c>
      <c r="L72" t="str">
        <f>A17</f>
        <v>A9</v>
      </c>
      <c r="M72">
        <f>B17</f>
        <v>3961</v>
      </c>
      <c r="N72" s="8">
        <f t="shared" si="1"/>
        <v>0.25990997531581239</v>
      </c>
      <c r="O72">
        <f t="shared" si="2"/>
        <v>10.396399012632497</v>
      </c>
    </row>
    <row r="73" spans="1:15" x14ac:dyDescent="0.4">
      <c r="A73" t="s">
        <v>22</v>
      </c>
      <c r="B73">
        <v>3370</v>
      </c>
      <c r="K73" t="s">
        <v>49</v>
      </c>
      <c r="L73" t="str">
        <f>A18</f>
        <v>A10</v>
      </c>
      <c r="M73">
        <f>B18</f>
        <v>3770</v>
      </c>
      <c r="N73" s="8">
        <f t="shared" si="1"/>
        <v>0.16746527273607281</v>
      </c>
      <c r="O73">
        <f t="shared" si="2"/>
        <v>6.6986109094429125</v>
      </c>
    </row>
    <row r="74" spans="1:15" x14ac:dyDescent="0.4">
      <c r="A74" t="s">
        <v>32</v>
      </c>
      <c r="B74">
        <v>4889</v>
      </c>
      <c r="K74" t="s">
        <v>50</v>
      </c>
      <c r="L74" t="str">
        <f>A30</f>
        <v>B10</v>
      </c>
      <c r="M74">
        <f>B30</f>
        <v>3552</v>
      </c>
      <c r="N74" s="8">
        <f t="shared" ref="N74:N96" si="3">(M74-I$15)/2066.1</f>
        <v>6.1952470838778376E-2</v>
      </c>
      <c r="O74">
        <f t="shared" ref="O74:O96" si="4">N74*40</f>
        <v>2.4780988335511349</v>
      </c>
    </row>
    <row r="75" spans="1:15" x14ac:dyDescent="0.4">
      <c r="A75" t="s">
        <v>30</v>
      </c>
      <c r="B75">
        <v>3779</v>
      </c>
      <c r="K75" t="s">
        <v>51</v>
      </c>
      <c r="L75" t="str">
        <f>A42</f>
        <v>C10</v>
      </c>
      <c r="M75">
        <f>B42</f>
        <v>3406</v>
      </c>
      <c r="N75" s="8">
        <f t="shared" si="3"/>
        <v>-8.7120662117032097E-3</v>
      </c>
      <c r="O75">
        <f t="shared" si="4"/>
        <v>-0.34848264846812838</v>
      </c>
    </row>
    <row r="76" spans="1:15" x14ac:dyDescent="0.4">
      <c r="A76" t="s">
        <v>46</v>
      </c>
      <c r="B76">
        <v>42596</v>
      </c>
      <c r="K76" t="s">
        <v>52</v>
      </c>
      <c r="L76" t="str">
        <f>A54</f>
        <v>D10</v>
      </c>
      <c r="M76">
        <f>B54</f>
        <v>3371</v>
      </c>
      <c r="N76" s="8">
        <f t="shared" si="3"/>
        <v>-2.5652194956681671E-2</v>
      </c>
      <c r="O76">
        <f t="shared" si="4"/>
        <v>-1.0260877982672669</v>
      </c>
    </row>
    <row r="77" spans="1:15" x14ac:dyDescent="0.4">
      <c r="A77" t="s">
        <v>54</v>
      </c>
      <c r="B77">
        <v>5474</v>
      </c>
      <c r="K77" t="s">
        <v>53</v>
      </c>
      <c r="L77" t="str">
        <f>A66</f>
        <v>E10</v>
      </c>
      <c r="M77">
        <f>B66</f>
        <v>3356</v>
      </c>
      <c r="N77" s="8">
        <f t="shared" si="3"/>
        <v>-3.2912250133101013E-2</v>
      </c>
      <c r="O77">
        <f t="shared" si="4"/>
        <v>-1.3164900053240405</v>
      </c>
    </row>
    <row r="78" spans="1:15" x14ac:dyDescent="0.4">
      <c r="A78" t="s">
        <v>62</v>
      </c>
      <c r="B78">
        <v>3389</v>
      </c>
      <c r="K78" t="s">
        <v>54</v>
      </c>
      <c r="L78" t="str">
        <f>A78</f>
        <v>F10</v>
      </c>
      <c r="M78">
        <f>B78</f>
        <v>3389</v>
      </c>
      <c r="N78" s="8">
        <f t="shared" si="3"/>
        <v>-1.6940128744978463E-2</v>
      </c>
      <c r="O78">
        <f t="shared" si="4"/>
        <v>-0.67760514979913855</v>
      </c>
    </row>
    <row r="79" spans="1:15" x14ac:dyDescent="0.4">
      <c r="A79" t="s">
        <v>70</v>
      </c>
      <c r="B79">
        <v>51115</v>
      </c>
      <c r="K79" t="s">
        <v>55</v>
      </c>
      <c r="L79" t="str">
        <f>A90</f>
        <v>G10</v>
      </c>
      <c r="M79">
        <f>B90</f>
        <v>3480</v>
      </c>
      <c r="N79" s="8">
        <f t="shared" si="3"/>
        <v>2.710420599196554E-2</v>
      </c>
      <c r="O79">
        <f t="shared" si="4"/>
        <v>1.0841682396786216</v>
      </c>
    </row>
    <row r="80" spans="1:15" x14ac:dyDescent="0.4">
      <c r="A80" t="s">
        <v>78</v>
      </c>
      <c r="B80">
        <v>4001</v>
      </c>
      <c r="K80" t="s">
        <v>56</v>
      </c>
      <c r="L80" t="str">
        <f>A102</f>
        <v>H10</v>
      </c>
      <c r="M80">
        <f>B102</f>
        <v>3505</v>
      </c>
      <c r="N80" s="8">
        <f t="shared" si="3"/>
        <v>3.9204297952664439E-2</v>
      </c>
      <c r="O80">
        <f t="shared" si="4"/>
        <v>1.5681719181065776</v>
      </c>
    </row>
    <row r="81" spans="1:15" x14ac:dyDescent="0.4">
      <c r="A81" t="s">
        <v>100</v>
      </c>
      <c r="B81">
        <v>3424</v>
      </c>
      <c r="K81" t="s">
        <v>64</v>
      </c>
      <c r="L81" t="str">
        <f>A103</f>
        <v>H11</v>
      </c>
      <c r="M81">
        <f>B103</f>
        <v>4153</v>
      </c>
      <c r="N81" s="8">
        <f t="shared" si="3"/>
        <v>0.35283868157397996</v>
      </c>
      <c r="O81">
        <f t="shared" si="4"/>
        <v>14.113547262959198</v>
      </c>
    </row>
    <row r="82" spans="1:15" x14ac:dyDescent="0.4">
      <c r="A82" t="s">
        <v>101</v>
      </c>
      <c r="B82">
        <v>4353</v>
      </c>
      <c r="K82" t="s">
        <v>63</v>
      </c>
      <c r="L82" t="str">
        <f>A91</f>
        <v>G11</v>
      </c>
      <c r="M82">
        <f>B91</f>
        <v>12406</v>
      </c>
      <c r="N82" s="8">
        <f t="shared" si="3"/>
        <v>4.3473210396399011</v>
      </c>
      <c r="O82">
        <f t="shared" si="4"/>
        <v>173.89284158559605</v>
      </c>
    </row>
    <row r="83" spans="1:15" x14ac:dyDescent="0.4">
      <c r="A83" t="s">
        <v>102</v>
      </c>
      <c r="B83">
        <v>64953</v>
      </c>
      <c r="K83" t="s">
        <v>62</v>
      </c>
      <c r="L83" t="str">
        <f>A79</f>
        <v>F11</v>
      </c>
      <c r="M83">
        <f>B79</f>
        <v>51115</v>
      </c>
      <c r="N83" s="8">
        <f t="shared" si="3"/>
        <v>23.082619427907652</v>
      </c>
      <c r="O83">
        <f t="shared" si="4"/>
        <v>923.30477711630601</v>
      </c>
    </row>
    <row r="84" spans="1:15" x14ac:dyDescent="0.4">
      <c r="A84" t="s">
        <v>15</v>
      </c>
      <c r="B84">
        <v>3343</v>
      </c>
      <c r="K84" t="s">
        <v>61</v>
      </c>
      <c r="L84" t="str">
        <f>A67</f>
        <v>E11</v>
      </c>
      <c r="M84">
        <f>B67</f>
        <v>63233</v>
      </c>
      <c r="N84" s="8">
        <f t="shared" si="3"/>
        <v>28.947776003097626</v>
      </c>
      <c r="O84">
        <f t="shared" si="4"/>
        <v>1157.911040123905</v>
      </c>
    </row>
    <row r="85" spans="1:15" x14ac:dyDescent="0.4">
      <c r="A85" t="s">
        <v>23</v>
      </c>
      <c r="B85">
        <v>3375</v>
      </c>
      <c r="K85" t="s">
        <v>60</v>
      </c>
      <c r="L85" t="str">
        <f>A55</f>
        <v>D11</v>
      </c>
      <c r="M85">
        <f>B55</f>
        <v>43393</v>
      </c>
      <c r="N85" s="8">
        <f t="shared" si="3"/>
        <v>19.345143023086976</v>
      </c>
      <c r="O85">
        <f t="shared" si="4"/>
        <v>773.80572092347904</v>
      </c>
    </row>
    <row r="86" spans="1:15" x14ac:dyDescent="0.4">
      <c r="A86" t="s">
        <v>31</v>
      </c>
      <c r="B86">
        <v>4333</v>
      </c>
      <c r="K86" t="s">
        <v>59</v>
      </c>
      <c r="L86" t="str">
        <f>A43</f>
        <v>C11</v>
      </c>
      <c r="M86">
        <f>B43</f>
        <v>23359</v>
      </c>
      <c r="N86" s="8">
        <f t="shared" si="3"/>
        <v>9.6486133294613037</v>
      </c>
      <c r="O86">
        <f t="shared" si="4"/>
        <v>385.94453317845216</v>
      </c>
    </row>
    <row r="87" spans="1:15" x14ac:dyDescent="0.4">
      <c r="A87" t="s">
        <v>39</v>
      </c>
      <c r="B87">
        <v>4066</v>
      </c>
      <c r="K87" t="s">
        <v>58</v>
      </c>
      <c r="L87" t="str">
        <f>A31</f>
        <v>B11</v>
      </c>
      <c r="M87">
        <f>B31</f>
        <v>10615</v>
      </c>
      <c r="N87" s="8">
        <f t="shared" si="3"/>
        <v>3.4804704515754321</v>
      </c>
      <c r="O87">
        <f t="shared" si="4"/>
        <v>139.2188180630173</v>
      </c>
    </row>
    <row r="88" spans="1:15" x14ac:dyDescent="0.4">
      <c r="A88" t="s">
        <v>47</v>
      </c>
      <c r="B88">
        <v>31684</v>
      </c>
      <c r="K88" t="s">
        <v>57</v>
      </c>
      <c r="L88" t="str">
        <f>A19</f>
        <v>A11</v>
      </c>
      <c r="M88">
        <f>B19</f>
        <v>7305</v>
      </c>
      <c r="N88" s="8">
        <f t="shared" si="3"/>
        <v>1.8784182759788974</v>
      </c>
      <c r="O88">
        <f t="shared" si="4"/>
        <v>75.136731039155904</v>
      </c>
    </row>
    <row r="89" spans="1:15" x14ac:dyDescent="0.4">
      <c r="A89" t="s">
        <v>55</v>
      </c>
      <c r="B89">
        <v>7411</v>
      </c>
      <c r="K89" t="s">
        <v>65</v>
      </c>
      <c r="L89" t="str">
        <f>A20</f>
        <v>A12</v>
      </c>
      <c r="M89">
        <f>B20</f>
        <v>5400</v>
      </c>
      <c r="N89" s="8">
        <f t="shared" si="3"/>
        <v>0.95639126857364121</v>
      </c>
      <c r="O89">
        <f t="shared" si="4"/>
        <v>38.255650742945647</v>
      </c>
    </row>
    <row r="90" spans="1:15" x14ac:dyDescent="0.4">
      <c r="A90" t="s">
        <v>63</v>
      </c>
      <c r="B90">
        <v>3480</v>
      </c>
      <c r="K90" t="s">
        <v>66</v>
      </c>
      <c r="L90" t="str">
        <f>A32</f>
        <v>B12</v>
      </c>
      <c r="M90">
        <f>B32</f>
        <v>4641</v>
      </c>
      <c r="N90" s="8">
        <f t="shared" si="3"/>
        <v>0.58903247664682257</v>
      </c>
      <c r="O90">
        <f t="shared" si="4"/>
        <v>23.561299065872902</v>
      </c>
    </row>
    <row r="91" spans="1:15" x14ac:dyDescent="0.4">
      <c r="A91" t="s">
        <v>71</v>
      </c>
      <c r="B91">
        <v>12406</v>
      </c>
      <c r="K91" t="s">
        <v>67</v>
      </c>
      <c r="L91" t="str">
        <f>A44</f>
        <v>C12</v>
      </c>
      <c r="M91">
        <f>B44</f>
        <v>4130</v>
      </c>
      <c r="N91" s="8">
        <f t="shared" si="3"/>
        <v>0.341706596970137</v>
      </c>
      <c r="O91">
        <f t="shared" si="4"/>
        <v>13.66826387880548</v>
      </c>
    </row>
    <row r="92" spans="1:15" x14ac:dyDescent="0.4">
      <c r="A92" t="s">
        <v>79</v>
      </c>
      <c r="B92">
        <v>3783</v>
      </c>
      <c r="K92" t="s">
        <v>68</v>
      </c>
      <c r="L92" t="str">
        <f>A56</f>
        <v>D12</v>
      </c>
      <c r="M92">
        <f>B56</f>
        <v>4028</v>
      </c>
      <c r="N92" s="8">
        <f t="shared" si="3"/>
        <v>0.29233822177048546</v>
      </c>
      <c r="O92">
        <f t="shared" si="4"/>
        <v>11.693528870819419</v>
      </c>
    </row>
    <row r="93" spans="1:15" x14ac:dyDescent="0.4">
      <c r="A93" t="s">
        <v>103</v>
      </c>
      <c r="B93">
        <v>3415</v>
      </c>
      <c r="K93" t="s">
        <v>69</v>
      </c>
      <c r="L93" t="str">
        <f>A68</f>
        <v>E12</v>
      </c>
      <c r="M93">
        <f>B68</f>
        <v>4068</v>
      </c>
      <c r="N93" s="8">
        <f t="shared" si="3"/>
        <v>0.31169836890760372</v>
      </c>
      <c r="O93">
        <f t="shared" si="4"/>
        <v>12.46793475630415</v>
      </c>
    </row>
    <row r="94" spans="1:15" x14ac:dyDescent="0.4">
      <c r="A94" t="s">
        <v>104</v>
      </c>
      <c r="B94">
        <v>17020</v>
      </c>
      <c r="K94" t="s">
        <v>70</v>
      </c>
      <c r="L94" t="str">
        <f>A80</f>
        <v>F12</v>
      </c>
      <c r="M94">
        <f>B80</f>
        <v>4001</v>
      </c>
      <c r="N94" s="8">
        <f t="shared" si="3"/>
        <v>0.27927012245293065</v>
      </c>
      <c r="O94">
        <f t="shared" si="4"/>
        <v>11.170804898117225</v>
      </c>
    </row>
    <row r="95" spans="1:15" x14ac:dyDescent="0.4">
      <c r="A95" t="s">
        <v>105</v>
      </c>
      <c r="B95">
        <v>60976</v>
      </c>
      <c r="K95" t="s">
        <v>71</v>
      </c>
      <c r="L95" t="str">
        <f>A92</f>
        <v>G12</v>
      </c>
      <c r="M95">
        <f>B92</f>
        <v>3783</v>
      </c>
      <c r="N95" s="8">
        <f t="shared" si="3"/>
        <v>0.17375732055563622</v>
      </c>
      <c r="O95">
        <f t="shared" si="4"/>
        <v>6.9502928222254488</v>
      </c>
    </row>
    <row r="96" spans="1:15" x14ac:dyDescent="0.4">
      <c r="A96" t="s">
        <v>16</v>
      </c>
      <c r="B96">
        <v>3354</v>
      </c>
      <c r="K96" t="s">
        <v>72</v>
      </c>
      <c r="L96" t="str">
        <f>A104</f>
        <v>H12</v>
      </c>
      <c r="M96">
        <f>B104</f>
        <v>3596</v>
      </c>
      <c r="N96" s="8">
        <f t="shared" si="3"/>
        <v>8.3248632689608443E-2</v>
      </c>
      <c r="O96">
        <f t="shared" si="4"/>
        <v>3.3299453075843379</v>
      </c>
    </row>
    <row r="97" spans="1:2" x14ac:dyDescent="0.4">
      <c r="A97" t="s">
        <v>24</v>
      </c>
      <c r="B97">
        <v>3375</v>
      </c>
    </row>
    <row r="98" spans="1:2" x14ac:dyDescent="0.4">
      <c r="A98" t="s">
        <v>33</v>
      </c>
      <c r="B98">
        <v>4133</v>
      </c>
    </row>
    <row r="99" spans="1:2" x14ac:dyDescent="0.4">
      <c r="A99" t="s">
        <v>40</v>
      </c>
      <c r="B99">
        <v>4254</v>
      </c>
    </row>
    <row r="100" spans="1:2" x14ac:dyDescent="0.4">
      <c r="A100" t="s">
        <v>48</v>
      </c>
      <c r="B100">
        <v>19237</v>
      </c>
    </row>
    <row r="101" spans="1:2" x14ac:dyDescent="0.4">
      <c r="A101" t="s">
        <v>56</v>
      </c>
      <c r="B101">
        <v>9324</v>
      </c>
    </row>
    <row r="102" spans="1:2" x14ac:dyDescent="0.4">
      <c r="A102" t="s">
        <v>64</v>
      </c>
      <c r="B102">
        <v>3505</v>
      </c>
    </row>
    <row r="103" spans="1:2" x14ac:dyDescent="0.4">
      <c r="A103" t="s">
        <v>72</v>
      </c>
      <c r="B103">
        <v>4153</v>
      </c>
    </row>
    <row r="104" spans="1:2" x14ac:dyDescent="0.4">
      <c r="A104" t="s">
        <v>80</v>
      </c>
      <c r="B104">
        <v>3596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-2.5147634915456279E-2</v>
      </c>
      <c r="E2" s="7">
        <f>'Plate 2'!N9</f>
        <v>-2.9238364568853949E-2</v>
      </c>
      <c r="F2" s="7">
        <f>'Plate 3'!N9</f>
        <v>-2.4684187599825758E-2</v>
      </c>
      <c r="G2" s="7">
        <f>AVERAGE(D2:F2)</f>
        <v>-2.6356729028045329E-2</v>
      </c>
      <c r="H2" s="7">
        <f>STDEV(D2:F2)</f>
        <v>2.506304729303647E-3</v>
      </c>
      <c r="I2" s="7">
        <f>G2*40</f>
        <v>-1.0542691611218131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-5.5883633145458397E-3</v>
      </c>
      <c r="E3" s="7">
        <f>'Plate 2'!N10</f>
        <v>-1.0065666490916933E-2</v>
      </c>
      <c r="F3" s="7">
        <f>'Plate 3'!N10</f>
        <v>-1.8392139780262332E-2</v>
      </c>
      <c r="G3" s="7">
        <f t="shared" ref="G3:G66" si="0">AVERAGE(D3:F3)</f>
        <v>-1.1348723195241703E-2</v>
      </c>
      <c r="H3" s="7">
        <f t="shared" ref="H3:H66" si="1">STDEV(D3:F3)</f>
        <v>6.4976033139838088E-3</v>
      </c>
      <c r="I3" s="7">
        <f t="shared" ref="I3:I66" si="2">G3*40</f>
        <v>-0.45394892780966811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4.6569694287881998E-4</v>
      </c>
      <c r="E4" s="7">
        <f>'Plate 2'!N11</f>
        <v>-3.8345396155874032E-3</v>
      </c>
      <c r="F4" s="7">
        <f>'Plate 3'!N11</f>
        <v>-2.2748172886113936E-2</v>
      </c>
      <c r="G4" s="7">
        <f t="shared" si="0"/>
        <v>-8.7056718529408394E-3</v>
      </c>
      <c r="H4" s="7">
        <f t="shared" si="1"/>
        <v>1.2349772672591712E-2</v>
      </c>
      <c r="I4" s="7">
        <f t="shared" si="2"/>
        <v>-0.34822687411763359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-4.6569694287881998E-3</v>
      </c>
      <c r="E5" s="7">
        <f>'Plate 2'!N12</f>
        <v>-7.6690792311748064E-3</v>
      </c>
      <c r="F5" s="7">
        <f>'Plate 3'!N12</f>
        <v>1.7424132423406419E-2</v>
      </c>
      <c r="G5" s="7">
        <f t="shared" si="0"/>
        <v>1.6993612544811375E-3</v>
      </c>
      <c r="H5" s="7">
        <f t="shared" si="1"/>
        <v>1.3701077424848974E-2</v>
      </c>
      <c r="I5" s="7">
        <f t="shared" si="2"/>
        <v>6.7974450179245499E-2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-9.3139388575763996E-4</v>
      </c>
      <c r="E6" s="7">
        <f>'Plate 2'!N13</f>
        <v>-5.2724919714326798E-3</v>
      </c>
      <c r="F6" s="7">
        <f>'Plate 3'!N13</f>
        <v>-7.744058854847297E-3</v>
      </c>
      <c r="G6" s="7">
        <f t="shared" si="0"/>
        <v>-4.6493149040125392E-3</v>
      </c>
      <c r="H6" s="7">
        <f t="shared" si="1"/>
        <v>3.4488205575651677E-3</v>
      </c>
      <c r="I6" s="7">
        <f t="shared" si="2"/>
        <v>-0.18597259616050157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9.4536479404400464E-2</v>
      </c>
      <c r="E7" s="7">
        <f>'Plate 2'!N14</f>
        <v>9.7301442745530362E-2</v>
      </c>
      <c r="F7" s="7">
        <f>'Plate 3'!N14</f>
        <v>7.0180533372053627E-2</v>
      </c>
      <c r="G7" s="7">
        <f t="shared" si="0"/>
        <v>8.7339485173994813E-2</v>
      </c>
      <c r="H7" s="7">
        <f t="shared" si="1"/>
        <v>1.4924257963981207E-2</v>
      </c>
      <c r="I7" s="7">
        <f t="shared" si="2"/>
        <v>3.4935794069597925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0.46802542759321408</v>
      </c>
      <c r="E8" s="7">
        <f>'Plate 2'!N15</f>
        <v>0.48650721372765177</v>
      </c>
      <c r="F8" s="7">
        <f>'Plate 3'!N15</f>
        <v>0.44963941725957118</v>
      </c>
      <c r="G8" s="7">
        <f t="shared" si="0"/>
        <v>0.46805735286014571</v>
      </c>
      <c r="H8" s="7">
        <f t="shared" si="1"/>
        <v>1.8433918968031603E-2</v>
      </c>
      <c r="I8" s="7">
        <f t="shared" si="2"/>
        <v>18.722294114405827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6.7404975512280405</v>
      </c>
      <c r="E9" s="7">
        <f>'Plate 2'!N16</f>
        <v>6.7847385323299614</v>
      </c>
      <c r="F9" s="7">
        <f>'Plate 3'!N16</f>
        <v>6.5805140119064909</v>
      </c>
      <c r="G9" s="7">
        <f t="shared" si="0"/>
        <v>6.7019166984881648</v>
      </c>
      <c r="H9" s="7">
        <f t="shared" si="1"/>
        <v>0.10743963576888718</v>
      </c>
      <c r="I9" s="7">
        <f t="shared" si="2"/>
        <v>268.0766679395266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28.203072557684216</v>
      </c>
      <c r="E10" s="7">
        <f>'Plate 2'!N17</f>
        <v>28.911470066625125</v>
      </c>
      <c r="F10" s="7">
        <f>'Plate 3'!N17</f>
        <v>27.855379700885727</v>
      </c>
      <c r="G10" s="7">
        <f t="shared" si="0"/>
        <v>28.323307441731686</v>
      </c>
      <c r="H10" s="7">
        <f t="shared" si="1"/>
        <v>0.53821374532645061</v>
      </c>
      <c r="I10" s="7">
        <f t="shared" si="2"/>
        <v>1132.9322976692674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28.654332895333795</v>
      </c>
      <c r="E11" s="7">
        <f>'Plate 2'!N18</f>
        <v>29.495278723098306</v>
      </c>
      <c r="F11" s="7">
        <f>'Plate 3'!N18</f>
        <v>29.780262329993711</v>
      </c>
      <c r="G11" s="7">
        <f t="shared" si="0"/>
        <v>29.309957982808601</v>
      </c>
      <c r="H11" s="7">
        <f t="shared" si="1"/>
        <v>0.58539482876477644</v>
      </c>
      <c r="I11" s="7">
        <f t="shared" si="2"/>
        <v>1172.398319312344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21.355464709594049</v>
      </c>
      <c r="E12" s="7">
        <f>'Plate 2'!N19</f>
        <v>21.808944063653357</v>
      </c>
      <c r="F12" s="7">
        <f>'Plate 3'!N19</f>
        <v>20.691157252795122</v>
      </c>
      <c r="G12" s="7">
        <f t="shared" si="0"/>
        <v>21.285188675347509</v>
      </c>
      <c r="H12" s="7">
        <f t="shared" si="1"/>
        <v>0.56219736692217015</v>
      </c>
      <c r="I12" s="7">
        <f t="shared" si="2"/>
        <v>851.4075470139004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9.7051242895946093</v>
      </c>
      <c r="E13" s="7">
        <f>'Plate 2'!N20</f>
        <v>9.8077937017686807</v>
      </c>
      <c r="F13" s="7">
        <f>'Plate 3'!N20</f>
        <v>9.3901553651807763</v>
      </c>
      <c r="G13" s="7">
        <f t="shared" si="0"/>
        <v>9.6343577855146876</v>
      </c>
      <c r="H13" s="7">
        <f t="shared" si="1"/>
        <v>0.21762667258805385</v>
      </c>
      <c r="I13" s="7">
        <f t="shared" si="2"/>
        <v>385.3743114205875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4.0008024362719423</v>
      </c>
      <c r="E14" s="7">
        <f>'Plate 2'!N21</f>
        <v>4.1053539759382636</v>
      </c>
      <c r="F14" s="7">
        <f>'Plate 3'!N21</f>
        <v>3.9020376554861818</v>
      </c>
      <c r="G14" s="7">
        <f t="shared" si="0"/>
        <v>4.0027313558987956</v>
      </c>
      <c r="H14" s="7">
        <f t="shared" si="1"/>
        <v>0.10167188445552955</v>
      </c>
      <c r="I14" s="7">
        <f t="shared" si="2"/>
        <v>160.10925423595182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2.4099816793978937</v>
      </c>
      <c r="E15" s="7">
        <f>'Plate 2'!N22</f>
        <v>2.4339740209941043</v>
      </c>
      <c r="F15" s="7">
        <f>'Plate 3'!N22</f>
        <v>2.3958182082183828</v>
      </c>
      <c r="G15" s="7">
        <f t="shared" si="0"/>
        <v>2.4132579695367937</v>
      </c>
      <c r="H15" s="7">
        <f t="shared" si="1"/>
        <v>1.9287744034740525E-2</v>
      </c>
      <c r="I15" s="7">
        <f t="shared" si="2"/>
        <v>96.530318781471749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1.5735899699875326</v>
      </c>
      <c r="E16" s="7">
        <f>'Plate 2'!N23</f>
        <v>1.6090686861908641</v>
      </c>
      <c r="F16" s="7">
        <f>'Plate 3'!N23</f>
        <v>1.5575238371811626</v>
      </c>
      <c r="G16" s="7">
        <f t="shared" si="0"/>
        <v>1.5800608311198532</v>
      </c>
      <c r="H16" s="7">
        <f t="shared" si="1"/>
        <v>2.6374644977772921E-2</v>
      </c>
      <c r="I16" s="7">
        <f t="shared" si="2"/>
        <v>63.202433244794129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0.85921085961142285</v>
      </c>
      <c r="E17" s="7">
        <f>'Plate 2'!N24</f>
        <v>0.87331639745003109</v>
      </c>
      <c r="F17" s="7">
        <f>'Plate 3'!N24</f>
        <v>0.85475049610377041</v>
      </c>
      <c r="G17" s="7">
        <f t="shared" si="0"/>
        <v>0.8624259177217416</v>
      </c>
      <c r="H17" s="7">
        <f t="shared" si="1"/>
        <v>9.6915232130617684E-3</v>
      </c>
      <c r="I17" s="7">
        <f t="shared" si="2"/>
        <v>34.497036708869665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0.38047440233199592</v>
      </c>
      <c r="E18" s="7">
        <f>'Plate 2'!N25</f>
        <v>0.44145137324449979</v>
      </c>
      <c r="F18" s="7">
        <f>'Plate 3'!N25</f>
        <v>0.45012342093799917</v>
      </c>
      <c r="G18" s="7">
        <f t="shared" si="0"/>
        <v>0.42401639883816494</v>
      </c>
      <c r="H18" s="7">
        <f t="shared" si="1"/>
        <v>3.7956951900897019E-2</v>
      </c>
      <c r="I18" s="7">
        <f t="shared" si="2"/>
        <v>16.960655953526597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0.31807101198623405</v>
      </c>
      <c r="E19" s="7">
        <f>'Plate 2'!N26</f>
        <v>0.32018405790154819</v>
      </c>
      <c r="F19" s="7">
        <f>'Plate 3'!N26</f>
        <v>0.30734233580175213</v>
      </c>
      <c r="G19" s="7">
        <f t="shared" si="0"/>
        <v>0.31519913522984483</v>
      </c>
      <c r="H19" s="7">
        <f t="shared" si="1"/>
        <v>6.8857253575795706E-3</v>
      </c>
      <c r="I19" s="7">
        <f t="shared" si="2"/>
        <v>12.607965409193794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0.39071973507532998</v>
      </c>
      <c r="E20" s="7">
        <f>'Plate 2'!N27</f>
        <v>0.39112304078991511</v>
      </c>
      <c r="F20" s="7">
        <f>'Plate 3'!N27</f>
        <v>0.39107497216978848</v>
      </c>
      <c r="G20" s="7">
        <f t="shared" si="0"/>
        <v>0.3909725826783445</v>
      </c>
      <c r="H20" s="7">
        <f t="shared" si="1"/>
        <v>2.2028749583866692E-4</v>
      </c>
      <c r="I20" s="7">
        <f t="shared" si="2"/>
        <v>15.638903307133781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0.34927270715911501</v>
      </c>
      <c r="E21" s="7">
        <f>'Plate 2'!N28</f>
        <v>0.3532569620859895</v>
      </c>
      <c r="F21" s="7">
        <f>'Plate 3'!N28</f>
        <v>0.32234644983301874</v>
      </c>
      <c r="G21" s="7">
        <f t="shared" si="0"/>
        <v>0.34162537302604107</v>
      </c>
      <c r="H21" s="7">
        <f t="shared" si="1"/>
        <v>1.6814464946658933E-2</v>
      </c>
      <c r="I21" s="7">
        <f t="shared" si="2"/>
        <v>13.665014921041642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0.18627877715152799</v>
      </c>
      <c r="E22" s="7">
        <f>'Plate 2'!N29</f>
        <v>0.18933039351962802</v>
      </c>
      <c r="F22" s="7">
        <f>'Plate 3'!N29</f>
        <v>0.16988529112821257</v>
      </c>
      <c r="G22" s="7">
        <f t="shared" si="0"/>
        <v>0.18183148726645618</v>
      </c>
      <c r="H22" s="7">
        <f t="shared" si="1"/>
        <v>1.0457618861124847E-2</v>
      </c>
      <c r="I22" s="7">
        <f t="shared" si="2"/>
        <v>7.2732594906582468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0.1210812051484932</v>
      </c>
      <c r="E23" s="7">
        <f>'Plate 2'!N30</f>
        <v>0.11791209317931264</v>
      </c>
      <c r="F23" s="7">
        <f>'Plate 3'!N30</f>
        <v>7.2600551764193416E-2</v>
      </c>
      <c r="G23" s="7">
        <f t="shared" si="0"/>
        <v>0.10386461669733309</v>
      </c>
      <c r="H23" s="7">
        <f t="shared" si="1"/>
        <v>2.7121801834981064E-2</v>
      </c>
      <c r="I23" s="7">
        <f t="shared" si="2"/>
        <v>4.1545846678933236</v>
      </c>
      <c r="J23">
        <f>SUM(I2:I23)</f>
        <v>4255.0700004884975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-4.0049937087578522E-2</v>
      </c>
      <c r="E24">
        <f>'Plate 2'!N31</f>
        <v>-3.6428126348080334E-2</v>
      </c>
      <c r="F24">
        <f>'Plate 3'!N31</f>
        <v>-3.9204297952664439E-2</v>
      </c>
      <c r="G24">
        <f t="shared" si="0"/>
        <v>-3.8560787129441103E-2</v>
      </c>
      <c r="H24">
        <f t="shared" si="1"/>
        <v>1.8947184204757945E-3</v>
      </c>
      <c r="I24" s="7">
        <f t="shared" si="2"/>
        <v>-1.5424314851776442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-3.3530179887275038E-2</v>
      </c>
      <c r="E25">
        <f>'Plate 2'!N32</f>
        <v>-3.2593586732492928E-2</v>
      </c>
      <c r="F25">
        <f>'Plate 3'!N32</f>
        <v>-3.3880257489956926E-2</v>
      </c>
      <c r="G25">
        <f t="shared" si="0"/>
        <v>-3.3334674703241633E-2</v>
      </c>
      <c r="H25">
        <f t="shared" si="1"/>
        <v>6.6524214934578294E-4</v>
      </c>
      <c r="I25" s="7">
        <f t="shared" si="2"/>
        <v>-1.3333869881296654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-4.0049937087578522E-2</v>
      </c>
      <c r="E26">
        <f>'Plate 2'!N33</f>
        <v>-4.0262665963667732E-2</v>
      </c>
      <c r="F26">
        <f>'Plate 3'!N33</f>
        <v>-2.3716180242969849E-2</v>
      </c>
      <c r="G26">
        <f t="shared" si="0"/>
        <v>-3.4676261098072036E-2</v>
      </c>
      <c r="H26">
        <f t="shared" si="1"/>
        <v>9.492304391266828E-3</v>
      </c>
      <c r="I26" s="7">
        <f t="shared" si="2"/>
        <v>-1.3870504439228815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-4.0981330973336158E-2</v>
      </c>
      <c r="E27">
        <f>'Plate 2'!N34</f>
        <v>-3.8345396155874033E-2</v>
      </c>
      <c r="F27">
        <f>'Plate 3'!N34</f>
        <v>-2.3716180242969849E-2</v>
      </c>
      <c r="G27">
        <f t="shared" si="0"/>
        <v>-3.4347635790726673E-2</v>
      </c>
      <c r="H27">
        <f t="shared" si="1"/>
        <v>9.3009635731156996E-3</v>
      </c>
      <c r="I27" s="7">
        <f t="shared" si="2"/>
        <v>-1.3739054316290669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-1.6765089943637519E-2</v>
      </c>
      <c r="E28">
        <f>'Plate 2'!N35</f>
        <v>0.24876575756123279</v>
      </c>
      <c r="F28">
        <f>'Plate 3'!N35</f>
        <v>-2.6136198635109627E-2</v>
      </c>
      <c r="G28">
        <f t="shared" si="0"/>
        <v>6.8621489660828552E-2</v>
      </c>
      <c r="H28">
        <f t="shared" si="1"/>
        <v>0.15607985892662868</v>
      </c>
      <c r="I28" s="7">
        <f t="shared" si="2"/>
        <v>2.744859586433142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4.8432482059397278E-2</v>
      </c>
      <c r="E29">
        <f>'Plate 2'!N36</f>
        <v>0.14044001342088863</v>
      </c>
      <c r="F29">
        <f>'Plate 3'!N36</f>
        <v>2.4200183921397805E-2</v>
      </c>
      <c r="G29">
        <f t="shared" si="0"/>
        <v>7.1024226467227905E-2</v>
      </c>
      <c r="H29">
        <f t="shared" si="1"/>
        <v>6.1324666138995287E-2</v>
      </c>
      <c r="I29" s="7">
        <f t="shared" si="2"/>
        <v>2.8409690586891161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0.2724327115841097</v>
      </c>
      <c r="E30">
        <f>'Plate 2'!N37</f>
        <v>0.28806978862100369</v>
      </c>
      <c r="F30">
        <f>'Plate 3'!N37</f>
        <v>0.25700595324524467</v>
      </c>
      <c r="G30">
        <f t="shared" si="0"/>
        <v>0.27250281781678604</v>
      </c>
      <c r="H30">
        <f t="shared" si="1"/>
        <v>1.5532036351552859E-2</v>
      </c>
      <c r="I30" s="7">
        <f t="shared" si="2"/>
        <v>10.900112712671442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4.3300501748872682</v>
      </c>
      <c r="E31">
        <f>'Plate 2'!N38</f>
        <v>4.5103772228346832</v>
      </c>
      <c r="F31">
        <f>'Plate 3'!N38</f>
        <v>4.290208605585403</v>
      </c>
      <c r="G31">
        <f t="shared" si="0"/>
        <v>4.3768786677691187</v>
      </c>
      <c r="H31">
        <f t="shared" si="1"/>
        <v>0.1173168181232091</v>
      </c>
      <c r="I31" s="7">
        <f t="shared" si="2"/>
        <v>175.07514671076476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26.063660802098919</v>
      </c>
      <c r="E32">
        <f>'Plate 2'!N39</f>
        <v>26.791928294109187</v>
      </c>
      <c r="F32">
        <f>'Plate 3'!N39</f>
        <v>26.07424616427085</v>
      </c>
      <c r="G32">
        <f t="shared" si="0"/>
        <v>26.309945086826318</v>
      </c>
      <c r="H32">
        <f t="shared" si="1"/>
        <v>0.41744325548520733</v>
      </c>
      <c r="I32" s="7">
        <f t="shared" si="2"/>
        <v>1052.3978034730526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28.639896290104552</v>
      </c>
      <c r="E33">
        <f>'Plate 2'!N40</f>
        <v>29.477543977376214</v>
      </c>
      <c r="F33">
        <f>'Plate 3'!N40</f>
        <v>29.75896616814288</v>
      </c>
      <c r="G33">
        <f t="shared" si="0"/>
        <v>29.292135478541216</v>
      </c>
      <c r="H33">
        <f t="shared" si="1"/>
        <v>0.58211818521960412</v>
      </c>
      <c r="I33" s="7">
        <f t="shared" si="2"/>
        <v>1171.6854191416487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18.511453479433094</v>
      </c>
      <c r="E34">
        <f>'Plate 2'!N41</f>
        <v>18.922494368019937</v>
      </c>
      <c r="F34">
        <f>'Plate 3'!N41</f>
        <v>18.441992159140412</v>
      </c>
      <c r="G34">
        <f t="shared" si="0"/>
        <v>18.625313335531146</v>
      </c>
      <c r="H34">
        <f t="shared" si="1"/>
        <v>0.2596991399822644</v>
      </c>
      <c r="I34" s="7">
        <f t="shared" si="2"/>
        <v>745.01253342124585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10.938289794337724</v>
      </c>
      <c r="E35">
        <f>'Plate 2'!N42</f>
        <v>11.034367061304701</v>
      </c>
      <c r="F35">
        <f>'Plate 3'!N42</f>
        <v>10.862978558637046</v>
      </c>
      <c r="G35">
        <f t="shared" si="0"/>
        <v>10.945211804759824</v>
      </c>
      <c r="H35">
        <f t="shared" si="1"/>
        <v>8.5903669204976191E-2</v>
      </c>
      <c r="I35" s="7">
        <f t="shared" si="2"/>
        <v>437.80847219039293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4.2988484797143878</v>
      </c>
      <c r="E36">
        <f>'Plate 2'!N43</f>
        <v>4.4380002875904712</v>
      </c>
      <c r="F36">
        <f>'Plate 3'!N43</f>
        <v>4.4412177532549251</v>
      </c>
      <c r="G36">
        <f t="shared" si="0"/>
        <v>4.3926888401865947</v>
      </c>
      <c r="H36">
        <f t="shared" si="1"/>
        <v>8.1284057240585517E-2</v>
      </c>
      <c r="I36" s="7">
        <f t="shared" si="2"/>
        <v>175.70755360746378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2.2926260497924309</v>
      </c>
      <c r="E37">
        <f>'Plate 2'!N44</f>
        <v>2.3673488951732731</v>
      </c>
      <c r="F37">
        <f>'Plate 3'!N44</f>
        <v>2.2912734136779442</v>
      </c>
      <c r="G37">
        <f t="shared" si="0"/>
        <v>2.3170827862145491</v>
      </c>
      <c r="H37">
        <f t="shared" si="1"/>
        <v>4.3536980700345576E-2</v>
      </c>
      <c r="I37" s="7">
        <f t="shared" si="2"/>
        <v>92.683311448581961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1.2657642907446327</v>
      </c>
      <c r="E38">
        <f>'Plate 2'!N45</f>
        <v>1.3157264055984277</v>
      </c>
      <c r="F38">
        <f>'Plate 3'!N45</f>
        <v>1.2177532549247374</v>
      </c>
      <c r="G38">
        <f t="shared" si="0"/>
        <v>1.2664146504225993</v>
      </c>
      <c r="H38">
        <f t="shared" si="1"/>
        <v>4.898981311472262E-2</v>
      </c>
      <c r="I38" s="7">
        <f t="shared" si="2"/>
        <v>50.656586016903972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0.74045813917732384</v>
      </c>
      <c r="E39">
        <f>'Plate 2'!N46</f>
        <v>0.758280208982409</v>
      </c>
      <c r="F39">
        <f>'Plate 3'!N46</f>
        <v>0.7090653888969557</v>
      </c>
      <c r="G39">
        <f t="shared" si="0"/>
        <v>0.73593457901889625</v>
      </c>
      <c r="H39">
        <f t="shared" si="1"/>
        <v>2.491729472456972E-2</v>
      </c>
      <c r="I39" s="7">
        <f t="shared" si="2"/>
        <v>29.43738316075585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0.41260749139063452</v>
      </c>
      <c r="E40">
        <f>'Plate 2'!N47</f>
        <v>0.44241000814839665</v>
      </c>
      <c r="F40">
        <f>'Plate 3'!N47</f>
        <v>0.43995934369101208</v>
      </c>
      <c r="G40">
        <f t="shared" si="0"/>
        <v>0.43165894774334773</v>
      </c>
      <c r="H40">
        <f t="shared" si="1"/>
        <v>1.6544483399011739E-2</v>
      </c>
      <c r="I40" s="7">
        <f t="shared" si="2"/>
        <v>17.266357909733909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0.34787561633047853</v>
      </c>
      <c r="E41">
        <f>'Plate 2'!N48</f>
        <v>0.35517423189378322</v>
      </c>
      <c r="F41">
        <f>'Plate 3'!N48</f>
        <v>0.34315860800542086</v>
      </c>
      <c r="G41">
        <f t="shared" si="0"/>
        <v>0.34873615207656083</v>
      </c>
      <c r="H41">
        <f t="shared" si="1"/>
        <v>6.0538579174242409E-3</v>
      </c>
      <c r="I41" s="7">
        <f t="shared" si="2"/>
        <v>13.949446083062433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0.37721452373184422</v>
      </c>
      <c r="E42">
        <f>'Plate 2'!N49</f>
        <v>0.38201600920289502</v>
      </c>
      <c r="F42">
        <f>'Plate 3'!N49</f>
        <v>0.40172305309520356</v>
      </c>
      <c r="G42">
        <f t="shared" si="0"/>
        <v>0.38698452867664762</v>
      </c>
      <c r="H42">
        <f t="shared" si="1"/>
        <v>1.2987749697674951E-2</v>
      </c>
      <c r="I42" s="7">
        <f t="shared" si="2"/>
        <v>15.479381147065904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0.26218737884077564</v>
      </c>
      <c r="E43">
        <f>'Plate 2'!N50</f>
        <v>0.26985572544696351</v>
      </c>
      <c r="F43">
        <f>'Plate 3'!N50</f>
        <v>0.31073036155074779</v>
      </c>
      <c r="G43">
        <f t="shared" si="0"/>
        <v>0.28092448861282898</v>
      </c>
      <c r="H43">
        <f t="shared" si="1"/>
        <v>2.6095850840922565E-2</v>
      </c>
      <c r="I43" s="7">
        <f t="shared" si="2"/>
        <v>11.23697954451316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0.21282350289562074</v>
      </c>
      <c r="E44">
        <f>'Plate 2'!N51</f>
        <v>0.22527920241575994</v>
      </c>
      <c r="F44">
        <f>'Plate 3'!N51</f>
        <v>0.1718213058419244</v>
      </c>
      <c r="G44">
        <f t="shared" si="0"/>
        <v>0.20330800371776836</v>
      </c>
      <c r="H44">
        <f t="shared" si="1"/>
        <v>2.7970434747738519E-2</v>
      </c>
      <c r="I44" s="7">
        <f t="shared" si="2"/>
        <v>8.1323201487107344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0.12014981126273555</v>
      </c>
      <c r="E45">
        <f>'Plate 2'!N52</f>
        <v>0.12318458515074533</v>
      </c>
      <c r="F45">
        <f>'Plate 3'!N52</f>
        <v>9.6800735685591222E-2</v>
      </c>
      <c r="G45">
        <f t="shared" si="0"/>
        <v>0.11337837736635736</v>
      </c>
      <c r="H45">
        <f t="shared" si="1"/>
        <v>1.4436624117491822E-2</v>
      </c>
      <c r="I45" s="7">
        <f t="shared" si="2"/>
        <v>4.5351350946542945</v>
      </c>
      <c r="J45">
        <f>SUM(I24:I45)</f>
        <v>4011.9129961074855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-1.4436605229243419E-2</v>
      </c>
      <c r="E46" s="6">
        <f>'Plate 2'!N53</f>
        <v>-1.4379523558452761E-2</v>
      </c>
      <c r="F46" s="6">
        <f>'Plate 3'!N53</f>
        <v>-2.1296161850830067E-2</v>
      </c>
      <c r="G46" s="6">
        <f t="shared" si="0"/>
        <v>-1.6704096879508749E-2</v>
      </c>
      <c r="H46" s="6">
        <f t="shared" si="1"/>
        <v>3.9769473349432543E-3</v>
      </c>
      <c r="I46" s="7">
        <f t="shared" si="2"/>
        <v>-0.66816387518034992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-2.5613331858335101E-2</v>
      </c>
      <c r="E47" s="6">
        <f>'Plate 2'!N54</f>
        <v>-2.9717682020802376E-2</v>
      </c>
      <c r="F47" s="6">
        <f>'Plate 3'!N54</f>
        <v>-1.4036106674410726E-2</v>
      </c>
      <c r="G47" s="6">
        <f t="shared" si="0"/>
        <v>-2.31223735178494E-2</v>
      </c>
      <c r="H47" s="6">
        <f t="shared" si="1"/>
        <v>8.132134186464586E-3</v>
      </c>
      <c r="I47" s="7">
        <f t="shared" si="2"/>
        <v>-0.92489494071397604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-1.1642423571970499E-2</v>
      </c>
      <c r="E48" s="6">
        <f>'Plate 2'!N55</f>
        <v>-1.7255428270143314E-2</v>
      </c>
      <c r="F48" s="6">
        <f>'Plate 3'!N55</f>
        <v>-1.8392139780262332E-2</v>
      </c>
      <c r="G48" s="6">
        <f t="shared" si="0"/>
        <v>-1.5763330540792046E-2</v>
      </c>
      <c r="H48" s="6">
        <f t="shared" si="1"/>
        <v>3.6137838823829477E-3</v>
      </c>
      <c r="I48" s="7">
        <f t="shared" si="2"/>
        <v>-0.6305332216316818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-1.7696483829395159E-2</v>
      </c>
      <c r="E49" s="6">
        <f>'Plate 2'!N56</f>
        <v>-2.3007237693524418E-2</v>
      </c>
      <c r="F49" s="6">
        <f>'Plate 3'!N56</f>
        <v>-1.3068099317554814E-2</v>
      </c>
      <c r="G49" s="6">
        <f t="shared" si="0"/>
        <v>-1.7923940280158132E-2</v>
      </c>
      <c r="H49" s="6">
        <f t="shared" si="1"/>
        <v>4.9734716488498308E-3</v>
      </c>
      <c r="I49" s="7">
        <f t="shared" si="2"/>
        <v>-0.71695761120632528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-2.4216241029698639E-2</v>
      </c>
      <c r="E50" s="6">
        <f>'Plate 2'!N57</f>
        <v>-2.6841777309111824E-2</v>
      </c>
      <c r="F50" s="6">
        <f>'Plate 3'!N57</f>
        <v>-2.4684187599825758E-2</v>
      </c>
      <c r="G50" s="6">
        <f t="shared" si="0"/>
        <v>-2.5247401979545406E-2</v>
      </c>
      <c r="H50" s="6">
        <f t="shared" si="1"/>
        <v>1.4004527899115159E-3</v>
      </c>
      <c r="I50" s="7">
        <f t="shared" si="2"/>
        <v>-1.0098960791818161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-1.6765089943637519E-2</v>
      </c>
      <c r="E51" s="6">
        <f>'Plate 2'!N58</f>
        <v>-2.2048602789627569E-2</v>
      </c>
      <c r="F51" s="6">
        <f>'Plate 3'!N58</f>
        <v>1.3068099317554814E-2</v>
      </c>
      <c r="G51" s="6">
        <f t="shared" si="0"/>
        <v>-8.5818644719034224E-3</v>
      </c>
      <c r="H51" s="6">
        <f t="shared" si="1"/>
        <v>1.8934613174344896E-2</v>
      </c>
      <c r="I51" s="7">
        <f t="shared" si="2"/>
        <v>-0.34327457887613688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0.26265307578365449</v>
      </c>
      <c r="E52" s="6">
        <f>'Plate 2'!N59</f>
        <v>0.26650050328332453</v>
      </c>
      <c r="F52" s="6">
        <f>'Plate 3'!N59</f>
        <v>0.2400658245002662</v>
      </c>
      <c r="G52" s="6">
        <f t="shared" si="0"/>
        <v>0.25640646785574844</v>
      </c>
      <c r="H52" s="6">
        <f t="shared" si="1"/>
        <v>1.4281566564792635E-2</v>
      </c>
      <c r="I52" s="7">
        <f t="shared" si="2"/>
        <v>10.256258714229938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3.7311639063451056</v>
      </c>
      <c r="E53" s="6">
        <f>'Plate 2'!N60</f>
        <v>3.8585054881848246</v>
      </c>
      <c r="F53" s="6">
        <f>'Plate 3'!N60</f>
        <v>3.6121194521078364</v>
      </c>
      <c r="G53" s="6">
        <f t="shared" si="0"/>
        <v>3.7339296155459221</v>
      </c>
      <c r="H53" s="6">
        <f t="shared" si="1"/>
        <v>0.1232162998712847</v>
      </c>
      <c r="I53" s="7">
        <f t="shared" si="2"/>
        <v>149.35718462183689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16.68219588780509</v>
      </c>
      <c r="E54" s="6">
        <f>'Plate 2'!N61</f>
        <v>17.161961367013372</v>
      </c>
      <c r="F54" s="6">
        <f>'Plate 3'!N61</f>
        <v>16.799767678234357</v>
      </c>
      <c r="G54" s="6">
        <f t="shared" si="0"/>
        <v>16.881308311017605</v>
      </c>
      <c r="H54" s="6">
        <f t="shared" si="1"/>
        <v>0.25006076232789459</v>
      </c>
      <c r="I54" s="7">
        <f t="shared" si="2"/>
        <v>675.25233244070421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20.362133130433524</v>
      </c>
      <c r="E55" s="6">
        <f>'Plate 2'!N62</f>
        <v>21.775871159468913</v>
      </c>
      <c r="F55" s="6">
        <f>'Plate 3'!N62</f>
        <v>18.959392091379897</v>
      </c>
      <c r="G55" s="6">
        <f t="shared" si="0"/>
        <v>20.365798793760778</v>
      </c>
      <c r="H55" s="6">
        <f t="shared" si="1"/>
        <v>1.4082431122010202</v>
      </c>
      <c r="I55" s="7">
        <f t="shared" si="2"/>
        <v>814.63195175043109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13.814434113557317</v>
      </c>
      <c r="E56" s="6">
        <f>'Plate 2'!N63</f>
        <v>14.100560801418778</v>
      </c>
      <c r="F56" s="6">
        <f>'Plate 3'!N63</f>
        <v>13.677943952374038</v>
      </c>
      <c r="G56" s="6">
        <f t="shared" si="0"/>
        <v>13.864312955783378</v>
      </c>
      <c r="H56" s="6">
        <f t="shared" si="1"/>
        <v>0.21567840515565145</v>
      </c>
      <c r="I56" s="7">
        <f t="shared" si="2"/>
        <v>554.57251823133515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7.9145195442255458</v>
      </c>
      <c r="E57" s="6">
        <f>'Plate 2'!N64</f>
        <v>8.0678713511958957</v>
      </c>
      <c r="F57" s="6">
        <f>'Plate 3'!N64</f>
        <v>7.6535501669812698</v>
      </c>
      <c r="G57" s="6">
        <f t="shared" si="0"/>
        <v>7.8786470208009041</v>
      </c>
      <c r="H57" s="6">
        <f t="shared" si="1"/>
        <v>0.20947706169146807</v>
      </c>
      <c r="I57" s="7">
        <f t="shared" si="2"/>
        <v>315.14588083203614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3.0344812797983911</v>
      </c>
      <c r="E58" s="6">
        <f>'Plate 2'!N65</f>
        <v>3.0307242486698938</v>
      </c>
      <c r="F58" s="6">
        <f>'Plate 3'!N65</f>
        <v>2.8556217027249406</v>
      </c>
      <c r="G58" s="6">
        <f t="shared" si="0"/>
        <v>2.9736090770644084</v>
      </c>
      <c r="H58" s="6">
        <f t="shared" si="1"/>
        <v>0.10219732970271979</v>
      </c>
      <c r="I58" s="7">
        <f t="shared" si="2"/>
        <v>118.94436308257633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1.9405591609760429</v>
      </c>
      <c r="E59" s="6">
        <f>'Plate 2'!N66</f>
        <v>1.9848535685184296</v>
      </c>
      <c r="F59" s="6">
        <f>'Plate 3'!N66</f>
        <v>1.9297226658922608</v>
      </c>
      <c r="G59" s="6">
        <f t="shared" si="0"/>
        <v>1.9517117984622445</v>
      </c>
      <c r="H59" s="6">
        <f t="shared" si="1"/>
        <v>2.9208562071214642E-2</v>
      </c>
      <c r="I59" s="7">
        <f t="shared" si="2"/>
        <v>78.068471938489779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1.0315187284765863</v>
      </c>
      <c r="E60" s="6">
        <f>'Plate 2'!N67</f>
        <v>1.0549777117384842</v>
      </c>
      <c r="F60" s="6">
        <f>'Plate 3'!N67</f>
        <v>0.99220754077730999</v>
      </c>
      <c r="G60" s="6">
        <f t="shared" si="0"/>
        <v>1.0262346603307935</v>
      </c>
      <c r="H60" s="6">
        <f t="shared" si="1"/>
        <v>3.1716945356556586E-2</v>
      </c>
      <c r="I60" s="7">
        <f t="shared" si="2"/>
        <v>41.049386413231737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0.55324796814003818</v>
      </c>
      <c r="E61" s="6">
        <f>'Plate 2'!N68</f>
        <v>0.57661889469395577</v>
      </c>
      <c r="F61" s="6">
        <f>'Plate 3'!N68</f>
        <v>0.55273220076472585</v>
      </c>
      <c r="G61" s="6">
        <f t="shared" si="0"/>
        <v>0.56086635453290656</v>
      </c>
      <c r="H61" s="6">
        <f t="shared" si="1"/>
        <v>1.364453719040919E-2</v>
      </c>
      <c r="I61" s="7">
        <f t="shared" si="2"/>
        <v>22.434654181316262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0.33250761721547745</v>
      </c>
      <c r="E62" s="6">
        <f>'Plate 2'!N69</f>
        <v>0.33983607343143363</v>
      </c>
      <c r="F62" s="6">
        <f>'Plate 3'!N69</f>
        <v>0.31557039833502737</v>
      </c>
      <c r="G62" s="6">
        <f t="shared" si="0"/>
        <v>0.3293046963273128</v>
      </c>
      <c r="H62" s="6">
        <f t="shared" si="1"/>
        <v>1.244587375932155E-2</v>
      </c>
      <c r="I62" s="7">
        <f t="shared" si="2"/>
        <v>13.172187853092511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0.26265307578365449</v>
      </c>
      <c r="E63" s="6">
        <f>'Plate 2'!N70</f>
        <v>0.27081436035086037</v>
      </c>
      <c r="F63" s="6">
        <f>'Plate 3'!N70</f>
        <v>0.24296984657083395</v>
      </c>
      <c r="G63" s="6">
        <f t="shared" si="0"/>
        <v>0.25881242756844963</v>
      </c>
      <c r="H63" s="6">
        <f t="shared" si="1"/>
        <v>1.4314055014084502E-2</v>
      </c>
      <c r="I63" s="7">
        <f t="shared" si="2"/>
        <v>10.352497102737985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0.37721452373184422</v>
      </c>
      <c r="E64" s="6">
        <f>'Plate 2'!N71</f>
        <v>0.37770215213535924</v>
      </c>
      <c r="F64" s="6">
        <f>'Plate 3'!N71</f>
        <v>0.37365083974638208</v>
      </c>
      <c r="G64" s="6">
        <f t="shared" si="0"/>
        <v>0.37618917187119516</v>
      </c>
      <c r="H64" s="6">
        <f t="shared" si="1"/>
        <v>2.2117397782904498E-3</v>
      </c>
      <c r="I64" s="7">
        <f t="shared" si="2"/>
        <v>15.047566874847806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0.28826640764198957</v>
      </c>
      <c r="E65" s="6">
        <f>'Plate 2'!N72</f>
        <v>0.28567320136126156</v>
      </c>
      <c r="F65" s="6">
        <f>'Plate 3'!N72</f>
        <v>0.25990997531581239</v>
      </c>
      <c r="G65" s="6">
        <f t="shared" si="0"/>
        <v>0.27794986143968786</v>
      </c>
      <c r="H65" s="6">
        <f t="shared" si="1"/>
        <v>1.5676711971118095E-2</v>
      </c>
      <c r="I65" s="7">
        <f t="shared" si="2"/>
        <v>11.117994457587514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0.1588026575216776</v>
      </c>
      <c r="E66" s="6">
        <f>'Plate 2'!N73</f>
        <v>0.17063701289363944</v>
      </c>
      <c r="F66" s="6">
        <f>'Plate 3'!N73</f>
        <v>0.16746527273607281</v>
      </c>
      <c r="G66" s="6">
        <f t="shared" si="0"/>
        <v>0.16563498105046329</v>
      </c>
      <c r="H66" s="6">
        <f t="shared" si="1"/>
        <v>6.1258034173713935E-3</v>
      </c>
      <c r="I66" s="7">
        <f t="shared" si="2"/>
        <v>6.6253992420185313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9.8262054947431024E-2</v>
      </c>
      <c r="E67" s="6">
        <f>'Plate 2'!N74</f>
        <v>9.2028950774097673E-2</v>
      </c>
      <c r="F67" s="6">
        <f>'Plate 3'!N74</f>
        <v>6.1952470838778376E-2</v>
      </c>
      <c r="G67" s="6">
        <f t="shared" ref="G67:G73" si="3">AVERAGE(D67:F67)</f>
        <v>8.4081158853435686E-2</v>
      </c>
      <c r="H67" s="6">
        <f t="shared" ref="H67:H73" si="4">STDEV(D67:F67)</f>
        <v>1.9415767351470707E-2</v>
      </c>
      <c r="I67" s="7">
        <f t="shared" ref="I67:I89" si="5">G67*40</f>
        <v>3.3632463541374276</v>
      </c>
      <c r="J67">
        <f>SUM(I46:I67)</f>
        <v>2835.0981737838192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1.8162180772273981E-2</v>
      </c>
      <c r="E68">
        <f>'Plate 2'!N75</f>
        <v>-3.4510856540286627E-2</v>
      </c>
      <c r="F68">
        <f>'Plate 3'!N75</f>
        <v>-8.7120662117032097E-3</v>
      </c>
      <c r="G68">
        <f t="shared" si="3"/>
        <v>-8.3535806599052843E-3</v>
      </c>
      <c r="H68">
        <f t="shared" si="4"/>
        <v>2.6338348445768888E-2</v>
      </c>
      <c r="I68" s="7">
        <f t="shared" si="5"/>
        <v>-0.33414322639621136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-1.3970908286364599E-3</v>
      </c>
      <c r="E69">
        <f>'Plate 2'!N76</f>
        <v>4.793174519484254E-4</v>
      </c>
      <c r="F69">
        <f>'Plate 3'!N76</f>
        <v>-2.5652194956681671E-2</v>
      </c>
      <c r="G69">
        <f t="shared" si="3"/>
        <v>-8.8566561111232348E-3</v>
      </c>
      <c r="H69">
        <f t="shared" si="4"/>
        <v>1.4575589896925567E-2</v>
      </c>
      <c r="I69" s="7">
        <f t="shared" si="5"/>
        <v>-0.35426624444492938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-3.120169517288094E-2</v>
      </c>
      <c r="E70">
        <f>'Plate 2'!N77</f>
        <v>-2.9717682020802376E-2</v>
      </c>
      <c r="F70">
        <f>'Plate 3'!N77</f>
        <v>-3.2912250133101013E-2</v>
      </c>
      <c r="G70">
        <f t="shared" si="3"/>
        <v>-3.127720910892811E-2</v>
      </c>
      <c r="H70">
        <f t="shared" si="4"/>
        <v>1.5986222574241303E-3</v>
      </c>
      <c r="I70" s="7">
        <f t="shared" si="5"/>
        <v>-1.2510883643571244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6.9854541431822997E-3</v>
      </c>
      <c r="E71">
        <f>'Plate 2'!N78</f>
        <v>8.6277141350716569E-3</v>
      </c>
      <c r="F71">
        <f>'Plate 3'!N78</f>
        <v>-1.6940128744978463E-2</v>
      </c>
      <c r="G71">
        <f t="shared" si="3"/>
        <v>-4.4232015557483552E-4</v>
      </c>
      <c r="H71">
        <f t="shared" si="4"/>
        <v>1.4311097814622406E-2</v>
      </c>
      <c r="I71" s="7">
        <f t="shared" si="5"/>
        <v>-1.7692806222993421E-2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2.4216241029698639E-2</v>
      </c>
      <c r="E72">
        <f>'Plate 2'!N79</f>
        <v>2.3486555145472845E-2</v>
      </c>
      <c r="F72">
        <f>'Plate 3'!N79</f>
        <v>2.710420599196554E-2</v>
      </c>
      <c r="G72">
        <f t="shared" si="3"/>
        <v>2.4935667389045676E-2</v>
      </c>
      <c r="H72">
        <f t="shared" si="4"/>
        <v>1.9131205206872951E-3</v>
      </c>
      <c r="I72" s="7">
        <f t="shared" si="5"/>
        <v>0.99742669556182706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6.1006299517125419E-2</v>
      </c>
      <c r="E73">
        <f>'Plate 2'!N80</f>
        <v>6.7583760724727979E-2</v>
      </c>
      <c r="F73">
        <f>'Plate 3'!N80</f>
        <v>3.9204297952664439E-2</v>
      </c>
      <c r="G73">
        <f t="shared" si="3"/>
        <v>5.5931452731505953E-2</v>
      </c>
      <c r="H73">
        <f t="shared" si="4"/>
        <v>1.4854764529633862E-2</v>
      </c>
      <c r="I73" s="7">
        <f t="shared" si="5"/>
        <v>2.2372581092602379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0.38559706870366295</v>
      </c>
      <c r="E74">
        <f>'Plate 2'!N81</f>
        <v>0.38153669175094662</v>
      </c>
      <c r="F74">
        <f>'Plate 3'!N81</f>
        <v>0.35283868157397996</v>
      </c>
      <c r="G74">
        <f t="shared" ref="G74:G89" si="6">AVERAGE(D74:F74)</f>
        <v>0.37332414734286318</v>
      </c>
      <c r="H74">
        <f t="shared" ref="H74:H89" si="7">STDEV(D74:F74)</f>
        <v>1.7856718513646397E-2</v>
      </c>
      <c r="I74" s="7">
        <f t="shared" si="5"/>
        <v>14.932965893714528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4.4972353773807647</v>
      </c>
      <c r="E75">
        <f>'Plate 2'!N82</f>
        <v>4.6402722523127062</v>
      </c>
      <c r="F75">
        <f>'Plate 3'!N82</f>
        <v>4.3473210396399011</v>
      </c>
      <c r="G75">
        <f t="shared" si="6"/>
        <v>4.4949428897777901</v>
      </c>
      <c r="H75">
        <f t="shared" si="7"/>
        <v>0.14648906060240169</v>
      </c>
      <c r="I75" s="7">
        <f t="shared" si="5"/>
        <v>179.7977155911116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22.746035781030205</v>
      </c>
      <c r="E76">
        <f>'Plate 2'!N83</f>
        <v>23.605905191008002</v>
      </c>
      <c r="F76">
        <f>'Plate 3'!N83</f>
        <v>23.082619427907652</v>
      </c>
      <c r="G76">
        <f t="shared" si="6"/>
        <v>23.144853466648623</v>
      </c>
      <c r="H76">
        <f t="shared" si="7"/>
        <v>0.4332997314070256</v>
      </c>
      <c r="I76" s="7">
        <f t="shared" si="5"/>
        <v>925.79413866594496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28.604503322445762</v>
      </c>
      <c r="E77">
        <f>'Plate 2'!N84</f>
        <v>29.447826295355412</v>
      </c>
      <c r="F77">
        <f>'Plate 3'!N84</f>
        <v>28.947776003097626</v>
      </c>
      <c r="G77">
        <f t="shared" si="6"/>
        <v>29.00003520696627</v>
      </c>
      <c r="H77">
        <f t="shared" si="7"/>
        <v>0.42408333786065067</v>
      </c>
      <c r="I77" s="7">
        <f t="shared" si="5"/>
        <v>1160.0014082786508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20.298798346202005</v>
      </c>
      <c r="E78">
        <f>'Plate 2'!N85</f>
        <v>20.996021665148827</v>
      </c>
      <c r="F78">
        <f>'Plate 3'!N85</f>
        <v>19.345143023086976</v>
      </c>
      <c r="G78">
        <f t="shared" si="6"/>
        <v>20.21332101147927</v>
      </c>
      <c r="H78">
        <f t="shared" si="7"/>
        <v>0.82875198567935415</v>
      </c>
      <c r="I78" s="7">
        <f t="shared" si="5"/>
        <v>808.53284045917076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9.9389041549197756</v>
      </c>
      <c r="E79">
        <f>'Plate 2'!N86</f>
        <v>10.19747879020275</v>
      </c>
      <c r="F79">
        <f>'Plate 3'!N86</f>
        <v>9.6486133294613037</v>
      </c>
      <c r="G79">
        <f t="shared" si="6"/>
        <v>9.9283320915279436</v>
      </c>
      <c r="H79">
        <f t="shared" si="7"/>
        <v>0.27458541456530544</v>
      </c>
      <c r="I79" s="7">
        <f t="shared" si="5"/>
        <v>397.13328366111773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3.5528019772225177</v>
      </c>
      <c r="E80">
        <f>'Plate 2'!N87</f>
        <v>3.6960168719743081</v>
      </c>
      <c r="F80">
        <f>'Plate 3'!N87</f>
        <v>3.4804704515754321</v>
      </c>
      <c r="G80">
        <f t="shared" si="6"/>
        <v>3.5764297669240861</v>
      </c>
      <c r="H80">
        <f t="shared" si="7"/>
        <v>0.10969853769001843</v>
      </c>
      <c r="I80" s="7">
        <f t="shared" si="5"/>
        <v>143.05719067696344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1.9158772230034655</v>
      </c>
      <c r="E81">
        <f>'Plate 2'!N88</f>
        <v>1.9723913147677705</v>
      </c>
      <c r="F81">
        <f>'Plate 3'!N88</f>
        <v>1.8784182759788974</v>
      </c>
      <c r="G81">
        <f t="shared" si="6"/>
        <v>1.9222289379167112</v>
      </c>
      <c r="H81">
        <f t="shared" si="7"/>
        <v>4.7307411856474683E-2</v>
      </c>
      <c r="I81" s="7">
        <f t="shared" si="5"/>
        <v>76.889157516668448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0.92766831021460938</v>
      </c>
      <c r="E82">
        <f>'Plate 2'!N89</f>
        <v>0.96774193548387089</v>
      </c>
      <c r="F82">
        <f>'Plate 3'!N89</f>
        <v>0.95639126857364121</v>
      </c>
      <c r="G82">
        <f t="shared" si="6"/>
        <v>0.95060050475737379</v>
      </c>
      <c r="H82">
        <f t="shared" si="7"/>
        <v>2.0654867942863787E-2</v>
      </c>
      <c r="I82" s="7">
        <f t="shared" si="5"/>
        <v>38.024020190294948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0.62077402485746702</v>
      </c>
      <c r="E83">
        <f>'Plate 2'!N90</f>
        <v>0.65906149642908496</v>
      </c>
      <c r="F83">
        <f>'Plate 3'!N90</f>
        <v>0.58903247664682257</v>
      </c>
      <c r="G83">
        <f t="shared" si="6"/>
        <v>0.62295599931112478</v>
      </c>
      <c r="H83">
        <f t="shared" si="7"/>
        <v>3.506546252801232E-2</v>
      </c>
      <c r="I83" s="7">
        <f t="shared" si="5"/>
        <v>24.91823997244499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0.36184652461684313</v>
      </c>
      <c r="E84">
        <f>'Plate 2'!N91</f>
        <v>0.37770215213535924</v>
      </c>
      <c r="F84">
        <f>'Plate 3'!N91</f>
        <v>0.341706596970137</v>
      </c>
      <c r="G84">
        <f t="shared" si="6"/>
        <v>0.36041842457411311</v>
      </c>
      <c r="H84">
        <f t="shared" si="7"/>
        <v>1.8040221734007968E-2</v>
      </c>
      <c r="I84" s="7">
        <f t="shared" si="5"/>
        <v>14.416736982964524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0.35672385824517611</v>
      </c>
      <c r="E85">
        <f>'Plate 2'!N92</f>
        <v>0.37626419977951392</v>
      </c>
      <c r="F85">
        <f>'Plate 3'!N92</f>
        <v>0.29233822177048546</v>
      </c>
      <c r="G85">
        <f t="shared" si="6"/>
        <v>0.34177542659839183</v>
      </c>
      <c r="H85">
        <f t="shared" si="7"/>
        <v>4.3914509592126359E-2</v>
      </c>
      <c r="I85" s="7">
        <f t="shared" si="5"/>
        <v>13.671017063935674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0.3609151307310855</v>
      </c>
      <c r="E86">
        <f>'Plate 2'!N93</f>
        <v>0.38201600920289502</v>
      </c>
      <c r="F86">
        <f>'Plate 3'!N93</f>
        <v>0.31169836890760372</v>
      </c>
      <c r="G86">
        <f t="shared" si="6"/>
        <v>0.35154316961386139</v>
      </c>
      <c r="H86">
        <f t="shared" si="7"/>
        <v>3.6083484803460485E-2</v>
      </c>
      <c r="I86" s="7">
        <f t="shared" si="5"/>
        <v>14.061726784554455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0.3008402250997177</v>
      </c>
      <c r="E87">
        <f>'Plate 2'!N94</f>
        <v>0.31491156593011549</v>
      </c>
      <c r="F87">
        <f>'Plate 3'!N94</f>
        <v>0.27927012245293065</v>
      </c>
      <c r="G87">
        <f t="shared" si="6"/>
        <v>0.29834063782758791</v>
      </c>
      <c r="H87">
        <f t="shared" si="7"/>
        <v>1.7951715118132452E-2</v>
      </c>
      <c r="I87" s="7">
        <f t="shared" si="5"/>
        <v>11.933625513103516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0.18022471689410333</v>
      </c>
      <c r="E88">
        <f>'Plate 2'!N95</f>
        <v>0.18933039351962802</v>
      </c>
      <c r="F88">
        <f>'Plate 3'!N95</f>
        <v>0.17375732055563622</v>
      </c>
      <c r="G88">
        <f t="shared" si="6"/>
        <v>0.18110414365645586</v>
      </c>
      <c r="H88">
        <f t="shared" si="7"/>
        <v>7.8236943932013005E-3</v>
      </c>
      <c r="I88" s="7">
        <f t="shared" si="5"/>
        <v>7.2441657462582345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0.10105623660470393</v>
      </c>
      <c r="E89">
        <f>'Plate 2'!N96</f>
        <v>0.10257393471696304</v>
      </c>
      <c r="F89">
        <f>'Plate 3'!N96</f>
        <v>8.3248632689608443E-2</v>
      </c>
      <c r="G89">
        <f t="shared" si="6"/>
        <v>9.5626268003758466E-2</v>
      </c>
      <c r="H89">
        <f t="shared" si="7"/>
        <v>1.0746173452329862E-2</v>
      </c>
      <c r="I89" s="7">
        <f t="shared" si="5"/>
        <v>3.8250507201503385</v>
      </c>
      <c r="J89">
        <f>SUM(I68:I89)</f>
        <v>3835.5107778804504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2023-04-07T16:09:32Z</dcterms:modified>
</cp:coreProperties>
</file>