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29 Batch 143 Water yr\"/>
    </mc:Choice>
  </mc:AlternateContent>
  <xr:revisionPtr revIDLastSave="0" documentId="13_ncr:1_{1C16748B-57E7-4ED8-ACB0-CB7CFE1530B8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O74" i="5"/>
  <c r="O66" i="5"/>
  <c r="O73" i="5"/>
  <c r="O41" i="5"/>
  <c r="O33" i="5"/>
  <c r="O25" i="5"/>
  <c r="O17" i="5"/>
  <c r="O82" i="5"/>
  <c r="O58" i="5"/>
  <c r="O95" i="5"/>
  <c r="O55" i="5"/>
  <c r="O47" i="5"/>
  <c r="O39" i="5"/>
  <c r="E24" i="3"/>
  <c r="O23" i="5"/>
  <c r="O64" i="5"/>
  <c r="E47" i="3"/>
  <c r="O46" i="5"/>
  <c r="O38" i="5"/>
  <c r="O22" i="5"/>
  <c r="O56" i="5"/>
  <c r="I16" i="5"/>
  <c r="O93" i="5"/>
  <c r="O37" i="5"/>
  <c r="O29" i="5"/>
  <c r="O21" i="5"/>
  <c r="E77" i="3"/>
  <c r="O91" i="5"/>
  <c r="O83" i="5"/>
  <c r="O75" i="5"/>
  <c r="O67" i="5"/>
  <c r="O35" i="5"/>
  <c r="O63" i="5"/>
  <c r="O11" i="5"/>
  <c r="I16" i="1"/>
  <c r="O89" i="1" s="1"/>
  <c r="O94" i="5"/>
  <c r="O62" i="5"/>
  <c r="O30" i="5"/>
  <c r="O10" i="5"/>
  <c r="O61" i="5"/>
  <c r="O53" i="5"/>
  <c r="O45" i="5"/>
  <c r="O84" i="5"/>
  <c r="O80" i="5"/>
  <c r="O60" i="5"/>
  <c r="O20" i="5"/>
  <c r="O12" i="5"/>
  <c r="G9" i="6"/>
  <c r="G10" i="1"/>
  <c r="G10" i="6" s="1"/>
  <c r="E53" i="3"/>
  <c r="E39" i="3"/>
  <c r="E38" i="3"/>
  <c r="E54" i="3"/>
  <c r="E57" i="3"/>
  <c r="E75" i="3"/>
  <c r="O66" i="6" l="1"/>
  <c r="F59" i="3"/>
  <c r="O18" i="6"/>
  <c r="O82" i="6"/>
  <c r="O58" i="6"/>
  <c r="O12" i="6"/>
  <c r="O17" i="6"/>
  <c r="O88" i="6"/>
  <c r="O23" i="6"/>
  <c r="O13" i="6"/>
  <c r="O26" i="6"/>
  <c r="O46" i="6"/>
  <c r="O41" i="6"/>
  <c r="O44" i="6"/>
  <c r="O36" i="6"/>
  <c r="O52" i="6"/>
  <c r="O68" i="6"/>
  <c r="O40" i="6"/>
  <c r="O78" i="6"/>
  <c r="O80" i="6"/>
  <c r="O10" i="6"/>
  <c r="O22" i="6"/>
  <c r="O16" i="6"/>
  <c r="O24" i="6"/>
  <c r="O64" i="6"/>
  <c r="E43" i="3"/>
  <c r="O50" i="5"/>
  <c r="E30" i="3"/>
  <c r="O70" i="5"/>
  <c r="O49" i="5"/>
  <c r="E32" i="3"/>
  <c r="O28" i="5"/>
  <c r="O71" i="5"/>
  <c r="E40" i="3"/>
  <c r="O54" i="5"/>
  <c r="O77" i="5"/>
  <c r="O79" i="5"/>
  <c r="O57" i="5"/>
  <c r="E48" i="3"/>
  <c r="O31" i="5"/>
  <c r="O44" i="5"/>
  <c r="O86" i="5"/>
  <c r="O87" i="5"/>
  <c r="O65" i="5"/>
  <c r="O81" i="5"/>
  <c r="O19" i="5"/>
  <c r="O68" i="5"/>
  <c r="O27" i="5"/>
  <c r="O76" i="5"/>
  <c r="O16" i="5"/>
  <c r="O40" i="5"/>
  <c r="O48" i="5"/>
  <c r="O89" i="5"/>
  <c r="O92" i="5"/>
  <c r="O88" i="5"/>
  <c r="O51" i="5"/>
  <c r="O52" i="5"/>
  <c r="O90" i="5"/>
  <c r="O72" i="5"/>
  <c r="O34" i="5"/>
  <c r="O43" i="5"/>
  <c r="O96" i="5"/>
  <c r="O26" i="5"/>
  <c r="O13" i="5"/>
  <c r="O42" i="5"/>
  <c r="E68" i="3"/>
  <c r="E60" i="3"/>
  <c r="E13" i="3"/>
  <c r="E59" i="3"/>
  <c r="E63" i="3"/>
  <c r="E86" i="3"/>
  <c r="E21" i="3"/>
  <c r="E27" i="3"/>
  <c r="E89" i="3"/>
  <c r="E26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79" i="3"/>
  <c r="E46" i="3"/>
  <c r="E83" i="3"/>
  <c r="E41" i="3"/>
  <c r="E66" i="3"/>
  <c r="E73" i="3"/>
  <c r="E34" i="3"/>
  <c r="E37" i="3"/>
  <c r="E15" i="3"/>
  <c r="E82" i="3"/>
  <c r="E23" i="3"/>
  <c r="E87" i="3"/>
  <c r="E3" i="3"/>
  <c r="E45" i="3"/>
  <c r="E74" i="3"/>
  <c r="D48" i="3"/>
  <c r="D2" i="3"/>
  <c r="D61" i="3"/>
  <c r="D22" i="3"/>
  <c r="F5" i="3"/>
  <c r="F51" i="3"/>
  <c r="F34" i="3"/>
  <c r="F16" i="3"/>
  <c r="E5" i="3"/>
  <c r="E42" i="3"/>
  <c r="F17" i="3"/>
  <c r="E31" i="3"/>
  <c r="E84" i="3"/>
  <c r="E16" i="3"/>
  <c r="E51" i="3"/>
  <c r="E65" i="3"/>
  <c r="E85" i="3"/>
  <c r="E55" i="3"/>
  <c r="D82" i="3"/>
  <c r="F37" i="3"/>
  <c r="F61" i="3"/>
  <c r="E88" i="3"/>
  <c r="E49" i="3"/>
  <c r="D25" i="3"/>
  <c r="G11" i="1"/>
  <c r="G11" i="5" s="1"/>
  <c r="G10" i="5"/>
  <c r="D63" i="3"/>
  <c r="F19" i="3"/>
  <c r="F57" i="3"/>
  <c r="E72" i="3"/>
  <c r="E6" i="3"/>
  <c r="E10" i="3"/>
  <c r="F15" i="3"/>
  <c r="E56" i="3"/>
  <c r="E76" i="3"/>
  <c r="F6" i="3"/>
  <c r="E14" i="3"/>
  <c r="F71" i="3"/>
  <c r="D30" i="3"/>
  <c r="D11" i="3"/>
  <c r="D27" i="3"/>
  <c r="D35" i="3"/>
  <c r="F9" i="3"/>
  <c r="E64" i="3"/>
  <c r="D4" i="3"/>
  <c r="D12" i="3"/>
  <c r="F11" i="3"/>
  <c r="E18" i="3"/>
  <c r="E28" i="3"/>
  <c r="E80" i="3"/>
  <c r="E12" i="3"/>
  <c r="E44" i="3"/>
  <c r="E61" i="3"/>
  <c r="E67" i="3"/>
  <c r="D26" i="3"/>
  <c r="E22" i="3"/>
  <c r="O29" i="6" l="1"/>
  <c r="F22" i="3"/>
  <c r="G22" i="3" s="1"/>
  <c r="I22" i="3" s="1"/>
  <c r="O96" i="6"/>
  <c r="F89" i="3"/>
  <c r="O73" i="6"/>
  <c r="F66" i="3"/>
  <c r="O83" i="6"/>
  <c r="F76" i="3"/>
  <c r="O31" i="6"/>
  <c r="F24" i="3"/>
  <c r="O74" i="6"/>
  <c r="F67" i="3"/>
  <c r="O33" i="6"/>
  <c r="F26" i="3"/>
  <c r="G26" i="3" s="1"/>
  <c r="I26" i="3" s="1"/>
  <c r="O30" i="6"/>
  <c r="F23" i="3"/>
  <c r="O47" i="6"/>
  <c r="F40" i="3"/>
  <c r="O59" i="6"/>
  <c r="F52" i="3"/>
  <c r="O48" i="6"/>
  <c r="F41" i="3"/>
  <c r="O63" i="6"/>
  <c r="F56" i="3"/>
  <c r="O11" i="6"/>
  <c r="F4" i="3"/>
  <c r="G4" i="3" s="1"/>
  <c r="I4" i="3" s="1"/>
  <c r="O53" i="6"/>
  <c r="F46" i="3"/>
  <c r="O65" i="6"/>
  <c r="F58" i="3"/>
  <c r="O62" i="6"/>
  <c r="F55" i="3"/>
  <c r="O69" i="6"/>
  <c r="F62" i="3"/>
  <c r="O42" i="6"/>
  <c r="F35" i="3"/>
  <c r="O21" i="6"/>
  <c r="F14" i="3"/>
  <c r="H14" i="3" s="1"/>
  <c r="O43" i="6"/>
  <c r="F36" i="3"/>
  <c r="O85" i="6"/>
  <c r="F78" i="3"/>
  <c r="O28" i="6"/>
  <c r="F21" i="3"/>
  <c r="O75" i="6"/>
  <c r="F68" i="3"/>
  <c r="O87" i="6"/>
  <c r="F80" i="3"/>
  <c r="O81" i="6"/>
  <c r="F74" i="3"/>
  <c r="O9" i="6"/>
  <c r="F2" i="3"/>
  <c r="G2" i="3" s="1"/>
  <c r="I2" i="3" s="1"/>
  <c r="O32" i="6"/>
  <c r="F25" i="3"/>
  <c r="O49" i="6"/>
  <c r="F42" i="3"/>
  <c r="F45" i="3"/>
  <c r="G45" i="3" s="1"/>
  <c r="I45" i="3" s="1"/>
  <c r="O34" i="6"/>
  <c r="F27" i="3"/>
  <c r="H27" i="3" s="1"/>
  <c r="F33" i="3"/>
  <c r="O95" i="6"/>
  <c r="F88" i="3"/>
  <c r="O60" i="6"/>
  <c r="F53" i="3"/>
  <c r="O19" i="6"/>
  <c r="F12" i="3"/>
  <c r="H12" i="3" s="1"/>
  <c r="O15" i="6"/>
  <c r="F8" i="3"/>
  <c r="O27" i="6"/>
  <c r="F20" i="3"/>
  <c r="O86" i="6"/>
  <c r="F79" i="3"/>
  <c r="O79" i="6"/>
  <c r="F72" i="3"/>
  <c r="F81" i="3"/>
  <c r="O92" i="6"/>
  <c r="F85" i="3"/>
  <c r="O94" i="6"/>
  <c r="F87" i="3"/>
  <c r="O45" i="6"/>
  <c r="F38" i="3"/>
  <c r="O37" i="6"/>
  <c r="F30" i="3"/>
  <c r="O25" i="6"/>
  <c r="F18" i="3"/>
  <c r="O72" i="6"/>
  <c r="F65" i="3"/>
  <c r="O76" i="6"/>
  <c r="F69" i="3"/>
  <c r="O57" i="6"/>
  <c r="F50" i="3"/>
  <c r="O38" i="6"/>
  <c r="F31" i="3"/>
  <c r="O91" i="6"/>
  <c r="F84" i="3"/>
  <c r="O67" i="6"/>
  <c r="F60" i="3"/>
  <c r="H60" i="3" s="1"/>
  <c r="O39" i="6"/>
  <c r="F32" i="3"/>
  <c r="F29" i="3"/>
  <c r="F39" i="3"/>
  <c r="F75" i="3"/>
  <c r="O35" i="6"/>
  <c r="F28" i="3"/>
  <c r="O51" i="6"/>
  <c r="F44" i="3"/>
  <c r="G44" i="3" s="1"/>
  <c r="I44" i="3" s="1"/>
  <c r="O71" i="6"/>
  <c r="F64" i="3"/>
  <c r="O55" i="6"/>
  <c r="F48" i="3"/>
  <c r="H48" i="3" s="1"/>
  <c r="O61" i="6"/>
  <c r="F54" i="3"/>
  <c r="F3" i="3"/>
  <c r="H3" i="3" s="1"/>
  <c r="O56" i="6"/>
  <c r="F49" i="3"/>
  <c r="O70" i="6"/>
  <c r="F63" i="3"/>
  <c r="G63" i="3" s="1"/>
  <c r="I63" i="3" s="1"/>
  <c r="O54" i="6"/>
  <c r="F47" i="3"/>
  <c r="O20" i="6"/>
  <c r="F13" i="3"/>
  <c r="O89" i="6"/>
  <c r="F82" i="3"/>
  <c r="G82" i="3" s="1"/>
  <c r="I82" i="3" s="1"/>
  <c r="O14" i="6"/>
  <c r="F7" i="3"/>
  <c r="O84" i="6"/>
  <c r="F77" i="3"/>
  <c r="F10" i="3"/>
  <c r="F73" i="3"/>
  <c r="O90" i="6"/>
  <c r="F83" i="3"/>
  <c r="O50" i="6"/>
  <c r="F43" i="3"/>
  <c r="O93" i="6"/>
  <c r="F86" i="3"/>
  <c r="O77" i="6"/>
  <c r="F70" i="3"/>
  <c r="E29" i="3"/>
  <c r="O36" i="5"/>
  <c r="E19" i="3"/>
  <c r="E50" i="3"/>
  <c r="O18" i="5"/>
  <c r="E11" i="3"/>
  <c r="E70" i="3"/>
  <c r="E17" i="3"/>
  <c r="O24" i="5"/>
  <c r="E33" i="3"/>
  <c r="E25" i="3"/>
  <c r="O32" i="5"/>
  <c r="E69" i="3"/>
  <c r="E9" i="3"/>
  <c r="E81" i="3"/>
  <c r="E2" i="3"/>
  <c r="H2" i="3" s="1"/>
  <c r="O9" i="5"/>
  <c r="O59" i="5"/>
  <c r="E52" i="3"/>
  <c r="O85" i="5"/>
  <c r="E78" i="3"/>
  <c r="E20" i="3"/>
  <c r="E62" i="3"/>
  <c r="O69" i="5"/>
  <c r="E35" i="3"/>
  <c r="G35" i="3" s="1"/>
  <c r="I35" i="3" s="1"/>
  <c r="E8" i="3"/>
  <c r="O15" i="5"/>
  <c r="O78" i="5"/>
  <c r="E71" i="3"/>
  <c r="E36" i="3"/>
  <c r="E58" i="3"/>
  <c r="O14" i="5"/>
  <c r="E7" i="3"/>
  <c r="D15" i="3"/>
  <c r="H15" i="3" s="1"/>
  <c r="D7" i="3"/>
  <c r="D79" i="3"/>
  <c r="G79" i="3" s="1"/>
  <c r="I79" i="3" s="1"/>
  <c r="D19" i="3"/>
  <c r="G19" i="3" s="1"/>
  <c r="I19" i="3" s="1"/>
  <c r="D31" i="3"/>
  <c r="D6" i="3"/>
  <c r="D51" i="3"/>
  <c r="D86" i="3"/>
  <c r="D14" i="3"/>
  <c r="D43" i="3"/>
  <c r="D53" i="3"/>
  <c r="D34" i="3"/>
  <c r="H34" i="3" s="1"/>
  <c r="D78" i="3"/>
  <c r="O67" i="1"/>
  <c r="D37" i="3"/>
  <c r="G37" i="3" s="1"/>
  <c r="I37" i="3" s="1"/>
  <c r="D67" i="3"/>
  <c r="D36" i="3"/>
  <c r="D16" i="3"/>
  <c r="H16" i="3" s="1"/>
  <c r="D47" i="3"/>
  <c r="H47" i="3" s="1"/>
  <c r="D8" i="3"/>
  <c r="H63" i="3"/>
  <c r="D17" i="3"/>
  <c r="G17" i="3" s="1"/>
  <c r="I17" i="3" s="1"/>
  <c r="O24" i="1"/>
  <c r="D81" i="3"/>
  <c r="O88" i="1"/>
  <c r="D10" i="3"/>
  <c r="D23" i="3"/>
  <c r="G23" i="3" s="1"/>
  <c r="I23" i="3" s="1"/>
  <c r="D49" i="3"/>
  <c r="O83" i="1"/>
  <c r="D76" i="3"/>
  <c r="G76" i="3" s="1"/>
  <c r="I76" i="3" s="1"/>
  <c r="D18" i="3"/>
  <c r="G18" i="3" s="1"/>
  <c r="I18" i="3" s="1"/>
  <c r="D68" i="3"/>
  <c r="D40" i="3"/>
  <c r="D89" i="3"/>
  <c r="O96" i="1"/>
  <c r="D3" i="3"/>
  <c r="D75" i="3"/>
  <c r="H75" i="3" s="1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O59" i="1"/>
  <c r="D52" i="3"/>
  <c r="O20" i="1"/>
  <c r="D13" i="3"/>
  <c r="O71" i="1"/>
  <c r="D64" i="3"/>
  <c r="H64" i="3" s="1"/>
  <c r="D50" i="3"/>
  <c r="D39" i="3"/>
  <c r="H39" i="3" s="1"/>
  <c r="D46" i="3"/>
  <c r="G46" i="3" s="1"/>
  <c r="I46" i="3" s="1"/>
  <c r="D74" i="3"/>
  <c r="O16" i="1"/>
  <c r="D9" i="3"/>
  <c r="D58" i="3"/>
  <c r="O65" i="1"/>
  <c r="O64" i="1"/>
  <c r="D57" i="3"/>
  <c r="G57" i="3" s="1"/>
  <c r="I57" i="3" s="1"/>
  <c r="D87" i="3"/>
  <c r="O94" i="1"/>
  <c r="D21" i="3"/>
  <c r="O28" i="1"/>
  <c r="D70" i="3"/>
  <c r="O77" i="1"/>
  <c r="O51" i="1"/>
  <c r="D44" i="3"/>
  <c r="D88" i="3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O87" i="1"/>
  <c r="O63" i="1"/>
  <c r="D56" i="3"/>
  <c r="H56" i="3" s="1"/>
  <c r="O61" i="1"/>
  <c r="D54" i="3"/>
  <c r="H79" i="3"/>
  <c r="G86" i="3"/>
  <c r="I86" i="3" s="1"/>
  <c r="G12" i="1"/>
  <c r="G13" i="1" s="1"/>
  <c r="H61" i="3"/>
  <c r="G61" i="3"/>
  <c r="I61" i="3" s="1"/>
  <c r="G11" i="6"/>
  <c r="H82" i="3"/>
  <c r="H37" i="3"/>
  <c r="G12" i="3"/>
  <c r="I12" i="3" s="1"/>
  <c r="H51" i="3"/>
  <c r="G51" i="3"/>
  <c r="I51" i="3" s="1"/>
  <c r="G11" i="3"/>
  <c r="I11" i="3" s="1"/>
  <c r="H11" i="3"/>
  <c r="H30" i="3"/>
  <c r="G30" i="3"/>
  <c r="I30" i="3" s="1"/>
  <c r="H45" i="3"/>
  <c r="H6" i="3"/>
  <c r="G6" i="3"/>
  <c r="I6" i="3" s="1"/>
  <c r="G12" i="5"/>
  <c r="H4" i="3" l="1"/>
  <c r="H78" i="3"/>
  <c r="H80" i="3"/>
  <c r="H72" i="3"/>
  <c r="H22" i="3"/>
  <c r="G25" i="3"/>
  <c r="H26" i="3"/>
  <c r="G88" i="3"/>
  <c r="I88" i="3" s="1"/>
  <c r="G14" i="3"/>
  <c r="I14" i="3" s="1"/>
  <c r="G60" i="3"/>
  <c r="I60" i="3" s="1"/>
  <c r="G73" i="3"/>
  <c r="I73" i="3" s="1"/>
  <c r="H38" i="3"/>
  <c r="H86" i="3"/>
  <c r="H9" i="3"/>
  <c r="H7" i="3"/>
  <c r="H35" i="3"/>
  <c r="H25" i="3"/>
  <c r="G50" i="3"/>
  <c r="I50" i="3" s="1"/>
  <c r="G15" i="3"/>
  <c r="I15" i="3" s="1"/>
  <c r="G3" i="3"/>
  <c r="I3" i="3" s="1"/>
  <c r="G27" i="3"/>
  <c r="I27" i="3" s="1"/>
  <c r="H44" i="3"/>
  <c r="G7" i="3"/>
  <c r="I7" i="3" s="1"/>
  <c r="H68" i="3"/>
  <c r="G67" i="3"/>
  <c r="I67" i="3" s="1"/>
  <c r="G48" i="3"/>
  <c r="I48" i="3" s="1"/>
  <c r="H49" i="3"/>
  <c r="H10" i="3"/>
  <c r="H43" i="3"/>
  <c r="H28" i="3"/>
  <c r="H31" i="3"/>
  <c r="G81" i="3"/>
  <c r="I81" i="3" s="1"/>
  <c r="G8" i="3"/>
  <c r="I8" i="3" s="1"/>
  <c r="H70" i="3"/>
  <c r="H36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<sst xmlns="http://schemas.openxmlformats.org/spreadsheetml/2006/main" count="1066" uniqueCount="122">
  <si>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</si>
  <si>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</si>
  <si>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</si>
  <si>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</si>
  <si>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</si>
  <si>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</si>
  <si>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</si>
  <si>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</si>
  <si>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</si>
  <si>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</si>
  <si>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</si>
  <si>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</si>
  <si>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</si>
  <si>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</si>
  <si>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</si>
  <si>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</si>
  <si>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</si>
  <si>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</si>
  <si>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</si>
  <si>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</si>
  <si>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</si>
  <si>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</si>
  <si>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</si>
  <si>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</si>
  <si>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</si>
  <si>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</si>
  <si>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</si>
  <si>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</si>
  <si>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</si>
  <si>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</si>
  <si>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</si>
  <si>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</si>
  <si>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</si>
  <si>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</si>
  <si>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</si>
  <si>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</si>
  <si>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</si>
  <si>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</si>
  <si>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</si>
  <si>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</si>
  <si>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</si>
  <si>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</si>
  <si>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</si>
  <si>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</si>
  <si>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</si>
  <si>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</si>
  <si>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</si>
  <si>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</si>
  <si>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</si>
  <si>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</si>
  <si>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</si>
  <si>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</si>
  <si>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</si>
  <si>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</si>
  <si>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</si>
  <si>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</si>
  <si>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</si>
  <si>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</si>
  <si>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</si>
  <si>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</si>
  <si>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</si>
  <si>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</si>
  <si>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</si>
  <si>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</si>
  <si>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</si>
  <si>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</si>
  <si>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</si>
  <si>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</si>
  <si>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</si>
  <si>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</si>
  <si>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</si>
  <si>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</si>
  <si>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</si>
  <si>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</si>
  <si>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</si>
  <si>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</si>
  <si>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</si>
  <si>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</si>
  <si>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</si>
  <si>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</si>
  <si>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</si>
  <si>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</si>
  <si>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</si>
  <si>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</si>
  <si>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</si>
  <si>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</si>
  <si>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</si>
  <si>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</si>
  <si>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</si>
  <si>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</si>
  <si>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</si>
  <si>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</si>
  <si>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</si>
  <si>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</si>
  <si>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</si>
  <si>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</si>
  <si>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</si>
  <si>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</si>
  <si>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</si>
  <si>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</si>
  <si>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</si>
  <si>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</si>
  <si>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</si>
  <si>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</si>
  <si>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</si>
  <si>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</si>
  <si>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</si>
  <si>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</si>
  <si>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</si>
  <si>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</si>
  <si>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</si>
  <si>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</si>
  <si>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</si>
  <si>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</si>
  <si>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</si>
  <si>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</si>
  <si>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</si>
  <si>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</si>
  <si>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</si>
  <si>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</si>
  <si>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</si>
  <si>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Double checked and values held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</si>
</sst>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64926</c:v>
                </c:pt>
                <c:pt idx="1">
                  <c:v>38771</c:v>
                </c:pt>
                <c:pt idx="2">
                  <c:v>20651</c:v>
                </c:pt>
                <c:pt idx="3">
                  <c:v>7631</c:v>
                </c:pt>
                <c:pt idx="4">
                  <c:v>4371</c:v>
                </c:pt>
                <c:pt idx="5">
                  <c:v>3610</c:v>
                </c:pt>
                <c:pt idx="6">
                  <c:v>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6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64926</c:v>
                </c:pt>
                <c:pt idx="1">
                  <c:v>38771</c:v>
                </c:pt>
                <c:pt idx="2">
                  <c:v>20651</c:v>
                </c:pt>
                <c:pt idx="3">
                  <c:v>7631</c:v>
                </c:pt>
                <c:pt idx="4">
                  <c:v>4371</c:v>
                </c:pt>
                <c:pt idx="5">
                  <c:v>3610</c:v>
                </c:pt>
                <c:pt idx="6">
                  <c:v>3367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64945</c:v>
                </c:pt>
                <c:pt idx="1">
                  <c:v>39132</c:v>
                </c:pt>
                <c:pt idx="2">
                  <c:v>20721</c:v>
                </c:pt>
                <c:pt idx="3">
                  <c:v>7663</c:v>
                </c:pt>
                <c:pt idx="4">
                  <c:v>4358</c:v>
                </c:pt>
                <c:pt idx="5">
                  <c:v>3610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4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64945</c:v>
                </c:pt>
                <c:pt idx="1">
                  <c:v>39132</c:v>
                </c:pt>
                <c:pt idx="2">
                  <c:v>20721</c:v>
                </c:pt>
                <c:pt idx="3">
                  <c:v>7663</c:v>
                </c:pt>
                <c:pt idx="4">
                  <c:v>4358</c:v>
                </c:pt>
                <c:pt idx="5">
                  <c:v>3610</c:v>
                </c:pt>
                <c:pt idx="6">
                  <c:v>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64929</c:v>
                </c:pt>
                <c:pt idx="1">
                  <c:v>38073</c:v>
                </c:pt>
                <c:pt idx="2">
                  <c:v>20457</c:v>
                </c:pt>
                <c:pt idx="3">
                  <c:v>7659</c:v>
                </c:pt>
                <c:pt idx="4">
                  <c:v>4400</c:v>
                </c:pt>
                <c:pt idx="5">
                  <c:v>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9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64929</c:v>
                </c:pt>
                <c:pt idx="1">
                  <c:v>38073</c:v>
                </c:pt>
                <c:pt idx="2">
                  <c:v>20457</c:v>
                </c:pt>
                <c:pt idx="3">
                  <c:v>7659</c:v>
                </c:pt>
                <c:pt idx="4">
                  <c:v>4400</c:v>
                </c:pt>
                <c:pt idx="5">
                  <c:v>3638</c:v>
                </c:pt>
                <c:pt idx="6">
                  <c:v>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-4.2388847023360966E-2</c:v>
                </c:pt>
                <c:pt idx="1">
                  <c:v>-3.7207987942727963E-2</c:v>
                </c:pt>
                <c:pt idx="2">
                  <c:v>-4.8511680482290889E-2</c:v>
                </c:pt>
                <c:pt idx="3">
                  <c:v>-2.3549359457422762E-2</c:v>
                </c:pt>
                <c:pt idx="4">
                  <c:v>-5.5576488319517711E-2</c:v>
                </c:pt>
                <c:pt idx="5">
                  <c:v>3.7678975131876418E-3</c:v>
                </c:pt>
                <c:pt idx="6">
                  <c:v>0.25715900527505653</c:v>
                </c:pt>
                <c:pt idx="7">
                  <c:v>3.6991333835719673</c:v>
                </c:pt>
                <c:pt idx="8">
                  <c:v>13.694423511680483</c:v>
                </c:pt>
                <c:pt idx="9">
                  <c:v>19.298700075357953</c:v>
                </c:pt>
                <c:pt idx="10">
                  <c:v>9.211096458176339</c:v>
                </c:pt>
                <c:pt idx="11">
                  <c:v>3.6769969856819897</c:v>
                </c:pt>
                <c:pt idx="12">
                  <c:v>1.6423323285606632</c:v>
                </c:pt>
                <c:pt idx="13">
                  <c:v>1.251883948756594</c:v>
                </c:pt>
                <c:pt idx="14">
                  <c:v>0.75499246420497368</c:v>
                </c:pt>
                <c:pt idx="15">
                  <c:v>0.40504898266767148</c:v>
                </c:pt>
                <c:pt idx="16">
                  <c:v>2.3229088168801812</c:v>
                </c:pt>
                <c:pt idx="17">
                  <c:v>0.18368500376789754</c:v>
                </c:pt>
                <c:pt idx="18">
                  <c:v>0.38432554634513943</c:v>
                </c:pt>
                <c:pt idx="19">
                  <c:v>0.17426525998492842</c:v>
                </c:pt>
                <c:pt idx="20">
                  <c:v>7.3003014318010553E-2</c:v>
                </c:pt>
                <c:pt idx="21">
                  <c:v>2.354935945742276E-3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-5.4163526752072345E-2</c:v>
                </c:pt>
                <c:pt idx="1">
                  <c:v>-4.9924642049736248E-2</c:v>
                </c:pt>
                <c:pt idx="2">
                  <c:v>-5.1808590806330074E-2</c:v>
                </c:pt>
                <c:pt idx="3">
                  <c:v>-4.9453654860587795E-2</c:v>
                </c:pt>
                <c:pt idx="4">
                  <c:v>-6.0286360211002268E-2</c:v>
                </c:pt>
                <c:pt idx="5">
                  <c:v>-5.5576488319517711E-2</c:v>
                </c:pt>
                <c:pt idx="6">
                  <c:v>6.3583270535041453E-2</c:v>
                </c:pt>
                <c:pt idx="7">
                  <c:v>2.0794084400904298</c:v>
                </c:pt>
                <c:pt idx="8">
                  <c:v>14.378296910324041</c:v>
                </c:pt>
                <c:pt idx="9">
                  <c:v>18.965241145440846</c:v>
                </c:pt>
                <c:pt idx="10">
                  <c:v>10.733798040693294</c:v>
                </c:pt>
                <c:pt idx="11">
                  <c:v>4.0349472494348158</c:v>
                </c:pt>
                <c:pt idx="12">
                  <c:v>1.4577053504144688</c:v>
                </c:pt>
                <c:pt idx="13">
                  <c:v>0.88875282592313498</c:v>
                </c:pt>
                <c:pt idx="14">
                  <c:v>0.52373775433308223</c:v>
                </c:pt>
                <c:pt idx="15">
                  <c:v>0.39139035418236628</c:v>
                </c:pt>
                <c:pt idx="16">
                  <c:v>0.25810097965335344</c:v>
                </c:pt>
                <c:pt idx="17">
                  <c:v>0.20205350414468728</c:v>
                </c:pt>
                <c:pt idx="18">
                  <c:v>0.27034664657121327</c:v>
                </c:pt>
                <c:pt idx="19">
                  <c:v>0.20958929917106256</c:v>
                </c:pt>
                <c:pt idx="20">
                  <c:v>0.15825169555388094</c:v>
                </c:pt>
                <c:pt idx="21">
                  <c:v>4.6156744536548611E-2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8.6190655614167305E-2</c:v>
                </c:pt>
                <c:pt idx="1">
                  <c:v>-4.3330821401657879E-2</c:v>
                </c:pt>
                <c:pt idx="2">
                  <c:v>-4.8982667671439342E-2</c:v>
                </c:pt>
                <c:pt idx="3">
                  <c:v>-4.6156744536548611E-2</c:v>
                </c:pt>
                <c:pt idx="4">
                  <c:v>-6.2641296156744547E-2</c:v>
                </c:pt>
                <c:pt idx="5">
                  <c:v>-4.6627731725697064E-2</c:v>
                </c:pt>
                <c:pt idx="6">
                  <c:v>4.4743782969103245E-2</c:v>
                </c:pt>
                <c:pt idx="7">
                  <c:v>1.2523549359457424</c:v>
                </c:pt>
                <c:pt idx="8">
                  <c:v>11.485964581763376</c:v>
                </c:pt>
                <c:pt idx="9">
                  <c:v>17.157121326299926</c:v>
                </c:pt>
                <c:pt idx="10">
                  <c:v>12.720422004521478</c:v>
                </c:pt>
                <c:pt idx="11">
                  <c:v>5.937735493594575</c:v>
                </c:pt>
                <c:pt idx="12">
                  <c:v>1.5566126601356445</c:v>
                </c:pt>
                <c:pt idx="13">
                  <c:v>1.0154483798040694</c:v>
                </c:pt>
                <c:pt idx="14">
                  <c:v>0.58496608892238133</c:v>
                </c:pt>
                <c:pt idx="15">
                  <c:v>0.33863978899773928</c:v>
                </c:pt>
                <c:pt idx="16">
                  <c:v>0.20205350414468728</c:v>
                </c:pt>
                <c:pt idx="17">
                  <c:v>0.15872268274302939</c:v>
                </c:pt>
                <c:pt idx="18">
                  <c:v>0.28588922381311233</c:v>
                </c:pt>
                <c:pt idx="19">
                  <c:v>0.17897513187641298</c:v>
                </c:pt>
                <c:pt idx="20">
                  <c:v>0.10597211755840243</c:v>
                </c:pt>
                <c:pt idx="21">
                  <c:v>-4.7098718914845522E-4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-4.3801808590806332E-2</c:v>
                </c:pt>
                <c:pt idx="1">
                  <c:v>-6.5938206480783731E-2</c:v>
                </c:pt>
                <c:pt idx="2">
                  <c:v>-6.1699321778447634E-2</c:v>
                </c:pt>
                <c:pt idx="3">
                  <c:v>-5.4163526752072345E-2</c:v>
                </c:pt>
                <c:pt idx="4">
                  <c:v>-2.3078372268274305E-2</c:v>
                </c:pt>
                <c:pt idx="5">
                  <c:v>-2.4962321024868124E-2</c:v>
                </c:pt>
                <c:pt idx="6">
                  <c:v>4.9924642049736248E-2</c:v>
                </c:pt>
                <c:pt idx="7">
                  <c:v>1.3884702336096459</c:v>
                </c:pt>
                <c:pt idx="8">
                  <c:v>14.234645817633762</c:v>
                </c:pt>
                <c:pt idx="9">
                  <c:v>17.895158251695555</c:v>
                </c:pt>
                <c:pt idx="10">
                  <c:v>11.874058025621704</c:v>
                </c:pt>
                <c:pt idx="11">
                  <c:v>6.0545403165033918</c:v>
                </c:pt>
                <c:pt idx="12">
                  <c:v>2.0007535795026379</c:v>
                </c:pt>
                <c:pt idx="13">
                  <c:v>1.2528259231348908</c:v>
                </c:pt>
                <c:pt idx="14">
                  <c:v>0.81904672192916361</c:v>
                </c:pt>
                <c:pt idx="15">
                  <c:v>0.39986812358703849</c:v>
                </c:pt>
                <c:pt idx="16">
                  <c:v>0.23266767143933687</c:v>
                </c:pt>
                <c:pt idx="17">
                  <c:v>0.21853805576488322</c:v>
                </c:pt>
                <c:pt idx="18">
                  <c:v>0.25386209495101736</c:v>
                </c:pt>
                <c:pt idx="19">
                  <c:v>0.12669555388093445</c:v>
                </c:pt>
                <c:pt idx="20">
                  <c:v>7.5828937452901285E-2</c:v>
                </c:pt>
                <c:pt idx="21">
                  <c:v>4.09758854559156E-2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694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64926</v>
      </c>
      <c r="D2">
        <v>3277</v>
      </c>
      <c r="E2">
        <v>4227</v>
      </c>
      <c r="F2">
        <v>8299</v>
      </c>
      <c r="G2">
        <v>43634</v>
      </c>
      <c r="H2">
        <v>26157</v>
      </c>
      <c r="I2">
        <v>3269</v>
      </c>
      <c r="J2">
        <v>3234</v>
      </c>
      <c r="K2">
        <v>3747</v>
      </c>
      <c r="L2">
        <v>3592</v>
      </c>
      <c r="M2">
        <v>6027</v>
      </c>
      <c r="N2">
        <v>5106</v>
      </c>
      <c r="O2">
        <v>38771</v>
      </c>
      <c r="P2">
        <v>3288</v>
      </c>
      <c r="Q2">
        <v>4970</v>
      </c>
      <c r="R2">
        <v>3757</v>
      </c>
      <c r="S2">
        <v>33895</v>
      </c>
      <c r="T2">
        <v>11934</v>
      </c>
      <c r="U2">
        <v>3263</v>
      </c>
      <c r="V2">
        <v>3268</v>
      </c>
      <c r="W2">
        <v>3974</v>
      </c>
      <c r="X2">
        <v>3366</v>
      </c>
      <c r="Y2">
        <v>7615</v>
      </c>
      <c r="Z2">
        <v>4216</v>
      </c>
      <c r="AA2">
        <v>20651</v>
      </c>
      <c r="AB2">
        <v>3264</v>
      </c>
      <c r="AC2">
        <v>6025</v>
      </c>
      <c r="AD2">
        <v>4183</v>
      </c>
      <c r="AE2">
        <v>7782</v>
      </c>
      <c r="AF2">
        <v>6462</v>
      </c>
      <c r="AG2">
        <v>3275</v>
      </c>
      <c r="AH2">
        <v>3462</v>
      </c>
      <c r="AI2">
        <v>3704</v>
      </c>
      <c r="AJ2">
        <v>3274</v>
      </c>
      <c r="AK2">
        <v>16222</v>
      </c>
      <c r="AL2">
        <v>3861</v>
      </c>
      <c r="AM2">
        <v>7631</v>
      </c>
      <c r="AN2">
        <v>3317</v>
      </c>
      <c r="AO2">
        <v>6854</v>
      </c>
      <c r="AP2">
        <v>3737</v>
      </c>
      <c r="AQ2">
        <v>3502</v>
      </c>
      <c r="AR2">
        <v>5254</v>
      </c>
      <c r="AS2">
        <v>3550</v>
      </c>
      <c r="AT2">
        <v>6026</v>
      </c>
      <c r="AU2">
        <v>3796</v>
      </c>
      <c r="AV2">
        <v>3227</v>
      </c>
      <c r="AW2">
        <v>28578</v>
      </c>
      <c r="AX2">
        <v>3831</v>
      </c>
      <c r="AY2">
        <v>4371</v>
      </c>
      <c r="AZ2">
        <v>3249</v>
      </c>
      <c r="BA2">
        <v>11174</v>
      </c>
      <c r="BB2">
        <v>3522</v>
      </c>
      <c r="BC2">
        <v>3249</v>
      </c>
      <c r="BD2">
        <v>4479</v>
      </c>
      <c r="BE2">
        <v>3465</v>
      </c>
      <c r="BF2">
        <v>27754</v>
      </c>
      <c r="BG2">
        <v>4086</v>
      </c>
      <c r="BH2">
        <v>3236</v>
      </c>
      <c r="BI2">
        <v>41362</v>
      </c>
      <c r="BJ2">
        <v>3906</v>
      </c>
      <c r="BK2">
        <v>3610</v>
      </c>
      <c r="BL2">
        <v>3375</v>
      </c>
      <c r="BM2">
        <v>22924</v>
      </c>
      <c r="BN2">
        <v>3372</v>
      </c>
      <c r="BO2">
        <v>3239</v>
      </c>
      <c r="BP2">
        <v>4198</v>
      </c>
      <c r="BQ2">
        <v>3703</v>
      </c>
      <c r="BR2">
        <v>39795</v>
      </c>
      <c r="BS2">
        <v>4609</v>
      </c>
      <c r="BT2">
        <v>3252</v>
      </c>
      <c r="BU2">
        <v>33590</v>
      </c>
      <c r="BV2">
        <v>3636</v>
      </c>
      <c r="BW2">
        <v>3367</v>
      </c>
      <c r="BX2">
        <v>3913</v>
      </c>
      <c r="BY2">
        <v>44342</v>
      </c>
      <c r="BZ2">
        <v>3252</v>
      </c>
      <c r="CA2">
        <v>3262</v>
      </c>
      <c r="CB2">
        <v>3915</v>
      </c>
      <c r="CC2">
        <v>3812</v>
      </c>
      <c r="CD2">
        <v>30375</v>
      </c>
      <c r="CE2">
        <v>5523</v>
      </c>
      <c r="CF2">
        <v>3318</v>
      </c>
      <c r="CG2">
        <v>6315</v>
      </c>
      <c r="CH2">
        <v>3528</v>
      </c>
      <c r="CI2">
        <v>3370</v>
      </c>
      <c r="CJ2">
        <v>11221</v>
      </c>
      <c r="CK2">
        <v>32443</v>
      </c>
      <c r="CL2">
        <v>3261</v>
      </c>
      <c r="CM2">
        <v>3257</v>
      </c>
      <c r="CN2">
        <v>3796</v>
      </c>
      <c r="CO2">
        <v>3941</v>
      </c>
      <c r="CP2">
        <v>15974</v>
      </c>
      <c r="CQ2">
        <v>6672</v>
      </c>
      <c r="CR2">
        <v>3314</v>
      </c>
      <c r="CS2">
        <v>3473</v>
      </c>
      <c r="CT2">
        <v>3454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64926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64926</v>
      </c>
      <c r="K9" t="s">
        <v>82</v>
      </c>
      <c r="L9" s="8" t="str">
        <f>A10</f>
        <v>A2</v>
      </c>
      <c r="M9" s="8">
        <f>B10</f>
        <v>3277</v>
      </c>
      <c r="N9" s="8">
        <f>(M9-I$15)/2123.2</f>
        <v>-4.2388847023360966E-2</v>
      </c>
      <c r="O9" s="8">
        <f>N9*40</f>
        <v>-1.6955538809344386</v>
      </c>
    </row>
    <row r="10" spans="1:98" x14ac:dyDescent="0.4">
      <c r="A10" t="s">
        <v>83</v>
      </c>
      <c r="B10">
        <v>3277</v>
      </c>
      <c r="E10">
        <f>E9/2</f>
        <v>15</v>
      </c>
      <c r="G10">
        <f>G9/2</f>
        <v>15</v>
      </c>
      <c r="H10" t="str">
        <f>A21</f>
        <v>B1</v>
      </c>
      <c r="I10">
        <f>B21</f>
        <v>38771</v>
      </c>
      <c r="K10" t="s">
        <v>85</v>
      </c>
      <c r="L10" s="8" t="str">
        <f>A22</f>
        <v>B2</v>
      </c>
      <c r="M10" s="8">
        <f>B22</f>
        <v>3288</v>
      </c>
      <c r="N10" s="8">
        <f t="shared" ref="N10:N73" si="1">(M10-I$15)/2123.2</f>
        <v>-3.7207987942727963E-2</v>
      </c>
      <c r="O10" s="8">
        <f t="shared" ref="O10:O73" si="2">N10*40</f>
        <v>-1.4883195177091184</v>
      </c>
    </row>
    <row r="11" spans="1:98" x14ac:dyDescent="0.4">
      <c r="A11" t="s">
        <v>84</v>
      </c>
      <c r="B11">
        <v>4227</v>
      </c>
      <c r="E11">
        <f>E10/2</f>
        <v>7.5</v>
      </c>
      <c r="G11">
        <f>G10/2</f>
        <v>7.5</v>
      </c>
      <c r="H11" t="str">
        <f>A33</f>
        <v>C1</v>
      </c>
      <c r="I11">
        <f>B33</f>
        <v>20651</v>
      </c>
      <c r="K11" t="s">
        <v>88</v>
      </c>
      <c r="L11" s="8" t="str">
        <f>A34</f>
        <v>C2</v>
      </c>
      <c r="M11" s="8">
        <f>B34</f>
        <v>3264</v>
      </c>
      <c r="N11" s="8">
        <f t="shared" si="1"/>
        <v>-4.8511680482290889E-2</v>
      </c>
      <c r="O11" s="8">
        <f t="shared" si="2"/>
        <v>-1.9404672192916355</v>
      </c>
    </row>
    <row r="12" spans="1:98" x14ac:dyDescent="0.4">
      <c r="A12" t="s">
        <v>9</v>
      </c>
      <c r="B12">
        <v>8299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7631</v>
      </c>
      <c r="K12" t="s">
        <v>91</v>
      </c>
      <c r="L12" s="8" t="str">
        <f>A46</f>
        <v>D2</v>
      </c>
      <c r="M12" s="8">
        <f>B46</f>
        <v>3317</v>
      </c>
      <c r="N12" s="8">
        <f t="shared" si="1"/>
        <v>-2.3549359457422762E-2</v>
      </c>
      <c r="O12" s="8">
        <f t="shared" si="2"/>
        <v>-0.94197437829691044</v>
      </c>
    </row>
    <row r="13" spans="1:98" x14ac:dyDescent="0.4">
      <c r="A13" t="s">
        <v>17</v>
      </c>
      <c r="B13">
        <v>43634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4371</v>
      </c>
      <c r="K13" t="s">
        <v>94</v>
      </c>
      <c r="L13" s="8" t="str">
        <f>A58</f>
        <v>E2</v>
      </c>
      <c r="M13" s="8">
        <f>B58</f>
        <v>3249</v>
      </c>
      <c r="N13" s="8">
        <f t="shared" si="1"/>
        <v>-5.5576488319517711E-2</v>
      </c>
      <c r="O13" s="8">
        <f t="shared" si="2"/>
        <v>-2.2230595327807086</v>
      </c>
    </row>
    <row r="14" spans="1:98" x14ac:dyDescent="0.4">
      <c r="A14" t="s">
        <v>25</v>
      </c>
      <c r="B14">
        <v>26157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3610</v>
      </c>
      <c r="K14" t="s">
        <v>97</v>
      </c>
      <c r="L14" s="8" t="str">
        <f>A70</f>
        <v>F2</v>
      </c>
      <c r="M14" s="8">
        <f>B70</f>
        <v>3375</v>
      </c>
      <c r="N14" s="8">
        <f t="shared" si="1"/>
        <v>3.7678975131876418E-3</v>
      </c>
      <c r="O14" s="8">
        <f t="shared" si="2"/>
        <v>0.15071590052750566</v>
      </c>
    </row>
    <row r="15" spans="1:98" x14ac:dyDescent="0.4">
      <c r="A15" t="s">
        <v>34</v>
      </c>
      <c r="B15">
        <v>3269</v>
      </c>
      <c r="G15">
        <f t="shared" ref="G15" si="3">E15*1.14</f>
        <v>0</v>
      </c>
      <c r="H15" t="str">
        <f>A81</f>
        <v>G1</v>
      </c>
      <c r="I15">
        <f>B81</f>
        <v>3367</v>
      </c>
      <c r="K15" t="s">
        <v>100</v>
      </c>
      <c r="L15" s="8" t="str">
        <f>A82</f>
        <v>G2</v>
      </c>
      <c r="M15" s="8">
        <f>B82</f>
        <v>3913</v>
      </c>
      <c r="N15" s="8">
        <f t="shared" si="1"/>
        <v>0.25715900527505653</v>
      </c>
      <c r="O15" s="8">
        <f t="shared" si="2"/>
        <v>10.286360211002261</v>
      </c>
    </row>
    <row r="16" spans="1:98" x14ac:dyDescent="0.4">
      <c r="A16" t="s">
        <v>41</v>
      </c>
      <c r="B16">
        <v>3234</v>
      </c>
      <c r="H16" t="s">
        <v>119</v>
      </c>
      <c r="I16">
        <f>SLOPE(I10:I15, G10:G15)</f>
        <v>2357.4333573386903</v>
      </c>
      <c r="K16" t="s">
        <v>103</v>
      </c>
      <c r="L16" s="8" t="str">
        <f>A94</f>
        <v>H2</v>
      </c>
      <c r="M16" s="8">
        <f>B94</f>
        <v>11221</v>
      </c>
      <c r="N16" s="8">
        <f t="shared" si="1"/>
        <v>3.6991333835719673</v>
      </c>
      <c r="O16" s="8">
        <f t="shared" si="2"/>
        <v>147.96533534287869</v>
      </c>
    </row>
    <row r="17" spans="1:15" x14ac:dyDescent="0.4">
      <c r="A17" t="s">
        <v>49</v>
      </c>
      <c r="B17">
        <v>3747</v>
      </c>
      <c r="K17" t="s">
        <v>104</v>
      </c>
      <c r="L17" s="8" t="str">
        <f>A95</f>
        <v>H3</v>
      </c>
      <c r="M17" s="8">
        <f>B95</f>
        <v>32443</v>
      </c>
      <c r="N17" s="8">
        <f t="shared" si="1"/>
        <v>13.694423511680483</v>
      </c>
      <c r="O17" s="8">
        <f t="shared" si="2"/>
        <v>547.77694046721933</v>
      </c>
    </row>
    <row r="18" spans="1:15" x14ac:dyDescent="0.4">
      <c r="A18" t="s">
        <v>57</v>
      </c>
      <c r="B18">
        <v>3592</v>
      </c>
      <c r="K18" t="s">
        <v>101</v>
      </c>
      <c r="L18" s="8" t="str">
        <f>A83</f>
        <v>G3</v>
      </c>
      <c r="M18" s="8">
        <f>B83</f>
        <v>44342</v>
      </c>
      <c r="N18" s="8">
        <f t="shared" si="1"/>
        <v>19.298700075357953</v>
      </c>
      <c r="O18" s="8">
        <f t="shared" si="2"/>
        <v>771.94800301431815</v>
      </c>
    </row>
    <row r="19" spans="1:15" x14ac:dyDescent="0.4">
      <c r="A19" t="s">
        <v>65</v>
      </c>
      <c r="B19">
        <v>6027</v>
      </c>
      <c r="K19" t="s">
        <v>98</v>
      </c>
      <c r="L19" s="8" t="str">
        <f>A71</f>
        <v>F3</v>
      </c>
      <c r="M19" s="8">
        <f>B71</f>
        <v>22924</v>
      </c>
      <c r="N19" s="8">
        <f t="shared" si="1"/>
        <v>9.211096458176339</v>
      </c>
      <c r="O19" s="8">
        <f t="shared" si="2"/>
        <v>368.44385832705359</v>
      </c>
    </row>
    <row r="20" spans="1:15" x14ac:dyDescent="0.4">
      <c r="A20" t="s">
        <v>73</v>
      </c>
      <c r="B20">
        <v>5106</v>
      </c>
      <c r="K20" t="s">
        <v>95</v>
      </c>
      <c r="L20" s="8" t="str">
        <f>A59</f>
        <v>E3</v>
      </c>
      <c r="M20" s="8">
        <f>B59</f>
        <v>11174</v>
      </c>
      <c r="N20" s="8">
        <f t="shared" si="1"/>
        <v>3.6769969856819897</v>
      </c>
      <c r="O20" s="8">
        <f t="shared" si="2"/>
        <v>147.07987942727959</v>
      </c>
    </row>
    <row r="21" spans="1:15" x14ac:dyDescent="0.4">
      <c r="A21" t="s">
        <v>85</v>
      </c>
      <c r="B21">
        <v>38771</v>
      </c>
      <c r="K21" t="s">
        <v>92</v>
      </c>
      <c r="L21" s="8" t="str">
        <f>A47</f>
        <v>D3</v>
      </c>
      <c r="M21" s="8">
        <f>B47</f>
        <v>6854</v>
      </c>
      <c r="N21" s="8">
        <f t="shared" si="1"/>
        <v>1.6423323285606632</v>
      </c>
      <c r="O21" s="8">
        <f t="shared" si="2"/>
        <v>65.693293142426526</v>
      </c>
    </row>
    <row r="22" spans="1:15" x14ac:dyDescent="0.4">
      <c r="A22" t="s">
        <v>86</v>
      </c>
      <c r="B22">
        <v>3288</v>
      </c>
      <c r="K22" t="s">
        <v>89</v>
      </c>
      <c r="L22" s="8" t="str">
        <f>A35</f>
        <v>C3</v>
      </c>
      <c r="M22" s="8">
        <f>B35</f>
        <v>6025</v>
      </c>
      <c r="N22" s="8">
        <f t="shared" si="1"/>
        <v>1.251883948756594</v>
      </c>
      <c r="O22" s="8">
        <f t="shared" si="2"/>
        <v>50.075357950263765</v>
      </c>
    </row>
    <row r="23" spans="1:15" x14ac:dyDescent="0.4">
      <c r="A23" t="s">
        <v>87</v>
      </c>
      <c r="B23">
        <v>4970</v>
      </c>
      <c r="K23" t="s">
        <v>86</v>
      </c>
      <c r="L23" s="8" t="str">
        <f>A23</f>
        <v>B3</v>
      </c>
      <c r="M23" s="8">
        <f>B23</f>
        <v>4970</v>
      </c>
      <c r="N23" s="8">
        <f t="shared" si="1"/>
        <v>0.75499246420497368</v>
      </c>
      <c r="O23" s="8">
        <f t="shared" si="2"/>
        <v>30.199698568198947</v>
      </c>
    </row>
    <row r="24" spans="1:15" x14ac:dyDescent="0.4">
      <c r="A24" t="s">
        <v>10</v>
      </c>
      <c r="B24">
        <v>3757</v>
      </c>
      <c r="K24" t="s">
        <v>83</v>
      </c>
      <c r="L24" s="8" t="str">
        <f>A11</f>
        <v>A3</v>
      </c>
      <c r="M24" s="8">
        <f>B11</f>
        <v>4227</v>
      </c>
      <c r="N24" s="8">
        <f t="shared" si="1"/>
        <v>0.40504898266767148</v>
      </c>
      <c r="O24" s="8">
        <f t="shared" si="2"/>
        <v>16.201959306706858</v>
      </c>
    </row>
    <row r="25" spans="1:15" x14ac:dyDescent="0.4">
      <c r="A25" t="s">
        <v>18</v>
      </c>
      <c r="B25">
        <v>33895</v>
      </c>
      <c r="K25" t="s">
        <v>84</v>
      </c>
      <c r="L25" s="8" t="str">
        <f>A12</f>
        <v>A4</v>
      </c>
      <c r="M25" s="8">
        <f>B12</f>
        <v>8299</v>
      </c>
      <c r="N25" s="8">
        <f t="shared" si="1"/>
        <v>2.3229088168801812</v>
      </c>
      <c r="O25" s="8">
        <f t="shared" si="2"/>
        <v>92.91635267520725</v>
      </c>
    </row>
    <row r="26" spans="1:15" x14ac:dyDescent="0.4">
      <c r="A26" t="s">
        <v>26</v>
      </c>
      <c r="B26">
        <v>11934</v>
      </c>
      <c r="K26" t="s">
        <v>87</v>
      </c>
      <c r="L26" s="8" t="str">
        <f>A24</f>
        <v>B4</v>
      </c>
      <c r="M26" s="8">
        <f>B24</f>
        <v>3757</v>
      </c>
      <c r="N26" s="8">
        <f t="shared" si="1"/>
        <v>0.18368500376789754</v>
      </c>
      <c r="O26" s="8">
        <f t="shared" si="2"/>
        <v>7.3474001507159015</v>
      </c>
    </row>
    <row r="27" spans="1:15" x14ac:dyDescent="0.4">
      <c r="A27" t="s">
        <v>35</v>
      </c>
      <c r="B27">
        <v>3263</v>
      </c>
      <c r="K27" t="s">
        <v>90</v>
      </c>
      <c r="L27" s="8" t="str">
        <f>A36</f>
        <v>C4</v>
      </c>
      <c r="M27" s="8">
        <f>B36</f>
        <v>4183</v>
      </c>
      <c r="N27" s="8">
        <f t="shared" si="1"/>
        <v>0.38432554634513943</v>
      </c>
      <c r="O27" s="8">
        <f t="shared" si="2"/>
        <v>15.373021853805577</v>
      </c>
    </row>
    <row r="28" spans="1:15" x14ac:dyDescent="0.4">
      <c r="A28" t="s">
        <v>42</v>
      </c>
      <c r="B28">
        <v>3268</v>
      </c>
      <c r="K28" t="s">
        <v>93</v>
      </c>
      <c r="L28" s="8" t="str">
        <f>A48</f>
        <v>D4</v>
      </c>
      <c r="M28" s="8">
        <f>B48</f>
        <v>3737</v>
      </c>
      <c r="N28" s="8">
        <f t="shared" si="1"/>
        <v>0.17426525998492842</v>
      </c>
      <c r="O28" s="8">
        <f t="shared" si="2"/>
        <v>6.9706103993971364</v>
      </c>
    </row>
    <row r="29" spans="1:15" x14ac:dyDescent="0.4">
      <c r="A29" t="s">
        <v>50</v>
      </c>
      <c r="B29">
        <v>3974</v>
      </c>
      <c r="K29" t="s">
        <v>96</v>
      </c>
      <c r="L29" s="8" t="str">
        <f>A60</f>
        <v>E4</v>
      </c>
      <c r="M29" s="8">
        <f>B60</f>
        <v>3522</v>
      </c>
      <c r="N29" s="8">
        <f t="shared" si="1"/>
        <v>7.3003014318010553E-2</v>
      </c>
      <c r="O29" s="8">
        <f t="shared" si="2"/>
        <v>2.920120572720422</v>
      </c>
    </row>
    <row r="30" spans="1:15" x14ac:dyDescent="0.4">
      <c r="A30" t="s">
        <v>58</v>
      </c>
      <c r="B30">
        <v>3366</v>
      </c>
      <c r="K30" t="s">
        <v>99</v>
      </c>
      <c r="L30" s="8" t="str">
        <f>A72</f>
        <v>F4</v>
      </c>
      <c r="M30" s="8">
        <f>B72</f>
        <v>3372</v>
      </c>
      <c r="N30" s="8">
        <f t="shared" si="1"/>
        <v>2.354935945742276E-3</v>
      </c>
      <c r="O30" s="8">
        <f t="shared" si="2"/>
        <v>9.4197437829691033E-2</v>
      </c>
    </row>
    <row r="31" spans="1:15" x14ac:dyDescent="0.4">
      <c r="A31" t="s">
        <v>66</v>
      </c>
      <c r="B31">
        <v>7615</v>
      </c>
      <c r="K31" t="s">
        <v>102</v>
      </c>
      <c r="L31" s="8" t="str">
        <f>A84</f>
        <v>G4</v>
      </c>
      <c r="M31" s="8">
        <f>B84</f>
        <v>3252</v>
      </c>
      <c r="N31" s="8">
        <f t="shared" si="1"/>
        <v>-5.4163526752072345E-2</v>
      </c>
      <c r="O31" s="8">
        <f t="shared" si="2"/>
        <v>-2.1665410700828938</v>
      </c>
    </row>
    <row r="32" spans="1:15" x14ac:dyDescent="0.4">
      <c r="A32" t="s">
        <v>74</v>
      </c>
      <c r="B32">
        <v>4216</v>
      </c>
      <c r="K32" t="s">
        <v>105</v>
      </c>
      <c r="L32" t="str">
        <f>A96</f>
        <v>H4</v>
      </c>
      <c r="M32">
        <f>B96</f>
        <v>3261</v>
      </c>
      <c r="N32" s="8">
        <f t="shared" si="1"/>
        <v>-4.9924642049736248E-2</v>
      </c>
      <c r="O32" s="8">
        <f t="shared" si="2"/>
        <v>-1.9969856819894498</v>
      </c>
    </row>
    <row r="33" spans="1:15" x14ac:dyDescent="0.4">
      <c r="A33" t="s">
        <v>88</v>
      </c>
      <c r="B33">
        <v>20651</v>
      </c>
      <c r="K33" t="s">
        <v>16</v>
      </c>
      <c r="L33" t="str">
        <f>A97</f>
        <v>H5</v>
      </c>
      <c r="M33">
        <f>B97</f>
        <v>3257</v>
      </c>
      <c r="N33" s="8">
        <f t="shared" si="1"/>
        <v>-5.1808590806330074E-2</v>
      </c>
      <c r="O33" s="8">
        <f t="shared" si="2"/>
        <v>-2.0723436322532027</v>
      </c>
    </row>
    <row r="34" spans="1:15" x14ac:dyDescent="0.4">
      <c r="A34" t="s">
        <v>89</v>
      </c>
      <c r="B34">
        <v>3264</v>
      </c>
      <c r="K34" t="s">
        <v>15</v>
      </c>
      <c r="L34" t="str">
        <f>A85</f>
        <v>G5</v>
      </c>
      <c r="M34">
        <f>B85</f>
        <v>3262</v>
      </c>
      <c r="N34" s="8">
        <f t="shared" si="1"/>
        <v>-4.9453654860587795E-2</v>
      </c>
      <c r="O34" s="8">
        <f t="shared" si="2"/>
        <v>-1.9781461944235117</v>
      </c>
    </row>
    <row r="35" spans="1:15" x14ac:dyDescent="0.4">
      <c r="A35" t="s">
        <v>90</v>
      </c>
      <c r="B35">
        <v>6025</v>
      </c>
      <c r="K35" t="s">
        <v>14</v>
      </c>
      <c r="L35" t="str">
        <f>A73</f>
        <v>F5</v>
      </c>
      <c r="M35">
        <f>B73</f>
        <v>3239</v>
      </c>
      <c r="N35" s="8">
        <f t="shared" si="1"/>
        <v>-6.0286360211002268E-2</v>
      </c>
      <c r="O35" s="8">
        <f t="shared" si="2"/>
        <v>-2.4114544084400906</v>
      </c>
    </row>
    <row r="36" spans="1:15" x14ac:dyDescent="0.4">
      <c r="A36" t="s">
        <v>11</v>
      </c>
      <c r="B36">
        <v>4183</v>
      </c>
      <c r="K36" t="s">
        <v>13</v>
      </c>
      <c r="L36" t="str">
        <f>A61</f>
        <v>E5</v>
      </c>
      <c r="M36">
        <f>B61</f>
        <v>3249</v>
      </c>
      <c r="N36" s="8">
        <f t="shared" si="1"/>
        <v>-5.5576488319517711E-2</v>
      </c>
      <c r="O36" s="8">
        <f t="shared" si="2"/>
        <v>-2.2230595327807086</v>
      </c>
    </row>
    <row r="37" spans="1:15" x14ac:dyDescent="0.4">
      <c r="A37" t="s">
        <v>19</v>
      </c>
      <c r="B37">
        <v>7782</v>
      </c>
      <c r="K37" t="s">
        <v>12</v>
      </c>
      <c r="L37" t="str">
        <f>A49</f>
        <v>D5</v>
      </c>
      <c r="M37">
        <f>B49</f>
        <v>3502</v>
      </c>
      <c r="N37" s="8">
        <f t="shared" si="1"/>
        <v>6.3583270535041453E-2</v>
      </c>
      <c r="O37" s="8">
        <f t="shared" si="2"/>
        <v>2.5433308214016579</v>
      </c>
    </row>
    <row r="38" spans="1:15" x14ac:dyDescent="0.4">
      <c r="A38" t="s">
        <v>27</v>
      </c>
      <c r="B38">
        <v>6462</v>
      </c>
      <c r="K38" t="s">
        <v>11</v>
      </c>
      <c r="L38" t="str">
        <f>A37</f>
        <v>C5</v>
      </c>
      <c r="M38">
        <f>B37</f>
        <v>7782</v>
      </c>
      <c r="N38" s="8">
        <f t="shared" si="1"/>
        <v>2.0794084400904298</v>
      </c>
      <c r="O38" s="8">
        <f t="shared" si="2"/>
        <v>83.176337603617185</v>
      </c>
    </row>
    <row r="39" spans="1:15" x14ac:dyDescent="0.4">
      <c r="A39" t="s">
        <v>36</v>
      </c>
      <c r="B39">
        <v>3275</v>
      </c>
      <c r="K39" t="s">
        <v>10</v>
      </c>
      <c r="L39" t="str">
        <f>A25</f>
        <v>B5</v>
      </c>
      <c r="M39">
        <f>B25</f>
        <v>33895</v>
      </c>
      <c r="N39" s="8">
        <f t="shared" si="1"/>
        <v>14.378296910324041</v>
      </c>
      <c r="O39" s="8">
        <f t="shared" si="2"/>
        <v>575.13187641296167</v>
      </c>
    </row>
    <row r="40" spans="1:15" x14ac:dyDescent="0.4">
      <c r="A40" t="s">
        <v>43</v>
      </c>
      <c r="B40">
        <v>3462</v>
      </c>
      <c r="K40" t="s">
        <v>9</v>
      </c>
      <c r="L40" t="str">
        <f>A13</f>
        <v>A5</v>
      </c>
      <c r="M40">
        <f>B13</f>
        <v>43634</v>
      </c>
      <c r="N40" s="8">
        <f t="shared" si="1"/>
        <v>18.965241145440846</v>
      </c>
      <c r="O40" s="8">
        <f t="shared" si="2"/>
        <v>758.6096458176338</v>
      </c>
    </row>
    <row r="41" spans="1:15" x14ac:dyDescent="0.4">
      <c r="A41" t="s">
        <v>51</v>
      </c>
      <c r="B41">
        <v>3704</v>
      </c>
      <c r="K41" t="s">
        <v>17</v>
      </c>
      <c r="L41" t="str">
        <f>A14</f>
        <v>A6</v>
      </c>
      <c r="M41">
        <f>B14</f>
        <v>26157</v>
      </c>
      <c r="N41" s="8">
        <f t="shared" si="1"/>
        <v>10.733798040693294</v>
      </c>
      <c r="O41" s="8">
        <f t="shared" si="2"/>
        <v>429.35192162773177</v>
      </c>
    </row>
    <row r="42" spans="1:15" x14ac:dyDescent="0.4">
      <c r="A42" t="s">
        <v>59</v>
      </c>
      <c r="B42">
        <v>3274</v>
      </c>
      <c r="K42" t="s">
        <v>18</v>
      </c>
      <c r="L42" t="str">
        <f>A26</f>
        <v>B6</v>
      </c>
      <c r="M42">
        <f>B26</f>
        <v>11934</v>
      </c>
      <c r="N42" s="8">
        <f t="shared" si="1"/>
        <v>4.0349472494348158</v>
      </c>
      <c r="O42" s="8">
        <f t="shared" si="2"/>
        <v>161.39788997739262</v>
      </c>
    </row>
    <row r="43" spans="1:15" x14ac:dyDescent="0.4">
      <c r="A43" t="s">
        <v>67</v>
      </c>
      <c r="B43">
        <v>16222</v>
      </c>
      <c r="K43" t="s">
        <v>19</v>
      </c>
      <c r="L43" t="str">
        <f>A38</f>
        <v>C6</v>
      </c>
      <c r="M43">
        <f>B38</f>
        <v>6462</v>
      </c>
      <c r="N43" s="8">
        <f t="shared" si="1"/>
        <v>1.4577053504144688</v>
      </c>
      <c r="O43" s="8">
        <f t="shared" si="2"/>
        <v>58.308214016578752</v>
      </c>
    </row>
    <row r="44" spans="1:15" x14ac:dyDescent="0.4">
      <c r="A44" t="s">
        <v>75</v>
      </c>
      <c r="B44">
        <v>3861</v>
      </c>
      <c r="K44" t="s">
        <v>20</v>
      </c>
      <c r="L44" t="str">
        <f>A50</f>
        <v>D6</v>
      </c>
      <c r="M44">
        <f>B50</f>
        <v>5254</v>
      </c>
      <c r="N44" s="8">
        <f t="shared" si="1"/>
        <v>0.88875282592313498</v>
      </c>
      <c r="O44" s="8">
        <f t="shared" si="2"/>
        <v>35.550113036925396</v>
      </c>
    </row>
    <row r="45" spans="1:15" x14ac:dyDescent="0.4">
      <c r="A45" t="s">
        <v>91</v>
      </c>
      <c r="B45">
        <v>7631</v>
      </c>
      <c r="K45" t="s">
        <v>21</v>
      </c>
      <c r="L45" t="str">
        <f>A62</f>
        <v>E6</v>
      </c>
      <c r="M45">
        <f>B62</f>
        <v>4479</v>
      </c>
      <c r="N45" s="8">
        <f t="shared" si="1"/>
        <v>0.52373775433308223</v>
      </c>
      <c r="O45" s="8">
        <f t="shared" si="2"/>
        <v>20.94951017332329</v>
      </c>
    </row>
    <row r="46" spans="1:15" x14ac:dyDescent="0.4">
      <c r="A46" t="s">
        <v>92</v>
      </c>
      <c r="B46">
        <v>3317</v>
      </c>
      <c r="K46" t="s">
        <v>22</v>
      </c>
      <c r="L46" t="str">
        <f>A74</f>
        <v>F6</v>
      </c>
      <c r="M46">
        <f>B74</f>
        <v>4198</v>
      </c>
      <c r="N46" s="8">
        <f t="shared" si="1"/>
        <v>0.39139035418236628</v>
      </c>
      <c r="O46" s="8">
        <f t="shared" si="2"/>
        <v>15.655614167294651</v>
      </c>
    </row>
    <row r="47" spans="1:15" x14ac:dyDescent="0.4">
      <c r="A47" t="s">
        <v>93</v>
      </c>
      <c r="B47">
        <v>6854</v>
      </c>
      <c r="K47" t="s">
        <v>23</v>
      </c>
      <c r="L47" t="str">
        <f>A86</f>
        <v>G6</v>
      </c>
      <c r="M47">
        <f>B86</f>
        <v>3915</v>
      </c>
      <c r="N47" s="8">
        <f t="shared" si="1"/>
        <v>0.25810097965335344</v>
      </c>
      <c r="O47" s="8">
        <f t="shared" si="2"/>
        <v>10.324039186134137</v>
      </c>
    </row>
    <row r="48" spans="1:15" x14ac:dyDescent="0.4">
      <c r="A48" t="s">
        <v>12</v>
      </c>
      <c r="B48">
        <v>3737</v>
      </c>
      <c r="K48" t="s">
        <v>24</v>
      </c>
      <c r="L48" t="str">
        <f>A98</f>
        <v>H6</v>
      </c>
      <c r="M48">
        <f>B98</f>
        <v>3796</v>
      </c>
      <c r="N48" s="8">
        <f t="shared" si="1"/>
        <v>0.20205350414468728</v>
      </c>
      <c r="O48" s="8">
        <f t="shared" si="2"/>
        <v>8.0821401657874912</v>
      </c>
    </row>
    <row r="49" spans="1:15" x14ac:dyDescent="0.4">
      <c r="A49" t="s">
        <v>20</v>
      </c>
      <c r="B49">
        <v>3502</v>
      </c>
      <c r="K49" t="s">
        <v>33</v>
      </c>
      <c r="L49" t="str">
        <f>A99</f>
        <v>H7</v>
      </c>
      <c r="M49">
        <f>B99</f>
        <v>3941</v>
      </c>
      <c r="N49" s="8">
        <f t="shared" si="1"/>
        <v>0.27034664657121327</v>
      </c>
      <c r="O49" s="8">
        <f t="shared" si="2"/>
        <v>10.81386586284853</v>
      </c>
    </row>
    <row r="50" spans="1:15" x14ac:dyDescent="0.4">
      <c r="A50" t="s">
        <v>28</v>
      </c>
      <c r="B50">
        <v>5254</v>
      </c>
      <c r="K50" t="s">
        <v>31</v>
      </c>
      <c r="L50" t="str">
        <f>A87</f>
        <v>G7</v>
      </c>
      <c r="M50">
        <f>B87</f>
        <v>3812</v>
      </c>
      <c r="N50" s="8">
        <f t="shared" si="1"/>
        <v>0.20958929917106256</v>
      </c>
      <c r="O50" s="8">
        <f t="shared" si="2"/>
        <v>8.3835719668425028</v>
      </c>
    </row>
    <row r="51" spans="1:15" x14ac:dyDescent="0.4">
      <c r="A51" t="s">
        <v>37</v>
      </c>
      <c r="B51">
        <v>3550</v>
      </c>
      <c r="K51" t="s">
        <v>32</v>
      </c>
      <c r="L51" t="str">
        <f>A75</f>
        <v>F7</v>
      </c>
      <c r="M51">
        <f>B75</f>
        <v>3703</v>
      </c>
      <c r="N51" s="8">
        <f t="shared" si="1"/>
        <v>0.15825169555388094</v>
      </c>
      <c r="O51" s="8">
        <f t="shared" si="2"/>
        <v>6.3300678221552378</v>
      </c>
    </row>
    <row r="52" spans="1:15" x14ac:dyDescent="0.4">
      <c r="A52" t="s">
        <v>44</v>
      </c>
      <c r="B52">
        <v>6026</v>
      </c>
      <c r="K52" t="s">
        <v>29</v>
      </c>
      <c r="L52" t="str">
        <f>A63</f>
        <v>E7</v>
      </c>
      <c r="M52">
        <f>B63</f>
        <v>3465</v>
      </c>
      <c r="N52" s="8">
        <f t="shared" si="1"/>
        <v>4.6156744536548611E-2</v>
      </c>
      <c r="O52" s="8">
        <f t="shared" si="2"/>
        <v>1.8462697814619444</v>
      </c>
    </row>
    <row r="53" spans="1:15" x14ac:dyDescent="0.4">
      <c r="A53" t="s">
        <v>52</v>
      </c>
      <c r="B53">
        <v>3796</v>
      </c>
      <c r="K53" t="s">
        <v>28</v>
      </c>
      <c r="L53" t="str">
        <f>A51</f>
        <v>D7</v>
      </c>
      <c r="M53">
        <f>B51</f>
        <v>3550</v>
      </c>
      <c r="N53" s="8">
        <f t="shared" si="1"/>
        <v>8.6190655614167305E-2</v>
      </c>
      <c r="O53" s="8">
        <f t="shared" si="2"/>
        <v>3.447626224566692</v>
      </c>
    </row>
    <row r="54" spans="1:15" x14ac:dyDescent="0.4">
      <c r="A54" t="s">
        <v>60</v>
      </c>
      <c r="B54">
        <v>3227</v>
      </c>
      <c r="K54" t="s">
        <v>27</v>
      </c>
      <c r="L54" s="8" t="str">
        <f>A39</f>
        <v>C7</v>
      </c>
      <c r="M54" s="8">
        <f>B39</f>
        <v>3275</v>
      </c>
      <c r="N54" s="8">
        <f t="shared" si="1"/>
        <v>-4.3330821401657879E-2</v>
      </c>
      <c r="O54" s="8">
        <f t="shared" si="2"/>
        <v>-1.7332328560663153</v>
      </c>
    </row>
    <row r="55" spans="1:15" x14ac:dyDescent="0.4">
      <c r="A55" t="s">
        <v>68</v>
      </c>
      <c r="B55">
        <v>28578</v>
      </c>
      <c r="K55" t="s">
        <v>26</v>
      </c>
      <c r="L55" s="8" t="str">
        <f>A27</f>
        <v>B7</v>
      </c>
      <c r="M55" s="8">
        <f>B27</f>
        <v>3263</v>
      </c>
      <c r="N55" s="8">
        <f t="shared" si="1"/>
        <v>-4.8982667671439342E-2</v>
      </c>
      <c r="O55" s="8">
        <f t="shared" si="2"/>
        <v>-1.9593067068575736</v>
      </c>
    </row>
    <row r="56" spans="1:15" x14ac:dyDescent="0.4">
      <c r="A56" t="s">
        <v>76</v>
      </c>
      <c r="B56">
        <v>3831</v>
      </c>
      <c r="K56" t="s">
        <v>25</v>
      </c>
      <c r="L56" s="8" t="str">
        <f>A15</f>
        <v>A7</v>
      </c>
      <c r="M56" s="8">
        <f>B15</f>
        <v>3269</v>
      </c>
      <c r="N56" s="8">
        <f t="shared" si="1"/>
        <v>-4.6156744536548611E-2</v>
      </c>
      <c r="O56" s="8">
        <f t="shared" si="2"/>
        <v>-1.8462697814619444</v>
      </c>
    </row>
    <row r="57" spans="1:15" x14ac:dyDescent="0.4">
      <c r="A57" t="s">
        <v>94</v>
      </c>
      <c r="B57">
        <v>4371</v>
      </c>
      <c r="K57" t="s">
        <v>34</v>
      </c>
      <c r="L57" s="8" t="str">
        <f>A16</f>
        <v>A8</v>
      </c>
      <c r="M57" s="8">
        <f>B16</f>
        <v>3234</v>
      </c>
      <c r="N57" s="8">
        <f t="shared" si="1"/>
        <v>-6.2641296156744547E-2</v>
      </c>
      <c r="O57" s="8">
        <f t="shared" si="2"/>
        <v>-2.5056518462697817</v>
      </c>
    </row>
    <row r="58" spans="1:15" x14ac:dyDescent="0.4">
      <c r="A58" t="s">
        <v>95</v>
      </c>
      <c r="B58">
        <v>3249</v>
      </c>
      <c r="K58" t="s">
        <v>35</v>
      </c>
      <c r="L58" s="8" t="str">
        <f>A28</f>
        <v>B8</v>
      </c>
      <c r="M58" s="8">
        <f>B28</f>
        <v>3268</v>
      </c>
      <c r="N58" s="8">
        <f t="shared" si="1"/>
        <v>-4.6627731725697064E-2</v>
      </c>
      <c r="O58" s="8">
        <f t="shared" si="2"/>
        <v>-1.8651092690278825</v>
      </c>
    </row>
    <row r="59" spans="1:15" x14ac:dyDescent="0.4">
      <c r="A59" t="s">
        <v>96</v>
      </c>
      <c r="B59">
        <v>11174</v>
      </c>
      <c r="K59" t="s">
        <v>36</v>
      </c>
      <c r="L59" s="8" t="str">
        <f>A40</f>
        <v>C8</v>
      </c>
      <c r="M59" s="8">
        <f>B40</f>
        <v>3462</v>
      </c>
      <c r="N59" s="8">
        <f t="shared" si="1"/>
        <v>4.4743782969103245E-2</v>
      </c>
      <c r="O59" s="8">
        <f t="shared" si="2"/>
        <v>1.7897513187641299</v>
      </c>
    </row>
    <row r="60" spans="1:15" x14ac:dyDescent="0.4">
      <c r="A60" t="s">
        <v>13</v>
      </c>
      <c r="B60">
        <v>3522</v>
      </c>
      <c r="K60" t="s">
        <v>37</v>
      </c>
      <c r="L60" s="8" t="str">
        <f>A52</f>
        <v>D8</v>
      </c>
      <c r="M60" s="8">
        <f>B52</f>
        <v>6026</v>
      </c>
      <c r="N60" s="8">
        <f t="shared" si="1"/>
        <v>1.2523549359457424</v>
      </c>
      <c r="O60" s="8">
        <f t="shared" si="2"/>
        <v>50.094197437829699</v>
      </c>
    </row>
    <row r="61" spans="1:15" x14ac:dyDescent="0.4">
      <c r="A61" t="s">
        <v>21</v>
      </c>
      <c r="B61">
        <v>3249</v>
      </c>
      <c r="K61" t="s">
        <v>38</v>
      </c>
      <c r="L61" s="8" t="str">
        <f>A64</f>
        <v>E8</v>
      </c>
      <c r="M61" s="8">
        <f>B64</f>
        <v>27754</v>
      </c>
      <c r="N61" s="8">
        <f t="shared" si="1"/>
        <v>11.485964581763376</v>
      </c>
      <c r="O61" s="8">
        <f t="shared" si="2"/>
        <v>459.43858327053505</v>
      </c>
    </row>
    <row r="62" spans="1:15" x14ac:dyDescent="0.4">
      <c r="A62" t="s">
        <v>29</v>
      </c>
      <c r="B62">
        <v>4479</v>
      </c>
      <c r="K62" t="s">
        <v>30</v>
      </c>
      <c r="L62" s="8" t="str">
        <f>A76</f>
        <v>F8</v>
      </c>
      <c r="M62" s="8">
        <f>B76</f>
        <v>39795</v>
      </c>
      <c r="N62" s="8">
        <f t="shared" si="1"/>
        <v>17.157121326299926</v>
      </c>
      <c r="O62" s="8">
        <f t="shared" si="2"/>
        <v>686.28485305199706</v>
      </c>
    </row>
    <row r="63" spans="1:15" x14ac:dyDescent="0.4">
      <c r="A63" t="s">
        <v>38</v>
      </c>
      <c r="B63">
        <v>3465</v>
      </c>
      <c r="K63" t="s">
        <v>39</v>
      </c>
      <c r="L63" s="8" t="str">
        <f>A88</f>
        <v>G8</v>
      </c>
      <c r="M63" s="8">
        <f>B88</f>
        <v>30375</v>
      </c>
      <c r="N63" s="8">
        <f t="shared" si="1"/>
        <v>12.720422004521478</v>
      </c>
      <c r="O63" s="8">
        <f t="shared" si="2"/>
        <v>508.81688018085913</v>
      </c>
    </row>
    <row r="64" spans="1:15" x14ac:dyDescent="0.4">
      <c r="A64" t="s">
        <v>45</v>
      </c>
      <c r="B64">
        <v>27754</v>
      </c>
      <c r="K64" t="s">
        <v>40</v>
      </c>
      <c r="L64" s="8" t="str">
        <f>A100</f>
        <v>H8</v>
      </c>
      <c r="M64" s="8">
        <f>B100</f>
        <v>15974</v>
      </c>
      <c r="N64" s="8">
        <f t="shared" si="1"/>
        <v>5.937735493594575</v>
      </c>
      <c r="O64" s="8">
        <f t="shared" si="2"/>
        <v>237.50941974378298</v>
      </c>
    </row>
    <row r="65" spans="1:15" x14ac:dyDescent="0.4">
      <c r="A65" t="s">
        <v>53</v>
      </c>
      <c r="B65">
        <v>4086</v>
      </c>
      <c r="K65" t="s">
        <v>48</v>
      </c>
      <c r="L65" s="8" t="str">
        <f>A101</f>
        <v>H9</v>
      </c>
      <c r="M65" s="8">
        <f>B101</f>
        <v>6672</v>
      </c>
      <c r="N65" s="8">
        <f t="shared" si="1"/>
        <v>1.5566126601356445</v>
      </c>
      <c r="O65" s="8">
        <f t="shared" si="2"/>
        <v>62.264506405425777</v>
      </c>
    </row>
    <row r="66" spans="1:15" x14ac:dyDescent="0.4">
      <c r="A66" t="s">
        <v>61</v>
      </c>
      <c r="B66">
        <v>3236</v>
      </c>
      <c r="K66" t="s">
        <v>47</v>
      </c>
      <c r="L66" s="8" t="str">
        <f>A89</f>
        <v>G9</v>
      </c>
      <c r="M66" s="8">
        <f>B89</f>
        <v>5523</v>
      </c>
      <c r="N66" s="8">
        <f t="shared" si="1"/>
        <v>1.0154483798040694</v>
      </c>
      <c r="O66" s="8">
        <f t="shared" si="2"/>
        <v>40.617935192162776</v>
      </c>
    </row>
    <row r="67" spans="1:15" x14ac:dyDescent="0.4">
      <c r="A67" t="s">
        <v>69</v>
      </c>
      <c r="B67">
        <v>41362</v>
      </c>
      <c r="K67" t="s">
        <v>46</v>
      </c>
      <c r="L67" s="8" t="str">
        <f>A77</f>
        <v>F9</v>
      </c>
      <c r="M67" s="8">
        <f>B77</f>
        <v>4609</v>
      </c>
      <c r="N67" s="8">
        <f t="shared" si="1"/>
        <v>0.58496608892238133</v>
      </c>
      <c r="O67" s="8">
        <f t="shared" si="2"/>
        <v>23.398643556895252</v>
      </c>
    </row>
    <row r="68" spans="1:15" x14ac:dyDescent="0.4">
      <c r="A68" t="s">
        <v>77</v>
      </c>
      <c r="B68">
        <v>3906</v>
      </c>
      <c r="K68" t="s">
        <v>45</v>
      </c>
      <c r="L68" s="8" t="str">
        <f>A65</f>
        <v>E9</v>
      </c>
      <c r="M68" s="8">
        <f>B65</f>
        <v>4086</v>
      </c>
      <c r="N68" s="8">
        <f t="shared" si="1"/>
        <v>0.33863978899773928</v>
      </c>
      <c r="O68" s="8">
        <f t="shared" si="2"/>
        <v>13.545591559909571</v>
      </c>
    </row>
    <row r="69" spans="1:15" x14ac:dyDescent="0.4">
      <c r="A69" t="s">
        <v>97</v>
      </c>
      <c r="B69">
        <v>3610</v>
      </c>
      <c r="K69" t="s">
        <v>44</v>
      </c>
      <c r="L69" s="8" t="str">
        <f>A53</f>
        <v>D9</v>
      </c>
      <c r="M69" s="8">
        <f>B53</f>
        <v>3796</v>
      </c>
      <c r="N69" s="8">
        <f t="shared" si="1"/>
        <v>0.20205350414468728</v>
      </c>
      <c r="O69" s="8">
        <f t="shared" si="2"/>
        <v>8.0821401657874912</v>
      </c>
    </row>
    <row r="70" spans="1:15" x14ac:dyDescent="0.4">
      <c r="A70" t="s">
        <v>98</v>
      </c>
      <c r="B70">
        <v>3375</v>
      </c>
      <c r="K70" t="s">
        <v>43</v>
      </c>
      <c r="L70" s="8" t="str">
        <f>A41</f>
        <v>C9</v>
      </c>
      <c r="M70" s="8">
        <f>B41</f>
        <v>3704</v>
      </c>
      <c r="N70" s="8">
        <f t="shared" si="1"/>
        <v>0.15872268274302939</v>
      </c>
      <c r="O70" s="8">
        <f t="shared" si="2"/>
        <v>6.3489073097211755</v>
      </c>
    </row>
    <row r="71" spans="1:15" x14ac:dyDescent="0.4">
      <c r="A71" t="s">
        <v>99</v>
      </c>
      <c r="B71">
        <v>22924</v>
      </c>
      <c r="K71" t="s">
        <v>42</v>
      </c>
      <c r="L71" s="8" t="str">
        <f>A29</f>
        <v>B9</v>
      </c>
      <c r="M71" s="8">
        <f>B29</f>
        <v>3974</v>
      </c>
      <c r="N71" s="8">
        <f t="shared" si="1"/>
        <v>0.28588922381311233</v>
      </c>
      <c r="O71" s="8">
        <f t="shared" si="2"/>
        <v>11.435568952524493</v>
      </c>
    </row>
    <row r="72" spans="1:15" x14ac:dyDescent="0.4">
      <c r="A72" t="s">
        <v>14</v>
      </c>
      <c r="B72">
        <v>3372</v>
      </c>
      <c r="K72" t="s">
        <v>41</v>
      </c>
      <c r="L72" s="8" t="str">
        <f>A17</f>
        <v>A9</v>
      </c>
      <c r="M72" s="8">
        <f>B17</f>
        <v>3747</v>
      </c>
      <c r="N72" s="8">
        <f t="shared" si="1"/>
        <v>0.17897513187641298</v>
      </c>
      <c r="O72" s="8">
        <f t="shared" si="2"/>
        <v>7.1590052750565194</v>
      </c>
    </row>
    <row r="73" spans="1:15" x14ac:dyDescent="0.4">
      <c r="A73" t="s">
        <v>22</v>
      </c>
      <c r="B73">
        <v>3239</v>
      </c>
      <c r="K73" t="s">
        <v>49</v>
      </c>
      <c r="L73" s="8" t="str">
        <f>A18</f>
        <v>A10</v>
      </c>
      <c r="M73" s="8">
        <f>B18</f>
        <v>3592</v>
      </c>
      <c r="N73" s="8">
        <f t="shared" si="1"/>
        <v>0.10597211755840243</v>
      </c>
      <c r="O73" s="8">
        <f t="shared" si="2"/>
        <v>4.2388847023360974</v>
      </c>
    </row>
    <row r="74" spans="1:15" x14ac:dyDescent="0.4">
      <c r="A74" t="s">
        <v>32</v>
      </c>
      <c r="B74">
        <v>4198</v>
      </c>
      <c r="K74" t="s">
        <v>50</v>
      </c>
      <c r="L74" s="8" t="str">
        <f>A30</f>
        <v>B10</v>
      </c>
      <c r="M74" s="8">
        <f>B30</f>
        <v>3366</v>
      </c>
      <c r="N74" s="8">
        <f t="shared" ref="N74:N96" si="4">(M74-I$15)/2123.2</f>
        <v>-4.7098718914845522E-4</v>
      </c>
      <c r="O74" s="8">
        <f t="shared" ref="O74:O96" si="5">N74*40</f>
        <v>-1.8839487565938208E-2</v>
      </c>
    </row>
    <row r="75" spans="1:15" x14ac:dyDescent="0.4">
      <c r="A75" t="s">
        <v>30</v>
      </c>
      <c r="B75">
        <v>3703</v>
      </c>
      <c r="K75" t="s">
        <v>51</v>
      </c>
      <c r="L75" s="8" t="str">
        <f>A42</f>
        <v>C10</v>
      </c>
      <c r="M75" s="8">
        <f>B42</f>
        <v>3274</v>
      </c>
      <c r="N75" s="8">
        <f t="shared" si="4"/>
        <v>-4.3801808590806332E-2</v>
      </c>
      <c r="O75" s="8">
        <f t="shared" si="5"/>
        <v>-1.7520723436322534</v>
      </c>
    </row>
    <row r="76" spans="1:15" x14ac:dyDescent="0.4">
      <c r="A76" t="s">
        <v>46</v>
      </c>
      <c r="B76">
        <v>39795</v>
      </c>
      <c r="K76" t="s">
        <v>52</v>
      </c>
      <c r="L76" t="str">
        <f>A54</f>
        <v>D10</v>
      </c>
      <c r="M76">
        <f>B54</f>
        <v>3227</v>
      </c>
      <c r="N76" s="8">
        <f t="shared" si="4"/>
        <v>-6.5938206480783731E-2</v>
      </c>
      <c r="O76" s="8">
        <f t="shared" si="5"/>
        <v>-2.6375282592313494</v>
      </c>
    </row>
    <row r="77" spans="1:15" x14ac:dyDescent="0.4">
      <c r="A77" t="s">
        <v>54</v>
      </c>
      <c r="B77">
        <v>4609</v>
      </c>
      <c r="K77" t="s">
        <v>53</v>
      </c>
      <c r="L77" t="str">
        <f>A66</f>
        <v>E10</v>
      </c>
      <c r="M77">
        <f>B66</f>
        <v>3236</v>
      </c>
      <c r="N77" s="8">
        <f t="shared" si="4"/>
        <v>-6.1699321778447634E-2</v>
      </c>
      <c r="O77" s="8">
        <f t="shared" si="5"/>
        <v>-2.4679728711379054</v>
      </c>
    </row>
    <row r="78" spans="1:15" x14ac:dyDescent="0.4">
      <c r="A78" t="s">
        <v>62</v>
      </c>
      <c r="B78">
        <v>3252</v>
      </c>
      <c r="K78" t="s">
        <v>54</v>
      </c>
      <c r="L78" t="str">
        <f>A78</f>
        <v>F10</v>
      </c>
      <c r="M78">
        <f>B78</f>
        <v>3252</v>
      </c>
      <c r="N78" s="8">
        <f t="shared" si="4"/>
        <v>-5.4163526752072345E-2</v>
      </c>
      <c r="O78" s="8">
        <f t="shared" si="5"/>
        <v>-2.1665410700828938</v>
      </c>
    </row>
    <row r="79" spans="1:15" x14ac:dyDescent="0.4">
      <c r="A79" t="s">
        <v>70</v>
      </c>
      <c r="B79">
        <v>33590</v>
      </c>
      <c r="K79" t="s">
        <v>55</v>
      </c>
      <c r="L79" t="str">
        <f>A90</f>
        <v>G10</v>
      </c>
      <c r="M79">
        <f>B90</f>
        <v>3318</v>
      </c>
      <c r="N79" s="8">
        <f t="shared" si="4"/>
        <v>-2.3078372268274305E-2</v>
      </c>
      <c r="O79" s="8">
        <f t="shared" si="5"/>
        <v>-0.92313489073097221</v>
      </c>
    </row>
    <row r="80" spans="1:15" x14ac:dyDescent="0.4">
      <c r="A80" t="s">
        <v>78</v>
      </c>
      <c r="B80">
        <v>3636</v>
      </c>
      <c r="K80" t="s">
        <v>56</v>
      </c>
      <c r="L80" t="str">
        <f>A102</f>
        <v>H10</v>
      </c>
      <c r="M80">
        <f>B102</f>
        <v>3314</v>
      </c>
      <c r="N80" s="8">
        <f t="shared" si="4"/>
        <v>-2.4962321024868124E-2</v>
      </c>
      <c r="O80" s="8">
        <f t="shared" si="5"/>
        <v>-0.99849284099472491</v>
      </c>
    </row>
    <row r="81" spans="1:15" x14ac:dyDescent="0.4">
      <c r="A81" t="s">
        <v>100</v>
      </c>
      <c r="B81">
        <v>3367</v>
      </c>
      <c r="K81" t="s">
        <v>64</v>
      </c>
      <c r="L81" t="str">
        <f>A103</f>
        <v>H11</v>
      </c>
      <c r="M81">
        <f>B103</f>
        <v>3473</v>
      </c>
      <c r="N81" s="8">
        <f t="shared" si="4"/>
        <v>4.9924642049736248E-2</v>
      </c>
      <c r="O81" s="8">
        <f t="shared" si="5"/>
        <v>1.9969856819894498</v>
      </c>
    </row>
    <row r="82" spans="1:15" x14ac:dyDescent="0.4">
      <c r="A82" t="s">
        <v>101</v>
      </c>
      <c r="B82">
        <v>3913</v>
      </c>
      <c r="K82" t="s">
        <v>63</v>
      </c>
      <c r="L82" t="str">
        <f>A91</f>
        <v>G11</v>
      </c>
      <c r="M82">
        <f>B91</f>
        <v>6315</v>
      </c>
      <c r="N82" s="8">
        <f t="shared" si="4"/>
        <v>1.3884702336096459</v>
      </c>
      <c r="O82" s="8">
        <f t="shared" si="5"/>
        <v>55.538809344385839</v>
      </c>
    </row>
    <row r="83" spans="1:15" x14ac:dyDescent="0.4">
      <c r="A83" t="s">
        <v>102</v>
      </c>
      <c r="B83">
        <v>44342</v>
      </c>
      <c r="K83" t="s">
        <v>62</v>
      </c>
      <c r="L83" t="str">
        <f>A79</f>
        <v>F11</v>
      </c>
      <c r="M83">
        <f>B79</f>
        <v>33590</v>
      </c>
      <c r="N83" s="8">
        <f t="shared" si="4"/>
        <v>14.234645817633762</v>
      </c>
      <c r="O83" s="8">
        <f t="shared" si="5"/>
        <v>569.38583270535048</v>
      </c>
    </row>
    <row r="84" spans="1:15" x14ac:dyDescent="0.4">
      <c r="A84" t="s">
        <v>15</v>
      </c>
      <c r="B84">
        <v>3252</v>
      </c>
      <c r="K84" t="s">
        <v>61</v>
      </c>
      <c r="L84" t="str">
        <f>A67</f>
        <v>E11</v>
      </c>
      <c r="M84">
        <f>B67</f>
        <v>41362</v>
      </c>
      <c r="N84" s="8">
        <f t="shared" si="4"/>
        <v>17.895158251695555</v>
      </c>
      <c r="O84" s="8">
        <f t="shared" si="5"/>
        <v>715.80633006782227</v>
      </c>
    </row>
    <row r="85" spans="1:15" x14ac:dyDescent="0.4">
      <c r="A85" t="s">
        <v>23</v>
      </c>
      <c r="B85">
        <v>3262</v>
      </c>
      <c r="K85" t="s">
        <v>60</v>
      </c>
      <c r="L85" t="str">
        <f>A55</f>
        <v>D11</v>
      </c>
      <c r="M85">
        <f>B55</f>
        <v>28578</v>
      </c>
      <c r="N85" s="8">
        <f t="shared" si="4"/>
        <v>11.874058025621704</v>
      </c>
      <c r="O85" s="8">
        <f t="shared" si="5"/>
        <v>474.96232102486817</v>
      </c>
    </row>
    <row r="86" spans="1:15" x14ac:dyDescent="0.4">
      <c r="A86" t="s">
        <v>31</v>
      </c>
      <c r="B86">
        <v>3915</v>
      </c>
      <c r="K86" t="s">
        <v>59</v>
      </c>
      <c r="L86" t="str">
        <f>A43</f>
        <v>C11</v>
      </c>
      <c r="M86">
        <f>B43</f>
        <v>16222</v>
      </c>
      <c r="N86" s="8">
        <f t="shared" si="4"/>
        <v>6.0545403165033918</v>
      </c>
      <c r="O86" s="8">
        <f t="shared" si="5"/>
        <v>242.18161266013567</v>
      </c>
    </row>
    <row r="87" spans="1:15" x14ac:dyDescent="0.4">
      <c r="A87" t="s">
        <v>39</v>
      </c>
      <c r="B87">
        <v>3812</v>
      </c>
      <c r="K87" t="s">
        <v>58</v>
      </c>
      <c r="L87" t="str">
        <f>A31</f>
        <v>B11</v>
      </c>
      <c r="M87">
        <f>B31</f>
        <v>7615</v>
      </c>
      <c r="N87" s="8">
        <f t="shared" si="4"/>
        <v>2.0007535795026379</v>
      </c>
      <c r="O87" s="8">
        <f t="shared" si="5"/>
        <v>80.030143180105512</v>
      </c>
    </row>
    <row r="88" spans="1:15" x14ac:dyDescent="0.4">
      <c r="A88" t="s">
        <v>47</v>
      </c>
      <c r="B88">
        <v>30375</v>
      </c>
      <c r="K88" t="s">
        <v>57</v>
      </c>
      <c r="L88" t="str">
        <f>A19</f>
        <v>A11</v>
      </c>
      <c r="M88">
        <f>B19</f>
        <v>6027</v>
      </c>
      <c r="N88" s="8">
        <f t="shared" si="4"/>
        <v>1.2528259231348908</v>
      </c>
      <c r="O88" s="8">
        <f t="shared" si="5"/>
        <v>50.113036925395633</v>
      </c>
    </row>
    <row r="89" spans="1:15" x14ac:dyDescent="0.4">
      <c r="A89" t="s">
        <v>55</v>
      </c>
      <c r="B89">
        <v>5523</v>
      </c>
      <c r="K89" t="s">
        <v>65</v>
      </c>
      <c r="L89" t="str">
        <f>A20</f>
        <v>A12</v>
      </c>
      <c r="M89">
        <f>B20</f>
        <v>5106</v>
      </c>
      <c r="N89" s="8">
        <f t="shared" si="4"/>
        <v>0.81904672192916361</v>
      </c>
      <c r="O89" s="8">
        <f t="shared" si="5"/>
        <v>32.761868877166542</v>
      </c>
    </row>
    <row r="90" spans="1:15" x14ac:dyDescent="0.4">
      <c r="A90" t="s">
        <v>63</v>
      </c>
      <c r="B90">
        <v>3318</v>
      </c>
      <c r="K90" t="s">
        <v>66</v>
      </c>
      <c r="L90" t="str">
        <f>A32</f>
        <v>B12</v>
      </c>
      <c r="M90">
        <f>B32</f>
        <v>4216</v>
      </c>
      <c r="N90" s="8">
        <f t="shared" si="4"/>
        <v>0.39986812358703849</v>
      </c>
      <c r="O90" s="8">
        <f t="shared" si="5"/>
        <v>15.99472494348154</v>
      </c>
    </row>
    <row r="91" spans="1:15" x14ac:dyDescent="0.4">
      <c r="A91" t="s">
        <v>71</v>
      </c>
      <c r="B91">
        <v>6315</v>
      </c>
      <c r="K91" t="s">
        <v>67</v>
      </c>
      <c r="L91" t="str">
        <f>A44</f>
        <v>C12</v>
      </c>
      <c r="M91">
        <f>B44</f>
        <v>3861</v>
      </c>
      <c r="N91" s="8">
        <f t="shared" si="4"/>
        <v>0.23266767143933687</v>
      </c>
      <c r="O91" s="8">
        <f t="shared" si="5"/>
        <v>9.3067068575734737</v>
      </c>
    </row>
    <row r="92" spans="1:15" x14ac:dyDescent="0.4">
      <c r="A92" t="s">
        <v>79</v>
      </c>
      <c r="B92">
        <v>3528</v>
      </c>
      <c r="K92" t="s">
        <v>68</v>
      </c>
      <c r="L92" t="str">
        <f>A56</f>
        <v>D12</v>
      </c>
      <c r="M92">
        <f>B56</f>
        <v>3831</v>
      </c>
      <c r="N92" s="8">
        <f t="shared" si="4"/>
        <v>0.21853805576488322</v>
      </c>
      <c r="O92" s="8">
        <f t="shared" si="5"/>
        <v>8.7415222305953293</v>
      </c>
    </row>
    <row r="93" spans="1:15" x14ac:dyDescent="0.4">
      <c r="A93" t="s">
        <v>103</v>
      </c>
      <c r="B93">
        <v>3370</v>
      </c>
      <c r="K93" t="s">
        <v>69</v>
      </c>
      <c r="L93" t="str">
        <f>A68</f>
        <v>E12</v>
      </c>
      <c r="M93">
        <f>B68</f>
        <v>3906</v>
      </c>
      <c r="N93" s="8">
        <f t="shared" si="4"/>
        <v>0.25386209495101736</v>
      </c>
      <c r="O93" s="8">
        <f t="shared" si="5"/>
        <v>10.154483798040694</v>
      </c>
    </row>
    <row r="94" spans="1:15" x14ac:dyDescent="0.4">
      <c r="A94" t="s">
        <v>104</v>
      </c>
      <c r="B94">
        <v>11221</v>
      </c>
      <c r="K94" t="s">
        <v>70</v>
      </c>
      <c r="L94" t="str">
        <f>A80</f>
        <v>F12</v>
      </c>
      <c r="M94">
        <f>B80</f>
        <v>3636</v>
      </c>
      <c r="N94" s="8">
        <f t="shared" si="4"/>
        <v>0.12669555388093445</v>
      </c>
      <c r="O94" s="8">
        <f t="shared" si="5"/>
        <v>5.0678221552373781</v>
      </c>
    </row>
    <row r="95" spans="1:15" x14ac:dyDescent="0.4">
      <c r="A95" t="s">
        <v>105</v>
      </c>
      <c r="B95">
        <v>32443</v>
      </c>
      <c r="K95" t="s">
        <v>71</v>
      </c>
      <c r="L95" t="str">
        <f>A92</f>
        <v>G12</v>
      </c>
      <c r="M95">
        <f>B92</f>
        <v>3528</v>
      </c>
      <c r="N95" s="8">
        <f t="shared" si="4"/>
        <v>7.5828937452901285E-2</v>
      </c>
      <c r="O95" s="8">
        <f t="shared" si="5"/>
        <v>3.0331574981160516</v>
      </c>
    </row>
    <row r="96" spans="1:15" x14ac:dyDescent="0.4">
      <c r="A96" t="s">
        <v>16</v>
      </c>
      <c r="B96">
        <v>3261</v>
      </c>
      <c r="K96" t="s">
        <v>72</v>
      </c>
      <c r="L96" t="str">
        <f>A104</f>
        <v>H12</v>
      </c>
      <c r="M96">
        <f>B104</f>
        <v>3454</v>
      </c>
      <c r="N96" s="8">
        <f t="shared" si="4"/>
        <v>4.09758854559156E-2</v>
      </c>
      <c r="O96" s="8">
        <f t="shared" si="5"/>
        <v>1.639035418236624</v>
      </c>
    </row>
    <row r="97" spans="1:2" x14ac:dyDescent="0.4">
      <c r="A97" t="s">
        <v>24</v>
      </c>
      <c r="B97">
        <v>3257</v>
      </c>
    </row>
    <row r="98" spans="1:2" x14ac:dyDescent="0.4">
      <c r="A98" t="s">
        <v>33</v>
      </c>
      <c r="B98">
        <v>3796</v>
      </c>
    </row>
    <row r="99" spans="1:2" x14ac:dyDescent="0.4">
      <c r="A99" t="s">
        <v>40</v>
      </c>
      <c r="B99">
        <v>3941</v>
      </c>
    </row>
    <row r="100" spans="1:2" x14ac:dyDescent="0.4">
      <c r="A100" t="s">
        <v>48</v>
      </c>
      <c r="B100">
        <v>15974</v>
      </c>
    </row>
    <row r="101" spans="1:2" x14ac:dyDescent="0.4">
      <c r="A101" t="s">
        <v>56</v>
      </c>
      <c r="B101">
        <v>6672</v>
      </c>
    </row>
    <row r="102" spans="1:2" x14ac:dyDescent="0.4">
      <c r="A102" t="s">
        <v>64</v>
      </c>
      <c r="B102">
        <v>3314</v>
      </c>
    </row>
    <row r="103" spans="1:2" x14ac:dyDescent="0.4">
      <c r="A103" t="s">
        <v>72</v>
      </c>
      <c r="B103">
        <v>3473</v>
      </c>
    </row>
    <row r="104" spans="1:2" x14ac:dyDescent="0.4">
      <c r="A104" t="s">
        <v>80</v>
      </c>
      <c r="B104">
        <v>3454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64945</v>
      </c>
      <c r="D2">
        <v>3292</v>
      </c>
      <c r="E2">
        <v>4270</v>
      </c>
      <c r="F2">
        <v>8479</v>
      </c>
      <c r="G2">
        <v>45179</v>
      </c>
      <c r="H2">
        <v>26827</v>
      </c>
      <c r="I2">
        <v>3296</v>
      </c>
      <c r="J2">
        <v>3277</v>
      </c>
      <c r="K2">
        <v>3804</v>
      </c>
      <c r="L2">
        <v>3646</v>
      </c>
      <c r="M2">
        <v>6199</v>
      </c>
      <c r="N2">
        <v>5272</v>
      </c>
      <c r="O2">
        <v>39132</v>
      </c>
      <c r="P2">
        <v>3296</v>
      </c>
      <c r="Q2">
        <v>4992</v>
      </c>
      <c r="R2">
        <v>3787</v>
      </c>
      <c r="S2">
        <v>34780</v>
      </c>
      <c r="T2">
        <v>12213</v>
      </c>
      <c r="U2">
        <v>3288</v>
      </c>
      <c r="V2">
        <v>3293</v>
      </c>
      <c r="W2">
        <v>4026</v>
      </c>
      <c r="X2">
        <v>3411</v>
      </c>
      <c r="Y2">
        <v>7852</v>
      </c>
      <c r="Z2">
        <v>4319</v>
      </c>
      <c r="AA2">
        <v>20721</v>
      </c>
      <c r="AB2">
        <v>3258</v>
      </c>
      <c r="AC2">
        <v>6041</v>
      </c>
      <c r="AD2">
        <v>4232</v>
      </c>
      <c r="AE2">
        <v>7902</v>
      </c>
      <c r="AF2">
        <v>6539</v>
      </c>
      <c r="AG2">
        <v>3297</v>
      </c>
      <c r="AH2">
        <v>3512</v>
      </c>
      <c r="AI2">
        <v>3742</v>
      </c>
      <c r="AJ2">
        <v>3316</v>
      </c>
      <c r="AK2">
        <v>16723</v>
      </c>
      <c r="AL2">
        <v>3933</v>
      </c>
      <c r="AM2">
        <v>7663</v>
      </c>
      <c r="AN2">
        <v>3331</v>
      </c>
      <c r="AO2">
        <v>6897</v>
      </c>
      <c r="AP2">
        <v>3747</v>
      </c>
      <c r="AQ2">
        <v>3535</v>
      </c>
      <c r="AR2">
        <v>5334</v>
      </c>
      <c r="AS2">
        <v>3292</v>
      </c>
      <c r="AT2">
        <v>6158</v>
      </c>
      <c r="AU2">
        <v>3835</v>
      </c>
      <c r="AV2">
        <v>3271</v>
      </c>
      <c r="AW2">
        <v>29513</v>
      </c>
      <c r="AX2">
        <v>3903</v>
      </c>
      <c r="AY2">
        <v>4358</v>
      </c>
      <c r="AZ2">
        <v>3253</v>
      </c>
      <c r="BA2">
        <v>11228</v>
      </c>
      <c r="BB2">
        <v>3538</v>
      </c>
      <c r="BC2">
        <v>3263</v>
      </c>
      <c r="BD2">
        <v>4534</v>
      </c>
      <c r="BE2">
        <v>3494</v>
      </c>
      <c r="BF2">
        <v>28804</v>
      </c>
      <c r="BG2">
        <v>4116</v>
      </c>
      <c r="BH2">
        <v>3266</v>
      </c>
      <c r="BI2">
        <v>42367</v>
      </c>
      <c r="BJ2">
        <v>3963</v>
      </c>
      <c r="BK2">
        <v>3610</v>
      </c>
      <c r="BL2">
        <v>3351</v>
      </c>
      <c r="BM2">
        <v>22694</v>
      </c>
      <c r="BN2">
        <v>3385</v>
      </c>
      <c r="BO2">
        <v>3251</v>
      </c>
      <c r="BP2">
        <v>4148</v>
      </c>
      <c r="BQ2">
        <v>3725</v>
      </c>
      <c r="BR2">
        <v>40417</v>
      </c>
      <c r="BS2">
        <v>4610</v>
      </c>
      <c r="BT2">
        <v>3282</v>
      </c>
      <c r="BU2">
        <v>34123</v>
      </c>
      <c r="BV2">
        <v>3683</v>
      </c>
      <c r="BW2">
        <v>3344</v>
      </c>
      <c r="BX2">
        <v>3885</v>
      </c>
      <c r="BY2">
        <v>44211</v>
      </c>
      <c r="BZ2">
        <v>3259</v>
      </c>
      <c r="CA2">
        <v>3257</v>
      </c>
      <c r="CB2">
        <v>3917</v>
      </c>
      <c r="CC2">
        <v>3805</v>
      </c>
      <c r="CD2">
        <v>29209</v>
      </c>
      <c r="CE2">
        <v>5515</v>
      </c>
      <c r="CF2">
        <v>3329</v>
      </c>
      <c r="CG2">
        <v>6330</v>
      </c>
      <c r="CH2">
        <v>3596</v>
      </c>
      <c r="CI2">
        <v>3353</v>
      </c>
      <c r="CJ2">
        <v>10956</v>
      </c>
      <c r="CK2">
        <v>32125</v>
      </c>
      <c r="CL2">
        <v>3251</v>
      </c>
      <c r="CM2">
        <v>3242</v>
      </c>
      <c r="CN2">
        <v>3761</v>
      </c>
      <c r="CO2">
        <v>3882</v>
      </c>
      <c r="CP2">
        <v>15339</v>
      </c>
      <c r="CQ2">
        <v>6562</v>
      </c>
      <c r="CR2">
        <v>3301</v>
      </c>
      <c r="CS2">
        <v>3469</v>
      </c>
      <c r="CT2">
        <v>3467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64945</v>
      </c>
      <c r="G9">
        <f>'Plate 1'!G9</f>
        <v>30</v>
      </c>
      <c r="H9" t="str">
        <f t="shared" ref="H9:I9" si="0">A9</f>
        <v>A1</v>
      </c>
      <c r="I9">
        <f t="shared" si="0"/>
        <v>64945</v>
      </c>
      <c r="K9" t="s">
        <v>82</v>
      </c>
      <c r="L9" t="str">
        <f>A10</f>
        <v>A2</v>
      </c>
      <c r="M9">
        <f>B10</f>
        <v>3292</v>
      </c>
      <c r="N9" s="8">
        <f>(M9-I$15)/2129.8</f>
        <v>-2.441543806930228E-2</v>
      </c>
      <c r="O9">
        <f>N9*40</f>
        <v>-0.97661752277209124</v>
      </c>
    </row>
    <row r="10" spans="1:98" x14ac:dyDescent="0.4">
      <c r="A10" t="s">
        <v>83</v>
      </c>
      <c r="B10">
        <v>3292</v>
      </c>
      <c r="G10">
        <f>'Plate 1'!G10</f>
        <v>15</v>
      </c>
      <c r="H10" t="str">
        <f>A21</f>
        <v>B1</v>
      </c>
      <c r="I10">
        <f>B21</f>
        <v>39132</v>
      </c>
      <c r="K10" t="s">
        <v>85</v>
      </c>
      <c r="L10" t="str">
        <f>A22</f>
        <v>B2</v>
      </c>
      <c r="M10">
        <f>B22</f>
        <v>3296</v>
      </c>
      <c r="N10" s="8">
        <f t="shared" ref="N10:N73" si="1">(M10-I$15)/2129.8</f>
        <v>-2.2537327448586719E-2</v>
      </c>
      <c r="O10">
        <f t="shared" ref="O10:O73" si="2">N10*40</f>
        <v>-0.90149309794346877</v>
      </c>
    </row>
    <row r="11" spans="1:98" x14ac:dyDescent="0.4">
      <c r="A11" t="s">
        <v>84</v>
      </c>
      <c r="B11">
        <v>4270</v>
      </c>
      <c r="G11">
        <f>'Plate 1'!G11</f>
        <v>7.5</v>
      </c>
      <c r="H11" t="str">
        <f>A33</f>
        <v>C1</v>
      </c>
      <c r="I11">
        <f>B33</f>
        <v>20721</v>
      </c>
      <c r="K11" t="s">
        <v>88</v>
      </c>
      <c r="L11" t="str">
        <f>A34</f>
        <v>C2</v>
      </c>
      <c r="M11">
        <f>B34</f>
        <v>3258</v>
      </c>
      <c r="N11" s="8">
        <f t="shared" si="1"/>
        <v>-4.0379378345384541E-2</v>
      </c>
      <c r="O11">
        <f t="shared" si="2"/>
        <v>-1.6151751338153817</v>
      </c>
    </row>
    <row r="12" spans="1:98" x14ac:dyDescent="0.4">
      <c r="A12" t="s">
        <v>9</v>
      </c>
      <c r="B12">
        <v>8479</v>
      </c>
      <c r="G12">
        <f>'Plate 1'!G12</f>
        <v>1.875</v>
      </c>
      <c r="H12" t="str">
        <f>A45</f>
        <v>D1</v>
      </c>
      <c r="I12">
        <f>B45</f>
        <v>7663</v>
      </c>
      <c r="K12" t="s">
        <v>91</v>
      </c>
      <c r="L12" t="str">
        <f>A46</f>
        <v>D2</v>
      </c>
      <c r="M12">
        <f>B46</f>
        <v>3331</v>
      </c>
      <c r="N12" s="8">
        <f t="shared" si="1"/>
        <v>-6.1038595173255701E-3</v>
      </c>
      <c r="O12">
        <f t="shared" si="2"/>
        <v>-0.24415438069302281</v>
      </c>
    </row>
    <row r="13" spans="1:98" x14ac:dyDescent="0.4">
      <c r="A13" t="s">
        <v>17</v>
      </c>
      <c r="B13">
        <v>45179</v>
      </c>
      <c r="G13">
        <f>'Plate 1'!G13</f>
        <v>0.46875</v>
      </c>
      <c r="H13" t="str">
        <f>A57</f>
        <v>E1</v>
      </c>
      <c r="I13">
        <f>B57</f>
        <v>4358</v>
      </c>
      <c r="K13" t="s">
        <v>94</v>
      </c>
      <c r="L13" t="str">
        <f>A58</f>
        <v>E2</v>
      </c>
      <c r="M13">
        <f>B58</f>
        <v>3253</v>
      </c>
      <c r="N13" s="8">
        <f t="shared" si="1"/>
        <v>-4.2727016621278993E-2</v>
      </c>
      <c r="O13">
        <f t="shared" si="2"/>
        <v>-1.7090806648511596</v>
      </c>
    </row>
    <row r="14" spans="1:98" x14ac:dyDescent="0.4">
      <c r="A14" t="s">
        <v>25</v>
      </c>
      <c r="B14">
        <v>26827</v>
      </c>
      <c r="G14">
        <f>'Plate 1'!G14</f>
        <v>0.1171875</v>
      </c>
      <c r="H14" t="str">
        <f>A69</f>
        <v>F1</v>
      </c>
      <c r="I14">
        <f>B69</f>
        <v>3610</v>
      </c>
      <c r="K14" t="s">
        <v>97</v>
      </c>
      <c r="L14" t="str">
        <f>A70</f>
        <v>F2</v>
      </c>
      <c r="M14">
        <f>B70</f>
        <v>3351</v>
      </c>
      <c r="N14" s="8">
        <f t="shared" si="1"/>
        <v>3.2866935862522302E-3</v>
      </c>
      <c r="O14">
        <f t="shared" si="2"/>
        <v>0.13146774345008921</v>
      </c>
    </row>
    <row r="15" spans="1:98" x14ac:dyDescent="0.4">
      <c r="A15" t="s">
        <v>34</v>
      </c>
      <c r="B15">
        <v>3296</v>
      </c>
      <c r="G15">
        <f>'Plate 1'!G15</f>
        <v>0</v>
      </c>
      <c r="H15" t="str">
        <f>A81</f>
        <v>G1</v>
      </c>
      <c r="I15">
        <f>B81</f>
        <v>3344</v>
      </c>
      <c r="K15" t="s">
        <v>100</v>
      </c>
      <c r="L15" t="str">
        <f>A82</f>
        <v>G2</v>
      </c>
      <c r="M15">
        <f>B82</f>
        <v>3885</v>
      </c>
      <c r="N15" s="8">
        <f t="shared" si="1"/>
        <v>0.25401446145177947</v>
      </c>
      <c r="O15">
        <f t="shared" si="2"/>
        <v>10.160578458071178</v>
      </c>
    </row>
    <row r="16" spans="1:98" x14ac:dyDescent="0.4">
      <c r="A16" t="s">
        <v>41</v>
      </c>
      <c r="B16">
        <v>3277</v>
      </c>
      <c r="H16" t="s">
        <v>119</v>
      </c>
      <c r="I16">
        <f>SLOPE(I10:I15, G10:G15)</f>
        <v>2380.7142882411654</v>
      </c>
      <c r="K16" t="s">
        <v>103</v>
      </c>
      <c r="L16" t="str">
        <f>A94</f>
        <v>H2</v>
      </c>
      <c r="M16">
        <f>B94</f>
        <v>10956</v>
      </c>
      <c r="N16" s="8">
        <f t="shared" si="1"/>
        <v>3.5740445112217105</v>
      </c>
      <c r="O16">
        <f t="shared" si="2"/>
        <v>142.96178044886841</v>
      </c>
    </row>
    <row r="17" spans="1:15" x14ac:dyDescent="0.4">
      <c r="A17" t="s">
        <v>49</v>
      </c>
      <c r="B17">
        <v>3804</v>
      </c>
      <c r="K17" t="s">
        <v>104</v>
      </c>
      <c r="L17" t="str">
        <f>A95</f>
        <v>H3</v>
      </c>
      <c r="M17">
        <f>B95</f>
        <v>32125</v>
      </c>
      <c r="N17" s="8">
        <f t="shared" si="1"/>
        <v>13.513475443703634</v>
      </c>
      <c r="O17">
        <f t="shared" si="2"/>
        <v>540.5390177481454</v>
      </c>
    </row>
    <row r="18" spans="1:15" x14ac:dyDescent="0.4">
      <c r="A18" t="s">
        <v>57</v>
      </c>
      <c r="B18">
        <v>3646</v>
      </c>
      <c r="K18" t="s">
        <v>101</v>
      </c>
      <c r="L18" t="str">
        <f>A83</f>
        <v>G3</v>
      </c>
      <c r="M18">
        <f>B83</f>
        <v>44211</v>
      </c>
      <c r="N18" s="8">
        <f t="shared" si="1"/>
        <v>19.188186684195699</v>
      </c>
      <c r="O18">
        <f t="shared" si="2"/>
        <v>767.52746736782797</v>
      </c>
    </row>
    <row r="19" spans="1:15" x14ac:dyDescent="0.4">
      <c r="A19" t="s">
        <v>65</v>
      </c>
      <c r="B19">
        <v>6199</v>
      </c>
      <c r="K19" t="s">
        <v>98</v>
      </c>
      <c r="L19" t="str">
        <f>A71</f>
        <v>F3</v>
      </c>
      <c r="M19">
        <f>B71</f>
        <v>22694</v>
      </c>
      <c r="N19" s="8">
        <f t="shared" si="1"/>
        <v>9.085360127711521</v>
      </c>
      <c r="O19">
        <f t="shared" si="2"/>
        <v>363.41440510846087</v>
      </c>
    </row>
    <row r="20" spans="1:15" x14ac:dyDescent="0.4">
      <c r="A20" t="s">
        <v>73</v>
      </c>
      <c r="B20">
        <v>5272</v>
      </c>
      <c r="K20" t="s">
        <v>95</v>
      </c>
      <c r="L20" t="str">
        <f>A59</f>
        <v>E3</v>
      </c>
      <c r="M20">
        <f>B59</f>
        <v>11228</v>
      </c>
      <c r="N20" s="8">
        <f t="shared" si="1"/>
        <v>3.7017560334303687</v>
      </c>
      <c r="O20">
        <f t="shared" si="2"/>
        <v>148.07024133721475</v>
      </c>
    </row>
    <row r="21" spans="1:15" x14ac:dyDescent="0.4">
      <c r="A21" t="s">
        <v>85</v>
      </c>
      <c r="B21">
        <v>39132</v>
      </c>
      <c r="K21" t="s">
        <v>92</v>
      </c>
      <c r="L21" t="str">
        <f>A47</f>
        <v>D3</v>
      </c>
      <c r="M21">
        <f>B47</f>
        <v>6897</v>
      </c>
      <c r="N21" s="8">
        <f t="shared" si="1"/>
        <v>1.6682317588505962</v>
      </c>
      <c r="O21">
        <f t="shared" si="2"/>
        <v>66.729270354023839</v>
      </c>
    </row>
    <row r="22" spans="1:15" x14ac:dyDescent="0.4">
      <c r="A22" t="s">
        <v>86</v>
      </c>
      <c r="B22">
        <v>3296</v>
      </c>
      <c r="K22" t="s">
        <v>89</v>
      </c>
      <c r="L22" t="str">
        <f>A35</f>
        <v>C3</v>
      </c>
      <c r="M22">
        <f>B35</f>
        <v>6041</v>
      </c>
      <c r="N22" s="8">
        <f t="shared" si="1"/>
        <v>1.2663160860174663</v>
      </c>
      <c r="O22">
        <f t="shared" si="2"/>
        <v>50.652643440698654</v>
      </c>
    </row>
    <row r="23" spans="1:15" x14ac:dyDescent="0.4">
      <c r="A23" t="s">
        <v>87</v>
      </c>
      <c r="B23">
        <v>4992</v>
      </c>
      <c r="K23" t="s">
        <v>86</v>
      </c>
      <c r="L23" t="str">
        <f>A23</f>
        <v>B3</v>
      </c>
      <c r="M23">
        <f>B23</f>
        <v>4992</v>
      </c>
      <c r="N23" s="8">
        <f t="shared" si="1"/>
        <v>0.77378157573481077</v>
      </c>
      <c r="O23">
        <f t="shared" si="2"/>
        <v>30.951263029392429</v>
      </c>
    </row>
    <row r="24" spans="1:15" x14ac:dyDescent="0.4">
      <c r="A24" t="s">
        <v>10</v>
      </c>
      <c r="B24">
        <v>3787</v>
      </c>
      <c r="K24" t="s">
        <v>83</v>
      </c>
      <c r="L24" t="str">
        <f>A11</f>
        <v>A3</v>
      </c>
      <c r="M24">
        <f>B11</f>
        <v>4270</v>
      </c>
      <c r="N24" s="8">
        <f t="shared" si="1"/>
        <v>0.43478260869565216</v>
      </c>
      <c r="O24">
        <f t="shared" si="2"/>
        <v>17.391304347826086</v>
      </c>
    </row>
    <row r="25" spans="1:15" x14ac:dyDescent="0.4">
      <c r="A25" t="s">
        <v>18</v>
      </c>
      <c r="B25">
        <v>34780</v>
      </c>
      <c r="K25" t="s">
        <v>84</v>
      </c>
      <c r="L25" t="str">
        <f>A12</f>
        <v>A4</v>
      </c>
      <c r="M25">
        <f>B12</f>
        <v>8479</v>
      </c>
      <c r="N25" s="8">
        <f t="shared" si="1"/>
        <v>2.4110245093436</v>
      </c>
      <c r="O25">
        <f t="shared" si="2"/>
        <v>96.440980373743997</v>
      </c>
    </row>
    <row r="26" spans="1:15" x14ac:dyDescent="0.4">
      <c r="A26" t="s">
        <v>26</v>
      </c>
      <c r="B26">
        <v>12213</v>
      </c>
      <c r="K26" t="s">
        <v>87</v>
      </c>
      <c r="L26" t="str">
        <f>A24</f>
        <v>B4</v>
      </c>
      <c r="M26">
        <f>B24</f>
        <v>3787</v>
      </c>
      <c r="N26" s="8">
        <f t="shared" si="1"/>
        <v>0.20800075124424827</v>
      </c>
      <c r="O26">
        <f t="shared" si="2"/>
        <v>8.3200300497699313</v>
      </c>
    </row>
    <row r="27" spans="1:15" x14ac:dyDescent="0.4">
      <c r="A27" t="s">
        <v>35</v>
      </c>
      <c r="B27">
        <v>3288</v>
      </c>
      <c r="K27" t="s">
        <v>90</v>
      </c>
      <c r="L27" t="str">
        <f>A36</f>
        <v>C4</v>
      </c>
      <c r="M27">
        <f>B36</f>
        <v>4232</v>
      </c>
      <c r="N27" s="8">
        <f t="shared" si="1"/>
        <v>0.41694055779885431</v>
      </c>
      <c r="O27">
        <f t="shared" si="2"/>
        <v>16.677622311954174</v>
      </c>
    </row>
    <row r="28" spans="1:15" x14ac:dyDescent="0.4">
      <c r="A28" t="s">
        <v>42</v>
      </c>
      <c r="B28">
        <v>3293</v>
      </c>
      <c r="K28" t="s">
        <v>93</v>
      </c>
      <c r="L28" t="str">
        <f>A48</f>
        <v>D4</v>
      </c>
      <c r="M28">
        <f>B48</f>
        <v>3747</v>
      </c>
      <c r="N28" s="8">
        <f t="shared" si="1"/>
        <v>0.18921964503709268</v>
      </c>
      <c r="O28">
        <f t="shared" si="2"/>
        <v>7.5687858014837071</v>
      </c>
    </row>
    <row r="29" spans="1:15" x14ac:dyDescent="0.4">
      <c r="A29" t="s">
        <v>50</v>
      </c>
      <c r="B29">
        <v>4026</v>
      </c>
      <c r="K29" t="s">
        <v>96</v>
      </c>
      <c r="L29" t="str">
        <f>A60</f>
        <v>E4</v>
      </c>
      <c r="M29">
        <f>B60</f>
        <v>3538</v>
      </c>
      <c r="N29" s="8">
        <f t="shared" si="1"/>
        <v>9.1088365104704666E-2</v>
      </c>
      <c r="O29">
        <f t="shared" si="2"/>
        <v>3.6435346041881864</v>
      </c>
    </row>
    <row r="30" spans="1:15" x14ac:dyDescent="0.4">
      <c r="A30" t="s">
        <v>58</v>
      </c>
      <c r="B30">
        <v>3411</v>
      </c>
      <c r="K30" t="s">
        <v>99</v>
      </c>
      <c r="L30" t="str">
        <f>A72</f>
        <v>F4</v>
      </c>
      <c r="M30">
        <f>B72</f>
        <v>3385</v>
      </c>
      <c r="N30" s="8">
        <f t="shared" si="1"/>
        <v>1.9250633862334488E-2</v>
      </c>
      <c r="O30">
        <f t="shared" si="2"/>
        <v>0.7700253544933795</v>
      </c>
    </row>
    <row r="31" spans="1:15" x14ac:dyDescent="0.4">
      <c r="A31" t="s">
        <v>66</v>
      </c>
      <c r="B31">
        <v>7852</v>
      </c>
      <c r="K31" t="s">
        <v>102</v>
      </c>
      <c r="L31" t="str">
        <f>A84</f>
        <v>G4</v>
      </c>
      <c r="M31">
        <f>B84</f>
        <v>3259</v>
      </c>
      <c r="N31" s="8">
        <f t="shared" si="1"/>
        <v>-3.9909850690205646E-2</v>
      </c>
      <c r="O31">
        <f t="shared" si="2"/>
        <v>-1.5963940276082258</v>
      </c>
    </row>
    <row r="32" spans="1:15" x14ac:dyDescent="0.4">
      <c r="A32" t="s">
        <v>74</v>
      </c>
      <c r="B32">
        <v>4319</v>
      </c>
      <c r="K32" t="s">
        <v>105</v>
      </c>
      <c r="L32" t="str">
        <f>A96</f>
        <v>H4</v>
      </c>
      <c r="M32">
        <f>B96</f>
        <v>3251</v>
      </c>
      <c r="N32" s="8">
        <f t="shared" si="1"/>
        <v>-4.3666071931636768E-2</v>
      </c>
      <c r="O32">
        <f t="shared" si="2"/>
        <v>-1.7466428772654707</v>
      </c>
    </row>
    <row r="33" spans="1:15" x14ac:dyDescent="0.4">
      <c r="A33" t="s">
        <v>88</v>
      </c>
      <c r="B33">
        <v>20721</v>
      </c>
      <c r="K33" t="s">
        <v>16</v>
      </c>
      <c r="L33" t="str">
        <f>A97</f>
        <v>H5</v>
      </c>
      <c r="M33">
        <f>B97</f>
        <v>3242</v>
      </c>
      <c r="N33" s="8">
        <f t="shared" si="1"/>
        <v>-4.7891820828246778E-2</v>
      </c>
      <c r="O33">
        <f t="shared" si="2"/>
        <v>-1.9156728331298711</v>
      </c>
    </row>
    <row r="34" spans="1:15" x14ac:dyDescent="0.4">
      <c r="A34" t="s">
        <v>89</v>
      </c>
      <c r="B34">
        <v>3258</v>
      </c>
      <c r="K34" t="s">
        <v>15</v>
      </c>
      <c r="L34" t="str">
        <f>A85</f>
        <v>G5</v>
      </c>
      <c r="M34">
        <f>B85</f>
        <v>3257</v>
      </c>
      <c r="N34" s="8">
        <f t="shared" si="1"/>
        <v>-4.0848906000563429E-2</v>
      </c>
      <c r="O34">
        <f t="shared" si="2"/>
        <v>-1.6339562400225371</v>
      </c>
    </row>
    <row r="35" spans="1:15" x14ac:dyDescent="0.4">
      <c r="A35" t="s">
        <v>90</v>
      </c>
      <c r="B35">
        <v>6041</v>
      </c>
      <c r="K35" t="s">
        <v>14</v>
      </c>
      <c r="L35" t="str">
        <f>A73</f>
        <v>F5</v>
      </c>
      <c r="M35">
        <f>B73</f>
        <v>3251</v>
      </c>
      <c r="N35" s="8">
        <f t="shared" si="1"/>
        <v>-4.3666071931636768E-2</v>
      </c>
      <c r="O35">
        <f t="shared" si="2"/>
        <v>-1.7466428772654707</v>
      </c>
    </row>
    <row r="36" spans="1:15" x14ac:dyDescent="0.4">
      <c r="A36" t="s">
        <v>11</v>
      </c>
      <c r="B36">
        <v>4232</v>
      </c>
      <c r="K36" t="s">
        <v>13</v>
      </c>
      <c r="L36" t="str">
        <f>A61</f>
        <v>E5</v>
      </c>
      <c r="M36">
        <f>B61</f>
        <v>3263</v>
      </c>
      <c r="N36" s="8">
        <f t="shared" si="1"/>
        <v>-3.8031740069490089E-2</v>
      </c>
      <c r="O36">
        <f t="shared" si="2"/>
        <v>-1.5212696027796035</v>
      </c>
    </row>
    <row r="37" spans="1:15" x14ac:dyDescent="0.4">
      <c r="A37" t="s">
        <v>19</v>
      </c>
      <c r="B37">
        <v>7902</v>
      </c>
      <c r="K37" t="s">
        <v>12</v>
      </c>
      <c r="L37" t="str">
        <f>A49</f>
        <v>D5</v>
      </c>
      <c r="M37">
        <f>B49</f>
        <v>3535</v>
      </c>
      <c r="N37" s="8">
        <f t="shared" si="1"/>
        <v>8.9679782139167996E-2</v>
      </c>
      <c r="O37">
        <f t="shared" si="2"/>
        <v>3.5871912855667198</v>
      </c>
    </row>
    <row r="38" spans="1:15" x14ac:dyDescent="0.4">
      <c r="A38" t="s">
        <v>27</v>
      </c>
      <c r="B38">
        <v>6539</v>
      </c>
      <c r="K38" t="s">
        <v>11</v>
      </c>
      <c r="L38" t="str">
        <f>A37</f>
        <v>C5</v>
      </c>
      <c r="M38">
        <f>B37</f>
        <v>7902</v>
      </c>
      <c r="N38" s="8">
        <f t="shared" si="1"/>
        <v>2.1401070523053805</v>
      </c>
      <c r="O38">
        <f t="shared" si="2"/>
        <v>85.604282092215215</v>
      </c>
    </row>
    <row r="39" spans="1:15" x14ac:dyDescent="0.4">
      <c r="A39" t="s">
        <v>36</v>
      </c>
      <c r="B39">
        <v>3297</v>
      </c>
      <c r="K39" t="s">
        <v>10</v>
      </c>
      <c r="L39" t="str">
        <f>A25</f>
        <v>B5</v>
      </c>
      <c r="M39">
        <f>B25</f>
        <v>34780</v>
      </c>
      <c r="N39" s="8">
        <f t="shared" si="1"/>
        <v>14.760071368203587</v>
      </c>
      <c r="O39">
        <f t="shared" si="2"/>
        <v>590.40285472814344</v>
      </c>
    </row>
    <row r="40" spans="1:15" x14ac:dyDescent="0.4">
      <c r="A40" t="s">
        <v>43</v>
      </c>
      <c r="B40">
        <v>3512</v>
      </c>
      <c r="K40" t="s">
        <v>9</v>
      </c>
      <c r="L40" t="str">
        <f>A13</f>
        <v>A5</v>
      </c>
      <c r="M40">
        <f>B13</f>
        <v>45179</v>
      </c>
      <c r="N40" s="8">
        <f t="shared" si="1"/>
        <v>19.642689454408863</v>
      </c>
      <c r="O40">
        <f t="shared" si="2"/>
        <v>785.70757817635456</v>
      </c>
    </row>
    <row r="41" spans="1:15" x14ac:dyDescent="0.4">
      <c r="A41" t="s">
        <v>51</v>
      </c>
      <c r="B41">
        <v>3742</v>
      </c>
      <c r="K41" t="s">
        <v>17</v>
      </c>
      <c r="L41" t="str">
        <f>A14</f>
        <v>A6</v>
      </c>
      <c r="M41">
        <f>B14</f>
        <v>26827</v>
      </c>
      <c r="N41" s="8">
        <f t="shared" si="1"/>
        <v>11.025917926565874</v>
      </c>
      <c r="O41">
        <f t="shared" si="2"/>
        <v>441.03671706263498</v>
      </c>
    </row>
    <row r="42" spans="1:15" x14ac:dyDescent="0.4">
      <c r="A42" t="s">
        <v>59</v>
      </c>
      <c r="B42">
        <v>3316</v>
      </c>
      <c r="K42" t="s">
        <v>18</v>
      </c>
      <c r="L42" t="str">
        <f>A26</f>
        <v>B6</v>
      </c>
      <c r="M42">
        <f>B26</f>
        <v>12213</v>
      </c>
      <c r="N42" s="8">
        <f t="shared" si="1"/>
        <v>4.1642407737815752</v>
      </c>
      <c r="O42">
        <f t="shared" si="2"/>
        <v>166.56963095126301</v>
      </c>
    </row>
    <row r="43" spans="1:15" x14ac:dyDescent="0.4">
      <c r="A43" t="s">
        <v>67</v>
      </c>
      <c r="B43">
        <v>16723</v>
      </c>
      <c r="K43" t="s">
        <v>19</v>
      </c>
      <c r="L43" t="str">
        <f>A38</f>
        <v>C6</v>
      </c>
      <c r="M43">
        <f>B38</f>
        <v>6539</v>
      </c>
      <c r="N43" s="8">
        <f t="shared" si="1"/>
        <v>1.5001408582965536</v>
      </c>
      <c r="O43">
        <f t="shared" si="2"/>
        <v>60.005634331862147</v>
      </c>
    </row>
    <row r="44" spans="1:15" x14ac:dyDescent="0.4">
      <c r="A44" t="s">
        <v>75</v>
      </c>
      <c r="B44">
        <v>3933</v>
      </c>
      <c r="K44" t="s">
        <v>20</v>
      </c>
      <c r="L44" t="str">
        <f>A50</f>
        <v>D6</v>
      </c>
      <c r="M44">
        <f>B50</f>
        <v>5334</v>
      </c>
      <c r="N44" s="8">
        <f t="shared" si="1"/>
        <v>0.93436003380599109</v>
      </c>
      <c r="O44">
        <f t="shared" si="2"/>
        <v>37.374401352239644</v>
      </c>
    </row>
    <row r="45" spans="1:15" x14ac:dyDescent="0.4">
      <c r="A45" t="s">
        <v>91</v>
      </c>
      <c r="B45">
        <v>7663</v>
      </c>
      <c r="K45" t="s">
        <v>21</v>
      </c>
      <c r="L45" t="str">
        <f>A62</f>
        <v>E6</v>
      </c>
      <c r="M45">
        <f>B62</f>
        <v>4534</v>
      </c>
      <c r="N45" s="8">
        <f t="shared" si="1"/>
        <v>0.55873790966287906</v>
      </c>
      <c r="O45">
        <f t="shared" si="2"/>
        <v>22.349516386515162</v>
      </c>
    </row>
    <row r="46" spans="1:15" x14ac:dyDescent="0.4">
      <c r="A46" t="s">
        <v>92</v>
      </c>
      <c r="B46">
        <v>3331</v>
      </c>
      <c r="K46" t="s">
        <v>22</v>
      </c>
      <c r="L46" t="str">
        <f>A74</f>
        <v>F6</v>
      </c>
      <c r="M46">
        <f>B74</f>
        <v>4148</v>
      </c>
      <c r="N46" s="8">
        <f t="shared" si="1"/>
        <v>0.37750023476382755</v>
      </c>
      <c r="O46">
        <f t="shared" si="2"/>
        <v>15.100009390553101</v>
      </c>
    </row>
    <row r="47" spans="1:15" x14ac:dyDescent="0.4">
      <c r="A47" t="s">
        <v>93</v>
      </c>
      <c r="B47">
        <v>6897</v>
      </c>
      <c r="K47" t="s">
        <v>23</v>
      </c>
      <c r="L47" t="str">
        <f>A86</f>
        <v>G6</v>
      </c>
      <c r="M47">
        <f>B86</f>
        <v>3917</v>
      </c>
      <c r="N47" s="8">
        <f t="shared" si="1"/>
        <v>0.26903934641750399</v>
      </c>
      <c r="O47">
        <f t="shared" si="2"/>
        <v>10.76157385670016</v>
      </c>
    </row>
    <row r="48" spans="1:15" x14ac:dyDescent="0.4">
      <c r="A48" t="s">
        <v>12</v>
      </c>
      <c r="B48">
        <v>3747</v>
      </c>
      <c r="K48" t="s">
        <v>24</v>
      </c>
      <c r="L48" t="str">
        <f>A98</f>
        <v>H6</v>
      </c>
      <c r="M48">
        <f>B98</f>
        <v>3761</v>
      </c>
      <c r="N48" s="8">
        <f t="shared" si="1"/>
        <v>0.19579303220959712</v>
      </c>
      <c r="O48">
        <f t="shared" si="2"/>
        <v>7.8317212883838847</v>
      </c>
    </row>
    <row r="49" spans="1:15" x14ac:dyDescent="0.4">
      <c r="A49" t="s">
        <v>20</v>
      </c>
      <c r="B49">
        <v>3535</v>
      </c>
      <c r="K49" t="s">
        <v>33</v>
      </c>
      <c r="L49" t="str">
        <f>A99</f>
        <v>H7</v>
      </c>
      <c r="M49">
        <f>B99</f>
        <v>3882</v>
      </c>
      <c r="N49" s="8">
        <f t="shared" si="1"/>
        <v>0.25260587848624283</v>
      </c>
      <c r="O49">
        <f t="shared" si="2"/>
        <v>10.104235139449713</v>
      </c>
    </row>
    <row r="50" spans="1:15" x14ac:dyDescent="0.4">
      <c r="A50" t="s">
        <v>28</v>
      </c>
      <c r="B50">
        <v>5334</v>
      </c>
      <c r="K50" t="s">
        <v>31</v>
      </c>
      <c r="L50" t="str">
        <f>A87</f>
        <v>G7</v>
      </c>
      <c r="M50">
        <f>B87</f>
        <v>3805</v>
      </c>
      <c r="N50" s="8">
        <f t="shared" si="1"/>
        <v>0.21645224903746829</v>
      </c>
      <c r="O50">
        <f t="shared" si="2"/>
        <v>8.6580899614987317</v>
      </c>
    </row>
    <row r="51" spans="1:15" x14ac:dyDescent="0.4">
      <c r="A51" t="s">
        <v>37</v>
      </c>
      <c r="B51">
        <v>3292</v>
      </c>
      <c r="K51" t="s">
        <v>32</v>
      </c>
      <c r="L51" t="str">
        <f>A75</f>
        <v>F7</v>
      </c>
      <c r="M51">
        <f>B75</f>
        <v>3725</v>
      </c>
      <c r="N51" s="8">
        <f t="shared" si="1"/>
        <v>0.17889003662315708</v>
      </c>
      <c r="O51">
        <f t="shared" si="2"/>
        <v>7.1556014649262831</v>
      </c>
    </row>
    <row r="52" spans="1:15" x14ac:dyDescent="0.4">
      <c r="A52" t="s">
        <v>44</v>
      </c>
      <c r="B52">
        <v>6158</v>
      </c>
      <c r="K52" t="s">
        <v>29</v>
      </c>
      <c r="L52" t="str">
        <f>A63</f>
        <v>E7</v>
      </c>
      <c r="M52">
        <f>B63</f>
        <v>3494</v>
      </c>
      <c r="N52" s="8">
        <f t="shared" si="1"/>
        <v>7.0429148276833498E-2</v>
      </c>
      <c r="O52">
        <f t="shared" si="2"/>
        <v>2.8171659310733399</v>
      </c>
    </row>
    <row r="53" spans="1:15" x14ac:dyDescent="0.4">
      <c r="A53" t="s">
        <v>52</v>
      </c>
      <c r="B53">
        <v>3835</v>
      </c>
      <c r="K53" t="s">
        <v>28</v>
      </c>
      <c r="L53" t="str">
        <f>A51</f>
        <v>D7</v>
      </c>
      <c r="M53">
        <f>B51</f>
        <v>3292</v>
      </c>
      <c r="N53" s="8">
        <f t="shared" si="1"/>
        <v>-2.441543806930228E-2</v>
      </c>
      <c r="O53">
        <f t="shared" si="2"/>
        <v>-0.97661752277209124</v>
      </c>
    </row>
    <row r="54" spans="1:15" x14ac:dyDescent="0.4">
      <c r="A54" t="s">
        <v>60</v>
      </c>
      <c r="B54">
        <v>3271</v>
      </c>
      <c r="K54" t="s">
        <v>27</v>
      </c>
      <c r="L54" t="str">
        <f>A39</f>
        <v>C7</v>
      </c>
      <c r="M54">
        <f>B39</f>
        <v>3297</v>
      </c>
      <c r="N54" s="8">
        <f t="shared" si="1"/>
        <v>-2.2067799793407832E-2</v>
      </c>
      <c r="O54">
        <f t="shared" si="2"/>
        <v>-0.88271199173631332</v>
      </c>
    </row>
    <row r="55" spans="1:15" x14ac:dyDescent="0.4">
      <c r="A55" t="s">
        <v>68</v>
      </c>
      <c r="B55">
        <v>29513</v>
      </c>
      <c r="K55" t="s">
        <v>26</v>
      </c>
      <c r="L55" t="str">
        <f>A27</f>
        <v>B7</v>
      </c>
      <c r="M55">
        <f>B27</f>
        <v>3288</v>
      </c>
      <c r="N55" s="8">
        <f t="shared" si="1"/>
        <v>-2.6293548690017841E-2</v>
      </c>
      <c r="O55">
        <f t="shared" si="2"/>
        <v>-1.0517419476007137</v>
      </c>
    </row>
    <row r="56" spans="1:15" x14ac:dyDescent="0.4">
      <c r="A56" t="s">
        <v>76</v>
      </c>
      <c r="B56">
        <v>3903</v>
      </c>
      <c r="K56" t="s">
        <v>25</v>
      </c>
      <c r="L56" t="str">
        <f>A15</f>
        <v>A7</v>
      </c>
      <c r="M56">
        <f>B15</f>
        <v>3296</v>
      </c>
      <c r="N56" s="8">
        <f t="shared" si="1"/>
        <v>-2.2537327448586719E-2</v>
      </c>
      <c r="O56">
        <f t="shared" si="2"/>
        <v>-0.90149309794346877</v>
      </c>
    </row>
    <row r="57" spans="1:15" x14ac:dyDescent="0.4">
      <c r="A57" t="s">
        <v>94</v>
      </c>
      <c r="B57">
        <v>4358</v>
      </c>
      <c r="K57" t="s">
        <v>34</v>
      </c>
      <c r="L57" t="str">
        <f>A16</f>
        <v>A8</v>
      </c>
      <c r="M57">
        <f>B16</f>
        <v>3277</v>
      </c>
      <c r="N57" s="8">
        <f t="shared" si="1"/>
        <v>-3.1458352896985627E-2</v>
      </c>
      <c r="O57">
        <f t="shared" si="2"/>
        <v>-1.258334115879425</v>
      </c>
    </row>
    <row r="58" spans="1:15" x14ac:dyDescent="0.4">
      <c r="A58" t="s">
        <v>95</v>
      </c>
      <c r="B58">
        <v>3253</v>
      </c>
      <c r="K58" t="s">
        <v>35</v>
      </c>
      <c r="L58" t="str">
        <f>A28</f>
        <v>B8</v>
      </c>
      <c r="M58">
        <f>B28</f>
        <v>3293</v>
      </c>
      <c r="N58" s="8">
        <f t="shared" si="1"/>
        <v>-2.3945910414123389E-2</v>
      </c>
      <c r="O58">
        <f t="shared" si="2"/>
        <v>-0.95783641656493557</v>
      </c>
    </row>
    <row r="59" spans="1:15" x14ac:dyDescent="0.4">
      <c r="A59" t="s">
        <v>96</v>
      </c>
      <c r="B59">
        <v>11228</v>
      </c>
      <c r="K59" t="s">
        <v>36</v>
      </c>
      <c r="L59" t="str">
        <f>A40</f>
        <v>C8</v>
      </c>
      <c r="M59">
        <f>B40</f>
        <v>3512</v>
      </c>
      <c r="N59" s="8">
        <f t="shared" si="1"/>
        <v>7.8880646070053517E-2</v>
      </c>
      <c r="O59">
        <f t="shared" si="2"/>
        <v>3.1552258428021407</v>
      </c>
    </row>
    <row r="60" spans="1:15" x14ac:dyDescent="0.4">
      <c r="A60" t="s">
        <v>13</v>
      </c>
      <c r="B60">
        <v>3538</v>
      </c>
      <c r="K60" t="s">
        <v>37</v>
      </c>
      <c r="L60" t="str">
        <f>A52</f>
        <v>D8</v>
      </c>
      <c r="M60">
        <f>B52</f>
        <v>6158</v>
      </c>
      <c r="N60" s="8">
        <f t="shared" si="1"/>
        <v>1.3212508216733965</v>
      </c>
      <c r="O60">
        <f t="shared" si="2"/>
        <v>52.850032866935862</v>
      </c>
    </row>
    <row r="61" spans="1:15" x14ac:dyDescent="0.4">
      <c r="A61" t="s">
        <v>21</v>
      </c>
      <c r="B61">
        <v>3263</v>
      </c>
      <c r="K61" t="s">
        <v>38</v>
      </c>
      <c r="L61" t="str">
        <f>A64</f>
        <v>E8</v>
      </c>
      <c r="M61">
        <f>B64</f>
        <v>28804</v>
      </c>
      <c r="N61" s="8">
        <f t="shared" si="1"/>
        <v>11.954174100854539</v>
      </c>
      <c r="O61">
        <f t="shared" si="2"/>
        <v>478.16696403418155</v>
      </c>
    </row>
    <row r="62" spans="1:15" x14ac:dyDescent="0.4">
      <c r="A62" t="s">
        <v>29</v>
      </c>
      <c r="B62">
        <v>4534</v>
      </c>
      <c r="K62" t="s">
        <v>30</v>
      </c>
      <c r="L62" t="str">
        <f>A76</f>
        <v>F8</v>
      </c>
      <c r="M62">
        <f>B76</f>
        <v>40417</v>
      </c>
      <c r="N62" s="8">
        <f t="shared" si="1"/>
        <v>17.406798760446989</v>
      </c>
      <c r="O62">
        <f t="shared" si="2"/>
        <v>696.27195041787957</v>
      </c>
    </row>
    <row r="63" spans="1:15" x14ac:dyDescent="0.4">
      <c r="A63" t="s">
        <v>38</v>
      </c>
      <c r="B63">
        <v>3494</v>
      </c>
      <c r="K63" t="s">
        <v>39</v>
      </c>
      <c r="L63" t="str">
        <f>A88</f>
        <v>G8</v>
      </c>
      <c r="M63">
        <f>B88</f>
        <v>29209</v>
      </c>
      <c r="N63" s="8">
        <f t="shared" si="1"/>
        <v>12.14433280120199</v>
      </c>
      <c r="O63">
        <f t="shared" si="2"/>
        <v>485.77331204807962</v>
      </c>
    </row>
    <row r="64" spans="1:15" x14ac:dyDescent="0.4">
      <c r="A64" t="s">
        <v>45</v>
      </c>
      <c r="B64">
        <v>28804</v>
      </c>
      <c r="K64" t="s">
        <v>40</v>
      </c>
      <c r="L64" t="str">
        <f>A100</f>
        <v>H8</v>
      </c>
      <c r="M64">
        <f>B100</f>
        <v>15339</v>
      </c>
      <c r="N64" s="8">
        <f t="shared" si="1"/>
        <v>5.6319842238707851</v>
      </c>
      <c r="O64">
        <f t="shared" si="2"/>
        <v>225.2793689548314</v>
      </c>
    </row>
    <row r="65" spans="1:15" x14ac:dyDescent="0.4">
      <c r="A65" t="s">
        <v>53</v>
      </c>
      <c r="B65">
        <v>4116</v>
      </c>
      <c r="K65" t="s">
        <v>48</v>
      </c>
      <c r="L65" t="str">
        <f>A101</f>
        <v>H9</v>
      </c>
      <c r="M65">
        <f>B101</f>
        <v>6562</v>
      </c>
      <c r="N65" s="8">
        <f t="shared" si="1"/>
        <v>1.5109399943656681</v>
      </c>
      <c r="O65">
        <f t="shared" si="2"/>
        <v>60.437599774626719</v>
      </c>
    </row>
    <row r="66" spans="1:15" x14ac:dyDescent="0.4">
      <c r="A66" t="s">
        <v>61</v>
      </c>
      <c r="B66">
        <v>3266</v>
      </c>
      <c r="K66" t="s">
        <v>47</v>
      </c>
      <c r="L66" t="str">
        <f>A89</f>
        <v>G9</v>
      </c>
      <c r="M66">
        <f>B89</f>
        <v>5515</v>
      </c>
      <c r="N66" s="8">
        <f t="shared" si="1"/>
        <v>1.0193445393933702</v>
      </c>
      <c r="O66">
        <f t="shared" si="2"/>
        <v>40.773781575734809</v>
      </c>
    </row>
    <row r="67" spans="1:15" x14ac:dyDescent="0.4">
      <c r="A67" t="s">
        <v>69</v>
      </c>
      <c r="B67">
        <v>42367</v>
      </c>
      <c r="K67" t="s">
        <v>46</v>
      </c>
      <c r="L67" t="str">
        <f>A77</f>
        <v>F9</v>
      </c>
      <c r="M67">
        <f>B77</f>
        <v>4610</v>
      </c>
      <c r="N67" s="8">
        <f t="shared" si="1"/>
        <v>0.59442201145647477</v>
      </c>
      <c r="O67">
        <f t="shared" si="2"/>
        <v>23.77688045825899</v>
      </c>
    </row>
    <row r="68" spans="1:15" x14ac:dyDescent="0.4">
      <c r="A68" t="s">
        <v>77</v>
      </c>
      <c r="B68">
        <v>3963</v>
      </c>
      <c r="K68" t="s">
        <v>45</v>
      </c>
      <c r="L68" t="str">
        <f>A65</f>
        <v>E9</v>
      </c>
      <c r="M68">
        <f>B65</f>
        <v>4116</v>
      </c>
      <c r="N68" s="8">
        <f t="shared" si="1"/>
        <v>0.36247534979810309</v>
      </c>
      <c r="O68">
        <f t="shared" si="2"/>
        <v>14.499013991924123</v>
      </c>
    </row>
    <row r="69" spans="1:15" x14ac:dyDescent="0.4">
      <c r="A69" t="s">
        <v>97</v>
      </c>
      <c r="B69">
        <v>3610</v>
      </c>
      <c r="K69" t="s">
        <v>44</v>
      </c>
      <c r="L69" t="str">
        <f>A53</f>
        <v>D9</v>
      </c>
      <c r="M69">
        <f>B53</f>
        <v>3835</v>
      </c>
      <c r="N69" s="8">
        <f t="shared" si="1"/>
        <v>0.23053807869283499</v>
      </c>
      <c r="O69">
        <f t="shared" si="2"/>
        <v>9.2215231477134001</v>
      </c>
    </row>
    <row r="70" spans="1:15" x14ac:dyDescent="0.4">
      <c r="A70" t="s">
        <v>98</v>
      </c>
      <c r="B70">
        <v>3351</v>
      </c>
      <c r="K70" t="s">
        <v>43</v>
      </c>
      <c r="L70" t="str">
        <f>A41</f>
        <v>C9</v>
      </c>
      <c r="M70">
        <f>B41</f>
        <v>3742</v>
      </c>
      <c r="N70" s="8">
        <f t="shared" si="1"/>
        <v>0.18687200676119822</v>
      </c>
      <c r="O70">
        <f t="shared" si="2"/>
        <v>7.4748802704479287</v>
      </c>
    </row>
    <row r="71" spans="1:15" x14ac:dyDescent="0.4">
      <c r="A71" t="s">
        <v>99</v>
      </c>
      <c r="B71">
        <v>22694</v>
      </c>
      <c r="K71" t="s">
        <v>42</v>
      </c>
      <c r="L71" t="str">
        <f>A29</f>
        <v>B9</v>
      </c>
      <c r="M71">
        <f>B29</f>
        <v>4026</v>
      </c>
      <c r="N71" s="8">
        <f t="shared" si="1"/>
        <v>0.32021786083200299</v>
      </c>
      <c r="O71">
        <f t="shared" si="2"/>
        <v>12.808714433280119</v>
      </c>
    </row>
    <row r="72" spans="1:15" x14ac:dyDescent="0.4">
      <c r="A72" t="s">
        <v>14</v>
      </c>
      <c r="B72">
        <v>3385</v>
      </c>
      <c r="K72" t="s">
        <v>41</v>
      </c>
      <c r="L72" t="str">
        <f>A17</f>
        <v>A9</v>
      </c>
      <c r="M72">
        <f>B17</f>
        <v>3804</v>
      </c>
      <c r="N72" s="8">
        <f t="shared" si="1"/>
        <v>0.21598272138228941</v>
      </c>
      <c r="O72">
        <f t="shared" si="2"/>
        <v>8.639308855291576</v>
      </c>
    </row>
    <row r="73" spans="1:15" x14ac:dyDescent="0.4">
      <c r="A73" t="s">
        <v>22</v>
      </c>
      <c r="B73">
        <v>3251</v>
      </c>
      <c r="K73" t="s">
        <v>49</v>
      </c>
      <c r="L73" t="str">
        <f>A18</f>
        <v>A10</v>
      </c>
      <c r="M73">
        <f>B18</f>
        <v>3646</v>
      </c>
      <c r="N73" s="8">
        <f t="shared" si="1"/>
        <v>0.14179735186402478</v>
      </c>
      <c r="O73">
        <f t="shared" si="2"/>
        <v>5.6718940745609912</v>
      </c>
    </row>
    <row r="74" spans="1:15" x14ac:dyDescent="0.4">
      <c r="A74" t="s">
        <v>32</v>
      </c>
      <c r="B74">
        <v>4148</v>
      </c>
      <c r="K74" t="s">
        <v>50</v>
      </c>
      <c r="L74" t="str">
        <f>A30</f>
        <v>B10</v>
      </c>
      <c r="M74">
        <f>B30</f>
        <v>3411</v>
      </c>
      <c r="N74" s="8">
        <f t="shared" ref="N74:N96" si="3">(M74-I$15)/2129.8</f>
        <v>3.1458352896985627E-2</v>
      </c>
      <c r="O74">
        <f t="shared" ref="O74:O96" si="4">N74*40</f>
        <v>1.258334115879425</v>
      </c>
    </row>
    <row r="75" spans="1:15" x14ac:dyDescent="0.4">
      <c r="A75" t="s">
        <v>30</v>
      </c>
      <c r="B75">
        <v>3725</v>
      </c>
      <c r="K75" t="s">
        <v>51</v>
      </c>
      <c r="L75" t="str">
        <f>A42</f>
        <v>C10</v>
      </c>
      <c r="M75">
        <f>B42</f>
        <v>3316</v>
      </c>
      <c r="N75" s="8">
        <f t="shared" si="3"/>
        <v>-1.3146774345008921E-2</v>
      </c>
      <c r="O75">
        <f t="shared" si="4"/>
        <v>-0.52587097380035686</v>
      </c>
    </row>
    <row r="76" spans="1:15" x14ac:dyDescent="0.4">
      <c r="A76" t="s">
        <v>46</v>
      </c>
      <c r="B76">
        <v>40417</v>
      </c>
      <c r="K76" t="s">
        <v>52</v>
      </c>
      <c r="L76" t="str">
        <f>A54</f>
        <v>D10</v>
      </c>
      <c r="M76">
        <f>B54</f>
        <v>3271</v>
      </c>
      <c r="N76" s="8">
        <f t="shared" si="3"/>
        <v>-3.4275518828058966E-2</v>
      </c>
      <c r="O76">
        <f t="shared" si="4"/>
        <v>-1.3710207531223586</v>
      </c>
    </row>
    <row r="77" spans="1:15" x14ac:dyDescent="0.4">
      <c r="A77" t="s">
        <v>54</v>
      </c>
      <c r="B77">
        <v>4610</v>
      </c>
      <c r="K77" t="s">
        <v>53</v>
      </c>
      <c r="L77" t="str">
        <f>A66</f>
        <v>E10</v>
      </c>
      <c r="M77">
        <f>B66</f>
        <v>3266</v>
      </c>
      <c r="N77" s="8">
        <f t="shared" si="3"/>
        <v>-3.6623157103953419E-2</v>
      </c>
      <c r="O77">
        <f t="shared" si="4"/>
        <v>-1.4649262841581367</v>
      </c>
    </row>
    <row r="78" spans="1:15" x14ac:dyDescent="0.4">
      <c r="A78" t="s">
        <v>62</v>
      </c>
      <c r="B78">
        <v>3282</v>
      </c>
      <c r="K78" t="s">
        <v>54</v>
      </c>
      <c r="L78" t="str">
        <f>A78</f>
        <v>F10</v>
      </c>
      <c r="M78">
        <f>B78</f>
        <v>3282</v>
      </c>
      <c r="N78" s="8">
        <f t="shared" si="3"/>
        <v>-2.9110714621091181E-2</v>
      </c>
      <c r="O78">
        <f t="shared" si="4"/>
        <v>-1.1644285848436473</v>
      </c>
    </row>
    <row r="79" spans="1:15" x14ac:dyDescent="0.4">
      <c r="A79" t="s">
        <v>70</v>
      </c>
      <c r="B79">
        <v>34123</v>
      </c>
      <c r="K79" t="s">
        <v>55</v>
      </c>
      <c r="L79" t="str">
        <f>A90</f>
        <v>G10</v>
      </c>
      <c r="M79">
        <f>B90</f>
        <v>3329</v>
      </c>
      <c r="N79" s="8">
        <f t="shared" si="3"/>
        <v>-7.0429148276833498E-3</v>
      </c>
      <c r="O79">
        <f t="shared" si="4"/>
        <v>-0.28171659310733399</v>
      </c>
    </row>
    <row r="80" spans="1:15" x14ac:dyDescent="0.4">
      <c r="A80" t="s">
        <v>78</v>
      </c>
      <c r="B80">
        <v>3683</v>
      </c>
      <c r="K80" t="s">
        <v>56</v>
      </c>
      <c r="L80" t="str">
        <f>A102</f>
        <v>H10</v>
      </c>
      <c r="M80">
        <f>B102</f>
        <v>3301</v>
      </c>
      <c r="N80" s="8">
        <f t="shared" si="3"/>
        <v>-2.018968917269227E-2</v>
      </c>
      <c r="O80">
        <f t="shared" si="4"/>
        <v>-0.80758756690769085</v>
      </c>
    </row>
    <row r="81" spans="1:15" x14ac:dyDescent="0.4">
      <c r="A81" t="s">
        <v>100</v>
      </c>
      <c r="B81">
        <v>3344</v>
      </c>
      <c r="K81" t="s">
        <v>64</v>
      </c>
      <c r="L81" t="str">
        <f>A103</f>
        <v>H11</v>
      </c>
      <c r="M81">
        <f>B103</f>
        <v>3469</v>
      </c>
      <c r="N81" s="8">
        <f t="shared" si="3"/>
        <v>5.869095689736125E-2</v>
      </c>
      <c r="O81">
        <f t="shared" si="4"/>
        <v>2.3476382758944498</v>
      </c>
    </row>
    <row r="82" spans="1:15" x14ac:dyDescent="0.4">
      <c r="A82" t="s">
        <v>101</v>
      </c>
      <c r="B82">
        <v>3885</v>
      </c>
      <c r="K82" t="s">
        <v>63</v>
      </c>
      <c r="L82" t="str">
        <f>A91</f>
        <v>G11</v>
      </c>
      <c r="M82">
        <f>B91</f>
        <v>6330</v>
      </c>
      <c r="N82" s="8">
        <f t="shared" si="3"/>
        <v>1.4020095783641655</v>
      </c>
      <c r="O82">
        <f t="shared" si="4"/>
        <v>56.080383134566617</v>
      </c>
    </row>
    <row r="83" spans="1:15" x14ac:dyDescent="0.4">
      <c r="A83" t="s">
        <v>102</v>
      </c>
      <c r="B83">
        <v>44211</v>
      </c>
      <c r="K83" t="s">
        <v>62</v>
      </c>
      <c r="L83" t="str">
        <f>A79</f>
        <v>F11</v>
      </c>
      <c r="M83">
        <f>B79</f>
        <v>34123</v>
      </c>
      <c r="N83" s="8">
        <f t="shared" si="3"/>
        <v>14.451591698751056</v>
      </c>
      <c r="O83">
        <f t="shared" si="4"/>
        <v>578.06366795004226</v>
      </c>
    </row>
    <row r="84" spans="1:15" x14ac:dyDescent="0.4">
      <c r="A84" t="s">
        <v>15</v>
      </c>
      <c r="B84">
        <v>3259</v>
      </c>
      <c r="K84" t="s">
        <v>61</v>
      </c>
      <c r="L84" t="str">
        <f>A67</f>
        <v>E11</v>
      </c>
      <c r="M84">
        <f>B67</f>
        <v>42367</v>
      </c>
      <c r="N84" s="8">
        <f t="shared" si="3"/>
        <v>18.322377688045826</v>
      </c>
      <c r="O84">
        <f t="shared" si="4"/>
        <v>732.8951075218331</v>
      </c>
    </row>
    <row r="85" spans="1:15" x14ac:dyDescent="0.4">
      <c r="A85" t="s">
        <v>23</v>
      </c>
      <c r="B85">
        <v>3257</v>
      </c>
      <c r="K85" t="s">
        <v>60</v>
      </c>
      <c r="L85" t="str">
        <f>A55</f>
        <v>D11</v>
      </c>
      <c r="M85">
        <f>B55</f>
        <v>29513</v>
      </c>
      <c r="N85" s="8">
        <f t="shared" si="3"/>
        <v>12.287069208376373</v>
      </c>
      <c r="O85">
        <f t="shared" si="4"/>
        <v>491.48276833505491</v>
      </c>
    </row>
    <row r="86" spans="1:15" x14ac:dyDescent="0.4">
      <c r="A86" t="s">
        <v>31</v>
      </c>
      <c r="B86">
        <v>3917</v>
      </c>
      <c r="K86" t="s">
        <v>59</v>
      </c>
      <c r="L86" t="str">
        <f>A43</f>
        <v>C11</v>
      </c>
      <c r="M86">
        <f>B43</f>
        <v>16723</v>
      </c>
      <c r="N86" s="8">
        <f t="shared" si="3"/>
        <v>6.2818104986383689</v>
      </c>
      <c r="O86">
        <f t="shared" si="4"/>
        <v>251.27241994553475</v>
      </c>
    </row>
    <row r="87" spans="1:15" x14ac:dyDescent="0.4">
      <c r="A87" t="s">
        <v>39</v>
      </c>
      <c r="B87">
        <v>3805</v>
      </c>
      <c r="K87" t="s">
        <v>58</v>
      </c>
      <c r="L87" t="str">
        <f>A31</f>
        <v>B11</v>
      </c>
      <c r="M87">
        <f>B31</f>
        <v>7852</v>
      </c>
      <c r="N87" s="8">
        <f t="shared" si="3"/>
        <v>2.1166306695464363</v>
      </c>
      <c r="O87">
        <f t="shared" si="4"/>
        <v>84.665226781857456</v>
      </c>
    </row>
    <row r="88" spans="1:15" x14ac:dyDescent="0.4">
      <c r="A88" t="s">
        <v>47</v>
      </c>
      <c r="B88">
        <v>29209</v>
      </c>
      <c r="K88" t="s">
        <v>57</v>
      </c>
      <c r="L88" t="str">
        <f>A19</f>
        <v>A11</v>
      </c>
      <c r="M88">
        <f>B19</f>
        <v>6199</v>
      </c>
      <c r="N88" s="8">
        <f t="shared" si="3"/>
        <v>1.3405014555357309</v>
      </c>
      <c r="O88">
        <f t="shared" si="4"/>
        <v>53.620058221429233</v>
      </c>
    </row>
    <row r="89" spans="1:15" x14ac:dyDescent="0.4">
      <c r="A89" t="s">
        <v>55</v>
      </c>
      <c r="B89">
        <v>5515</v>
      </c>
      <c r="K89" t="s">
        <v>65</v>
      </c>
      <c r="L89" t="str">
        <f>A20</f>
        <v>A12</v>
      </c>
      <c r="M89">
        <f>B20</f>
        <v>5272</v>
      </c>
      <c r="N89" s="8">
        <f t="shared" si="3"/>
        <v>0.90524931918489993</v>
      </c>
      <c r="O89">
        <f t="shared" si="4"/>
        <v>36.209972767395996</v>
      </c>
    </row>
    <row r="90" spans="1:15" x14ac:dyDescent="0.4">
      <c r="A90" t="s">
        <v>63</v>
      </c>
      <c r="B90">
        <v>3329</v>
      </c>
      <c r="K90" t="s">
        <v>66</v>
      </c>
      <c r="L90" t="str">
        <f>A32</f>
        <v>B12</v>
      </c>
      <c r="M90">
        <f>B32</f>
        <v>4319</v>
      </c>
      <c r="N90" s="8">
        <f t="shared" si="3"/>
        <v>0.45778946379941776</v>
      </c>
      <c r="O90">
        <f t="shared" si="4"/>
        <v>18.311578551976709</v>
      </c>
    </row>
    <row r="91" spans="1:15" x14ac:dyDescent="0.4">
      <c r="A91" t="s">
        <v>71</v>
      </c>
      <c r="B91">
        <v>6330</v>
      </c>
      <c r="K91" t="s">
        <v>67</v>
      </c>
      <c r="L91" t="str">
        <f>A44</f>
        <v>C12</v>
      </c>
      <c r="M91">
        <f>B44</f>
        <v>3933</v>
      </c>
      <c r="N91" s="8">
        <f t="shared" si="3"/>
        <v>0.27655178890036619</v>
      </c>
      <c r="O91">
        <f t="shared" si="4"/>
        <v>11.062071556014647</v>
      </c>
    </row>
    <row r="92" spans="1:15" x14ac:dyDescent="0.4">
      <c r="A92" t="s">
        <v>79</v>
      </c>
      <c r="B92">
        <v>3596</v>
      </c>
      <c r="K92" t="s">
        <v>68</v>
      </c>
      <c r="L92" t="str">
        <f>A56</f>
        <v>D12</v>
      </c>
      <c r="M92">
        <f>B56</f>
        <v>3903</v>
      </c>
      <c r="N92" s="8">
        <f t="shared" si="3"/>
        <v>0.26246595924499949</v>
      </c>
      <c r="O92">
        <f t="shared" si="4"/>
        <v>10.498638369799981</v>
      </c>
    </row>
    <row r="93" spans="1:15" x14ac:dyDescent="0.4">
      <c r="A93" t="s">
        <v>103</v>
      </c>
      <c r="B93">
        <v>3353</v>
      </c>
      <c r="K93" t="s">
        <v>69</v>
      </c>
      <c r="L93" t="str">
        <f>A68</f>
        <v>E12</v>
      </c>
      <c r="M93">
        <f>B68</f>
        <v>3963</v>
      </c>
      <c r="N93" s="8">
        <f t="shared" si="3"/>
        <v>0.29063761855573289</v>
      </c>
      <c r="O93">
        <f t="shared" si="4"/>
        <v>11.625504742229316</v>
      </c>
    </row>
    <row r="94" spans="1:15" x14ac:dyDescent="0.4">
      <c r="A94" t="s">
        <v>104</v>
      </c>
      <c r="B94">
        <v>10956</v>
      </c>
      <c r="K94" t="s">
        <v>70</v>
      </c>
      <c r="L94" t="str">
        <f>A80</f>
        <v>F12</v>
      </c>
      <c r="M94">
        <f>B80</f>
        <v>3683</v>
      </c>
      <c r="N94" s="8">
        <f t="shared" si="3"/>
        <v>0.1591698751056437</v>
      </c>
      <c r="O94">
        <f t="shared" si="4"/>
        <v>6.3667950042257484</v>
      </c>
    </row>
    <row r="95" spans="1:15" x14ac:dyDescent="0.4">
      <c r="A95" t="s">
        <v>105</v>
      </c>
      <c r="B95">
        <v>32125</v>
      </c>
      <c r="K95" t="s">
        <v>71</v>
      </c>
      <c r="L95" t="str">
        <f>A92</f>
        <v>G12</v>
      </c>
      <c r="M95">
        <f>B92</f>
        <v>3596</v>
      </c>
      <c r="N95" s="8">
        <f t="shared" si="3"/>
        <v>0.11832096910508028</v>
      </c>
      <c r="O95">
        <f t="shared" si="4"/>
        <v>4.732838764203211</v>
      </c>
    </row>
    <row r="96" spans="1:15" x14ac:dyDescent="0.4">
      <c r="A96" t="s">
        <v>16</v>
      </c>
      <c r="B96">
        <v>3251</v>
      </c>
      <c r="K96" t="s">
        <v>72</v>
      </c>
      <c r="L96" t="str">
        <f>A104</f>
        <v>H12</v>
      </c>
      <c r="M96">
        <f>B104</f>
        <v>3467</v>
      </c>
      <c r="N96" s="8">
        <f t="shared" si="3"/>
        <v>5.7751901587003468E-2</v>
      </c>
      <c r="O96">
        <f t="shared" si="4"/>
        <v>2.3100760634801389</v>
      </c>
    </row>
    <row r="97" spans="1:2" x14ac:dyDescent="0.4">
      <c r="A97" t="s">
        <v>24</v>
      </c>
      <c r="B97">
        <v>3242</v>
      </c>
    </row>
    <row r="98" spans="1:2" x14ac:dyDescent="0.4">
      <c r="A98" t="s">
        <v>33</v>
      </c>
      <c r="B98">
        <v>3761</v>
      </c>
    </row>
    <row r="99" spans="1:2" x14ac:dyDescent="0.4">
      <c r="A99" t="s">
        <v>40</v>
      </c>
      <c r="B99">
        <v>3882</v>
      </c>
    </row>
    <row r="100" spans="1:2" x14ac:dyDescent="0.4">
      <c r="A100" t="s">
        <v>48</v>
      </c>
      <c r="B100">
        <v>15339</v>
      </c>
    </row>
    <row r="101" spans="1:2" x14ac:dyDescent="0.4">
      <c r="A101" t="s">
        <v>56</v>
      </c>
      <c r="B101">
        <v>6562</v>
      </c>
    </row>
    <row r="102" spans="1:2" x14ac:dyDescent="0.4">
      <c r="A102" t="s">
        <v>64</v>
      </c>
      <c r="B102">
        <v>3301</v>
      </c>
    </row>
    <row r="103" spans="1:2" x14ac:dyDescent="0.4">
      <c r="A103" t="s">
        <v>72</v>
      </c>
      <c r="B103">
        <v>3469</v>
      </c>
    </row>
    <row r="104" spans="1:2" x14ac:dyDescent="0.4">
      <c r="A104" t="s">
        <v>80</v>
      </c>
      <c r="B104">
        <v>3467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64929</v>
      </c>
      <c r="D2">
        <v>3322</v>
      </c>
      <c r="E2">
        <v>4255</v>
      </c>
      <c r="F2">
        <v>8397</v>
      </c>
      <c r="G2">
        <v>43438</v>
      </c>
      <c r="H2">
        <v>26240</v>
      </c>
      <c r="I2">
        <v>3322</v>
      </c>
      <c r="J2">
        <v>3310</v>
      </c>
      <c r="K2">
        <v>3816</v>
      </c>
      <c r="L2">
        <v>3655</v>
      </c>
      <c r="M2">
        <v>6129</v>
      </c>
      <c r="N2">
        <v>5192</v>
      </c>
      <c r="O2">
        <v>38073</v>
      </c>
      <c r="P2">
        <v>3333</v>
      </c>
      <c r="Q2">
        <v>5009</v>
      </c>
      <c r="R2">
        <v>3814</v>
      </c>
      <c r="S2">
        <v>33708</v>
      </c>
      <c r="T2">
        <v>12110</v>
      </c>
      <c r="U2">
        <v>3323</v>
      </c>
      <c r="V2">
        <v>3342</v>
      </c>
      <c r="W2">
        <v>4041</v>
      </c>
      <c r="X2">
        <v>3441</v>
      </c>
      <c r="Y2">
        <v>7766</v>
      </c>
      <c r="Z2">
        <v>4313</v>
      </c>
      <c r="AA2">
        <v>20457</v>
      </c>
      <c r="AB2">
        <v>3308</v>
      </c>
      <c r="AC2">
        <v>6035</v>
      </c>
      <c r="AD2">
        <v>4248</v>
      </c>
      <c r="AE2">
        <v>7796</v>
      </c>
      <c r="AF2">
        <v>6533</v>
      </c>
      <c r="AG2">
        <v>3341</v>
      </c>
      <c r="AH2">
        <v>3551</v>
      </c>
      <c r="AI2">
        <v>3787</v>
      </c>
      <c r="AJ2">
        <v>3349</v>
      </c>
      <c r="AK2">
        <v>16469</v>
      </c>
      <c r="AL2">
        <v>3940</v>
      </c>
      <c r="AM2">
        <v>7659</v>
      </c>
      <c r="AN2">
        <v>3376</v>
      </c>
      <c r="AO2">
        <v>6868</v>
      </c>
      <c r="AP2">
        <v>3769</v>
      </c>
      <c r="AQ2">
        <v>3581</v>
      </c>
      <c r="AR2">
        <v>5354</v>
      </c>
      <c r="AS2">
        <v>3344</v>
      </c>
      <c r="AT2">
        <v>6075</v>
      </c>
      <c r="AU2">
        <v>3859</v>
      </c>
      <c r="AV2">
        <v>3305</v>
      </c>
      <c r="AW2">
        <v>28773</v>
      </c>
      <c r="AX2">
        <v>3915</v>
      </c>
      <c r="AY2">
        <v>4400</v>
      </c>
      <c r="AZ2">
        <v>3304</v>
      </c>
      <c r="BA2">
        <v>11233</v>
      </c>
      <c r="BB2">
        <v>3580</v>
      </c>
      <c r="BC2">
        <v>3314</v>
      </c>
      <c r="BD2">
        <v>4561</v>
      </c>
      <c r="BE2">
        <v>3541</v>
      </c>
      <c r="BF2">
        <v>29893</v>
      </c>
      <c r="BG2">
        <v>4149</v>
      </c>
      <c r="BH2">
        <v>3303</v>
      </c>
      <c r="BI2">
        <v>41652</v>
      </c>
      <c r="BJ2">
        <v>3986</v>
      </c>
      <c r="BK2">
        <v>3638</v>
      </c>
      <c r="BL2">
        <v>3406</v>
      </c>
      <c r="BM2">
        <v>22610</v>
      </c>
      <c r="BN2">
        <v>3426</v>
      </c>
      <c r="BO2">
        <v>3300</v>
      </c>
      <c r="BP2">
        <v>4191</v>
      </c>
      <c r="BQ2">
        <v>3764</v>
      </c>
      <c r="BR2">
        <v>40424</v>
      </c>
      <c r="BS2">
        <v>4657</v>
      </c>
      <c r="BT2">
        <v>3317</v>
      </c>
      <c r="BU2">
        <v>33270</v>
      </c>
      <c r="BV2">
        <v>3720</v>
      </c>
      <c r="BW2">
        <v>3393</v>
      </c>
      <c r="BX2">
        <v>3946</v>
      </c>
      <c r="BY2">
        <v>44101</v>
      </c>
      <c r="BZ2">
        <v>3301</v>
      </c>
      <c r="CA2">
        <v>3306</v>
      </c>
      <c r="CB2">
        <v>3950</v>
      </c>
      <c r="CC2">
        <v>3845</v>
      </c>
      <c r="CD2">
        <v>28668</v>
      </c>
      <c r="CE2">
        <v>5520</v>
      </c>
      <c r="CF2">
        <v>3377</v>
      </c>
      <c r="CG2">
        <v>6338</v>
      </c>
      <c r="CH2">
        <v>3588</v>
      </c>
      <c r="CI2">
        <v>3396</v>
      </c>
      <c r="CJ2">
        <v>10916</v>
      </c>
      <c r="CK2">
        <v>32220</v>
      </c>
      <c r="CL2">
        <v>3305</v>
      </c>
      <c r="CM2">
        <v>3295</v>
      </c>
      <c r="CN2">
        <v>3798</v>
      </c>
      <c r="CO2">
        <v>3925</v>
      </c>
      <c r="CP2">
        <v>15263</v>
      </c>
      <c r="CQ2">
        <v>6524</v>
      </c>
      <c r="CR2">
        <v>3346</v>
      </c>
      <c r="CS2">
        <v>3520</v>
      </c>
      <c r="CT2">
        <v>3510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64929</v>
      </c>
      <c r="G9">
        <f>'Plate 1'!G9</f>
        <v>30</v>
      </c>
      <c r="H9" t="str">
        <f t="shared" ref="H9:I9" si="0">A9</f>
        <v>A1</v>
      </c>
      <c r="I9">
        <f t="shared" si="0"/>
        <v>64929</v>
      </c>
      <c r="K9" t="s">
        <v>82</v>
      </c>
      <c r="L9" t="str">
        <f>A10</f>
        <v>A2</v>
      </c>
      <c r="M9">
        <f>B10</f>
        <v>3322</v>
      </c>
      <c r="N9" s="8">
        <f>(M9-I$15)/2112</f>
        <v>-3.361742424242424E-2</v>
      </c>
      <c r="O9">
        <f>N9*40</f>
        <v>-1.3446969696969697</v>
      </c>
    </row>
    <row r="10" spans="1:98" x14ac:dyDescent="0.4">
      <c r="A10" t="s">
        <v>83</v>
      </c>
      <c r="B10">
        <v>3322</v>
      </c>
      <c r="G10">
        <f>'Plate 1'!G10</f>
        <v>15</v>
      </c>
      <c r="H10" t="str">
        <f>A21</f>
        <v>B1</v>
      </c>
      <c r="I10">
        <f>B21</f>
        <v>38073</v>
      </c>
      <c r="K10" t="s">
        <v>85</v>
      </c>
      <c r="L10" t="str">
        <f>A22</f>
        <v>B2</v>
      </c>
      <c r="M10">
        <f>B22</f>
        <v>3333</v>
      </c>
      <c r="N10" s="8">
        <f t="shared" ref="N10:N73" si="1">(M10-I$15)/2112</f>
        <v>-2.8409090909090908E-2</v>
      </c>
      <c r="O10">
        <f t="shared" ref="O10:O73" si="2">N10*40</f>
        <v>-1.1363636363636362</v>
      </c>
    </row>
    <row r="11" spans="1:98" x14ac:dyDescent="0.4">
      <c r="A11" t="s">
        <v>84</v>
      </c>
      <c r="B11">
        <v>4255</v>
      </c>
      <c r="G11">
        <f>'Plate 1'!G11</f>
        <v>7.5</v>
      </c>
      <c r="H11" t="str">
        <f>A33</f>
        <v>C1</v>
      </c>
      <c r="I11">
        <f>B33</f>
        <v>20457</v>
      </c>
      <c r="K11" t="s">
        <v>88</v>
      </c>
      <c r="L11" t="str">
        <f>A34</f>
        <v>C2</v>
      </c>
      <c r="M11">
        <f>B34</f>
        <v>3308</v>
      </c>
      <c r="N11" s="8">
        <f t="shared" si="1"/>
        <v>-4.024621212121212E-2</v>
      </c>
      <c r="O11">
        <f t="shared" si="2"/>
        <v>-1.6098484848484849</v>
      </c>
    </row>
    <row r="12" spans="1:98" x14ac:dyDescent="0.4">
      <c r="A12" t="s">
        <v>9</v>
      </c>
      <c r="B12">
        <v>8397</v>
      </c>
      <c r="G12">
        <f>'Plate 1'!G12</f>
        <v>1.875</v>
      </c>
      <c r="H12" t="str">
        <f>A45</f>
        <v>D1</v>
      </c>
      <c r="I12">
        <f>B45</f>
        <v>7659</v>
      </c>
      <c r="K12" t="s">
        <v>91</v>
      </c>
      <c r="L12" t="str">
        <f>A46</f>
        <v>D2</v>
      </c>
      <c r="M12">
        <f>B46</f>
        <v>3376</v>
      </c>
      <c r="N12" s="8">
        <f t="shared" si="1"/>
        <v>-8.049242424242424E-3</v>
      </c>
      <c r="O12">
        <f t="shared" si="2"/>
        <v>-0.32196969696969696</v>
      </c>
    </row>
    <row r="13" spans="1:98" x14ac:dyDescent="0.4">
      <c r="A13" t="s">
        <v>17</v>
      </c>
      <c r="B13">
        <v>43438</v>
      </c>
      <c r="G13">
        <f>'Plate 1'!G13</f>
        <v>0.46875</v>
      </c>
      <c r="H13" t="str">
        <f>A57</f>
        <v>E1</v>
      </c>
      <c r="I13">
        <f>B57</f>
        <v>4400</v>
      </c>
      <c r="K13" t="s">
        <v>94</v>
      </c>
      <c r="L13" t="str">
        <f>A58</f>
        <v>E2</v>
      </c>
      <c r="M13">
        <f>B58</f>
        <v>3304</v>
      </c>
      <c r="N13" s="8">
        <f t="shared" si="1"/>
        <v>-4.2140151515151512E-2</v>
      </c>
      <c r="O13">
        <f t="shared" si="2"/>
        <v>-1.6856060606060606</v>
      </c>
    </row>
    <row r="14" spans="1:98" x14ac:dyDescent="0.4">
      <c r="A14" t="s">
        <v>25</v>
      </c>
      <c r="B14">
        <v>26240</v>
      </c>
      <c r="G14">
        <f>'Plate 1'!G14</f>
        <v>0.1171875</v>
      </c>
      <c r="H14" t="str">
        <f>A69</f>
        <v>F1</v>
      </c>
      <c r="I14">
        <f>B69</f>
        <v>3638</v>
      </c>
      <c r="K14" t="s">
        <v>97</v>
      </c>
      <c r="L14" t="str">
        <f>A70</f>
        <v>F2</v>
      </c>
      <c r="M14">
        <f>B70</f>
        <v>3406</v>
      </c>
      <c r="N14" s="8">
        <f t="shared" si="1"/>
        <v>6.15530303030303E-3</v>
      </c>
      <c r="O14">
        <f t="shared" si="2"/>
        <v>0.24621212121212122</v>
      </c>
    </row>
    <row r="15" spans="1:98" x14ac:dyDescent="0.4">
      <c r="A15" t="s">
        <v>34</v>
      </c>
      <c r="B15">
        <v>3322</v>
      </c>
      <c r="G15">
        <f>'Plate 1'!G15</f>
        <v>0</v>
      </c>
      <c r="H15" t="str">
        <f>A81</f>
        <v>G1</v>
      </c>
      <c r="I15">
        <f>B81</f>
        <v>3393</v>
      </c>
      <c r="K15" t="s">
        <v>100</v>
      </c>
      <c r="L15" t="str">
        <f>A82</f>
        <v>G2</v>
      </c>
      <c r="M15">
        <f>B82</f>
        <v>3946</v>
      </c>
      <c r="N15" s="8">
        <f t="shared" si="1"/>
        <v>0.26183712121212122</v>
      </c>
      <c r="O15">
        <f t="shared" si="2"/>
        <v>10.473484848484848</v>
      </c>
    </row>
    <row r="16" spans="1:98" x14ac:dyDescent="0.4">
      <c r="A16" t="s">
        <v>41</v>
      </c>
      <c r="B16">
        <v>3310</v>
      </c>
      <c r="H16" t="s">
        <v>119</v>
      </c>
      <c r="I16">
        <f>SLOPE(I10:I15, G10:G15)</f>
        <v>2309.9247848993668</v>
      </c>
      <c r="K16" t="s">
        <v>103</v>
      </c>
      <c r="L16" t="str">
        <f>A94</f>
        <v>H2</v>
      </c>
      <c r="M16">
        <f>B94</f>
        <v>10916</v>
      </c>
      <c r="N16" s="8">
        <f t="shared" si="1"/>
        <v>3.5620265151515151</v>
      </c>
      <c r="O16">
        <f t="shared" si="2"/>
        <v>142.48106060606059</v>
      </c>
    </row>
    <row r="17" spans="1:15" x14ac:dyDescent="0.4">
      <c r="A17" t="s">
        <v>49</v>
      </c>
      <c r="B17">
        <v>3816</v>
      </c>
      <c r="K17" t="s">
        <v>104</v>
      </c>
      <c r="L17" t="str">
        <f>A95</f>
        <v>H3</v>
      </c>
      <c r="M17">
        <f>B95</f>
        <v>32220</v>
      </c>
      <c r="N17" s="8">
        <f t="shared" si="1"/>
        <v>13.649147727272727</v>
      </c>
      <c r="O17">
        <f t="shared" si="2"/>
        <v>545.96590909090901</v>
      </c>
    </row>
    <row r="18" spans="1:15" x14ac:dyDescent="0.4">
      <c r="A18" t="s">
        <v>57</v>
      </c>
      <c r="B18">
        <v>3655</v>
      </c>
      <c r="K18" t="s">
        <v>101</v>
      </c>
      <c r="L18" t="str">
        <f>A83</f>
        <v>G3</v>
      </c>
      <c r="M18">
        <f>B83</f>
        <v>44101</v>
      </c>
      <c r="N18" s="8">
        <f t="shared" si="1"/>
        <v>19.274621212121211</v>
      </c>
      <c r="O18">
        <f t="shared" si="2"/>
        <v>770.9848484848485</v>
      </c>
    </row>
    <row r="19" spans="1:15" x14ac:dyDescent="0.4">
      <c r="A19" t="s">
        <v>65</v>
      </c>
      <c r="B19">
        <v>6129</v>
      </c>
      <c r="K19" t="s">
        <v>98</v>
      </c>
      <c r="L19" t="str">
        <f>A71</f>
        <v>F3</v>
      </c>
      <c r="M19">
        <f>B71</f>
        <v>22610</v>
      </c>
      <c r="N19" s="8">
        <f t="shared" si="1"/>
        <v>9.0989583333333339</v>
      </c>
      <c r="O19">
        <f t="shared" si="2"/>
        <v>363.95833333333337</v>
      </c>
    </row>
    <row r="20" spans="1:15" x14ac:dyDescent="0.4">
      <c r="A20" t="s">
        <v>73</v>
      </c>
      <c r="B20">
        <v>5192</v>
      </c>
      <c r="K20" t="s">
        <v>95</v>
      </c>
      <c r="L20" t="str">
        <f>A59</f>
        <v>E3</v>
      </c>
      <c r="M20">
        <f>B59</f>
        <v>11233</v>
      </c>
      <c r="N20" s="8">
        <f t="shared" si="1"/>
        <v>3.7121212121212119</v>
      </c>
      <c r="O20">
        <f t="shared" si="2"/>
        <v>148.48484848484847</v>
      </c>
    </row>
    <row r="21" spans="1:15" x14ac:dyDescent="0.4">
      <c r="A21" t="s">
        <v>85</v>
      </c>
      <c r="B21">
        <v>38073</v>
      </c>
      <c r="K21" t="s">
        <v>92</v>
      </c>
      <c r="L21" t="str">
        <f>A47</f>
        <v>D3</v>
      </c>
      <c r="M21">
        <f>B47</f>
        <v>6868</v>
      </c>
      <c r="N21" s="8">
        <f t="shared" si="1"/>
        <v>1.6453598484848484</v>
      </c>
      <c r="O21">
        <f t="shared" si="2"/>
        <v>65.814393939393938</v>
      </c>
    </row>
    <row r="22" spans="1:15" x14ac:dyDescent="0.4">
      <c r="A22" t="s">
        <v>86</v>
      </c>
      <c r="B22">
        <v>3333</v>
      </c>
      <c r="K22" t="s">
        <v>89</v>
      </c>
      <c r="L22" t="str">
        <f>A35</f>
        <v>C3</v>
      </c>
      <c r="M22">
        <f>B35</f>
        <v>6035</v>
      </c>
      <c r="N22" s="8">
        <f t="shared" si="1"/>
        <v>1.2509469696969697</v>
      </c>
      <c r="O22">
        <f t="shared" si="2"/>
        <v>50.037878787878789</v>
      </c>
    </row>
    <row r="23" spans="1:15" x14ac:dyDescent="0.4">
      <c r="A23" t="s">
        <v>87</v>
      </c>
      <c r="B23">
        <v>5009</v>
      </c>
      <c r="K23" t="s">
        <v>86</v>
      </c>
      <c r="L23" t="str">
        <f>A23</f>
        <v>B3</v>
      </c>
      <c r="M23">
        <f>B23</f>
        <v>5009</v>
      </c>
      <c r="N23" s="8">
        <f t="shared" si="1"/>
        <v>0.76515151515151514</v>
      </c>
      <c r="O23">
        <f t="shared" si="2"/>
        <v>30.606060606060606</v>
      </c>
    </row>
    <row r="24" spans="1:15" x14ac:dyDescent="0.4">
      <c r="A24" t="s">
        <v>10</v>
      </c>
      <c r="B24">
        <v>3814</v>
      </c>
      <c r="K24" t="s">
        <v>83</v>
      </c>
      <c r="L24" t="str">
        <f>A11</f>
        <v>A3</v>
      </c>
      <c r="M24">
        <f>B11</f>
        <v>4255</v>
      </c>
      <c r="N24" s="8">
        <f t="shared" si="1"/>
        <v>0.40814393939393939</v>
      </c>
      <c r="O24">
        <f t="shared" si="2"/>
        <v>16.325757575757574</v>
      </c>
    </row>
    <row r="25" spans="1:15" x14ac:dyDescent="0.4">
      <c r="A25" t="s">
        <v>18</v>
      </c>
      <c r="B25">
        <v>33708</v>
      </c>
      <c r="K25" t="s">
        <v>84</v>
      </c>
      <c r="L25" t="str">
        <f>A12</f>
        <v>A4</v>
      </c>
      <c r="M25">
        <f>B12</f>
        <v>8397</v>
      </c>
      <c r="N25" s="8">
        <f t="shared" si="1"/>
        <v>2.3693181818181817</v>
      </c>
      <c r="O25">
        <f t="shared" si="2"/>
        <v>94.772727272727266</v>
      </c>
    </row>
    <row r="26" spans="1:15" x14ac:dyDescent="0.4">
      <c r="A26" t="s">
        <v>26</v>
      </c>
      <c r="B26">
        <v>12110</v>
      </c>
      <c r="K26" t="s">
        <v>87</v>
      </c>
      <c r="L26" t="str">
        <f>A24</f>
        <v>B4</v>
      </c>
      <c r="M26">
        <f>B24</f>
        <v>3814</v>
      </c>
      <c r="N26" s="8">
        <f t="shared" si="1"/>
        <v>0.19933712121212122</v>
      </c>
      <c r="O26">
        <f t="shared" si="2"/>
        <v>7.9734848484848486</v>
      </c>
    </row>
    <row r="27" spans="1:15" x14ac:dyDescent="0.4">
      <c r="A27" t="s">
        <v>35</v>
      </c>
      <c r="B27">
        <v>3323</v>
      </c>
      <c r="K27" t="s">
        <v>90</v>
      </c>
      <c r="L27" t="str">
        <f>A36</f>
        <v>C4</v>
      </c>
      <c r="M27">
        <f>B36</f>
        <v>4248</v>
      </c>
      <c r="N27" s="8">
        <f t="shared" si="1"/>
        <v>0.40482954545454547</v>
      </c>
      <c r="O27">
        <f t="shared" si="2"/>
        <v>16.19318181818182</v>
      </c>
    </row>
    <row r="28" spans="1:15" x14ac:dyDescent="0.4">
      <c r="A28" t="s">
        <v>42</v>
      </c>
      <c r="B28">
        <v>3342</v>
      </c>
      <c r="K28" t="s">
        <v>93</v>
      </c>
      <c r="L28" t="str">
        <f>A48</f>
        <v>D4</v>
      </c>
      <c r="M28">
        <f>B48</f>
        <v>3769</v>
      </c>
      <c r="N28" s="8">
        <f t="shared" si="1"/>
        <v>0.17803030303030304</v>
      </c>
      <c r="O28">
        <f t="shared" si="2"/>
        <v>7.1212121212121211</v>
      </c>
    </row>
    <row r="29" spans="1:15" x14ac:dyDescent="0.4">
      <c r="A29" t="s">
        <v>50</v>
      </c>
      <c r="B29">
        <v>4041</v>
      </c>
      <c r="K29" t="s">
        <v>96</v>
      </c>
      <c r="L29" t="str">
        <f>A60</f>
        <v>E4</v>
      </c>
      <c r="M29">
        <f>B60</f>
        <v>3580</v>
      </c>
      <c r="N29" s="8">
        <f t="shared" si="1"/>
        <v>8.8541666666666671E-2</v>
      </c>
      <c r="O29">
        <f t="shared" si="2"/>
        <v>3.541666666666667</v>
      </c>
    </row>
    <row r="30" spans="1:15" x14ac:dyDescent="0.4">
      <c r="A30" t="s">
        <v>58</v>
      </c>
      <c r="B30">
        <v>3441</v>
      </c>
      <c r="K30" t="s">
        <v>99</v>
      </c>
      <c r="L30" t="str">
        <f>A72</f>
        <v>F4</v>
      </c>
      <c r="M30">
        <f>B72</f>
        <v>3426</v>
      </c>
      <c r="N30" s="8">
        <f t="shared" si="1"/>
        <v>1.5625E-2</v>
      </c>
      <c r="O30">
        <f t="shared" si="2"/>
        <v>0.625</v>
      </c>
    </row>
    <row r="31" spans="1:15" x14ac:dyDescent="0.4">
      <c r="A31" t="s">
        <v>66</v>
      </c>
      <c r="B31">
        <v>7766</v>
      </c>
      <c r="K31" t="s">
        <v>102</v>
      </c>
      <c r="L31" t="str">
        <f>A84</f>
        <v>G4</v>
      </c>
      <c r="M31">
        <f>B84</f>
        <v>3301</v>
      </c>
      <c r="N31" s="8">
        <f t="shared" si="1"/>
        <v>-4.3560606060606064E-2</v>
      </c>
      <c r="O31">
        <f t="shared" si="2"/>
        <v>-1.7424242424242427</v>
      </c>
    </row>
    <row r="32" spans="1:15" x14ac:dyDescent="0.4">
      <c r="A32" t="s">
        <v>74</v>
      </c>
      <c r="B32">
        <v>4313</v>
      </c>
      <c r="K32" t="s">
        <v>105</v>
      </c>
      <c r="L32" t="str">
        <f>A96</f>
        <v>H4</v>
      </c>
      <c r="M32">
        <f>B96</f>
        <v>3305</v>
      </c>
      <c r="N32" s="8">
        <f t="shared" si="1"/>
        <v>-4.1666666666666664E-2</v>
      </c>
      <c r="O32">
        <f t="shared" si="2"/>
        <v>-1.6666666666666665</v>
      </c>
    </row>
    <row r="33" spans="1:15" x14ac:dyDescent="0.4">
      <c r="A33" t="s">
        <v>88</v>
      </c>
      <c r="B33">
        <v>20457</v>
      </c>
      <c r="K33" t="s">
        <v>16</v>
      </c>
      <c r="L33" t="str">
        <f>A97</f>
        <v>H5</v>
      </c>
      <c r="M33">
        <f>B97</f>
        <v>3295</v>
      </c>
      <c r="N33" s="8">
        <f t="shared" si="1"/>
        <v>-4.6401515151515152E-2</v>
      </c>
      <c r="O33">
        <f t="shared" si="2"/>
        <v>-1.856060606060606</v>
      </c>
    </row>
    <row r="34" spans="1:15" x14ac:dyDescent="0.4">
      <c r="A34" t="s">
        <v>89</v>
      </c>
      <c r="B34">
        <v>3308</v>
      </c>
      <c r="K34" t="s">
        <v>15</v>
      </c>
      <c r="L34" t="str">
        <f>A85</f>
        <v>G5</v>
      </c>
      <c r="M34">
        <f>B85</f>
        <v>3306</v>
      </c>
      <c r="N34" s="8">
        <f t="shared" si="1"/>
        <v>-4.1193181818181816E-2</v>
      </c>
      <c r="O34">
        <f t="shared" si="2"/>
        <v>-1.6477272727272727</v>
      </c>
    </row>
    <row r="35" spans="1:15" x14ac:dyDescent="0.4">
      <c r="A35" t="s">
        <v>90</v>
      </c>
      <c r="B35">
        <v>6035</v>
      </c>
      <c r="K35" t="s">
        <v>14</v>
      </c>
      <c r="L35" t="str">
        <f>A73</f>
        <v>F5</v>
      </c>
      <c r="M35">
        <f>B73</f>
        <v>3300</v>
      </c>
      <c r="N35" s="8">
        <f t="shared" si="1"/>
        <v>-4.4034090909090912E-2</v>
      </c>
      <c r="O35">
        <f t="shared" si="2"/>
        <v>-1.7613636363636365</v>
      </c>
    </row>
    <row r="36" spans="1:15" x14ac:dyDescent="0.4">
      <c r="A36" t="s">
        <v>11</v>
      </c>
      <c r="B36">
        <v>4248</v>
      </c>
      <c r="K36" t="s">
        <v>13</v>
      </c>
      <c r="L36" t="str">
        <f>A61</f>
        <v>E5</v>
      </c>
      <c r="M36">
        <f>B61</f>
        <v>3314</v>
      </c>
      <c r="N36" s="8">
        <f t="shared" si="1"/>
        <v>-3.7405303030303032E-2</v>
      </c>
      <c r="O36">
        <f t="shared" si="2"/>
        <v>-1.4962121212121213</v>
      </c>
    </row>
    <row r="37" spans="1:15" x14ac:dyDescent="0.4">
      <c r="A37" t="s">
        <v>19</v>
      </c>
      <c r="B37">
        <v>7796</v>
      </c>
      <c r="K37" t="s">
        <v>12</v>
      </c>
      <c r="L37" t="str">
        <f>A49</f>
        <v>D5</v>
      </c>
      <c r="M37">
        <f>B49</f>
        <v>3581</v>
      </c>
      <c r="N37" s="8">
        <f t="shared" si="1"/>
        <v>8.9015151515151519E-2</v>
      </c>
      <c r="O37">
        <f t="shared" si="2"/>
        <v>3.5606060606060606</v>
      </c>
    </row>
    <row r="38" spans="1:15" x14ac:dyDescent="0.4">
      <c r="A38" t="s">
        <v>27</v>
      </c>
      <c r="B38">
        <v>6533</v>
      </c>
      <c r="K38" t="s">
        <v>11</v>
      </c>
      <c r="L38" t="str">
        <f>A37</f>
        <v>C5</v>
      </c>
      <c r="M38">
        <f>B37</f>
        <v>7796</v>
      </c>
      <c r="N38" s="8">
        <f t="shared" si="1"/>
        <v>2.0847537878787881</v>
      </c>
      <c r="O38">
        <f t="shared" si="2"/>
        <v>83.39015151515153</v>
      </c>
    </row>
    <row r="39" spans="1:15" x14ac:dyDescent="0.4">
      <c r="A39" t="s">
        <v>36</v>
      </c>
      <c r="B39">
        <v>3341</v>
      </c>
      <c r="K39" t="s">
        <v>10</v>
      </c>
      <c r="L39" t="str">
        <f>A25</f>
        <v>B5</v>
      </c>
      <c r="M39">
        <f>B25</f>
        <v>33708</v>
      </c>
      <c r="N39" s="8">
        <f t="shared" si="1"/>
        <v>14.353693181818182</v>
      </c>
      <c r="O39">
        <f t="shared" si="2"/>
        <v>574.14772727272725</v>
      </c>
    </row>
    <row r="40" spans="1:15" x14ac:dyDescent="0.4">
      <c r="A40" t="s">
        <v>43</v>
      </c>
      <c r="B40">
        <v>3551</v>
      </c>
      <c r="K40" t="s">
        <v>9</v>
      </c>
      <c r="L40" t="str">
        <f>A13</f>
        <v>A5</v>
      </c>
      <c r="M40">
        <f>B13</f>
        <v>43438</v>
      </c>
      <c r="N40" s="8">
        <f t="shared" si="1"/>
        <v>18.960700757575758</v>
      </c>
      <c r="O40">
        <f t="shared" si="2"/>
        <v>758.42803030303025</v>
      </c>
    </row>
    <row r="41" spans="1:15" x14ac:dyDescent="0.4">
      <c r="A41" t="s">
        <v>51</v>
      </c>
      <c r="B41">
        <v>3787</v>
      </c>
      <c r="K41" t="s">
        <v>17</v>
      </c>
      <c r="L41" t="str">
        <f>A14</f>
        <v>A6</v>
      </c>
      <c r="M41">
        <f>B14</f>
        <v>26240</v>
      </c>
      <c r="N41" s="8">
        <f t="shared" si="1"/>
        <v>10.817708333333334</v>
      </c>
      <c r="O41">
        <f t="shared" si="2"/>
        <v>432.70833333333337</v>
      </c>
    </row>
    <row r="42" spans="1:15" x14ac:dyDescent="0.4">
      <c r="A42" t="s">
        <v>59</v>
      </c>
      <c r="B42">
        <v>3349</v>
      </c>
      <c r="K42" t="s">
        <v>18</v>
      </c>
      <c r="L42" t="str">
        <f>A26</f>
        <v>B6</v>
      </c>
      <c r="M42">
        <f>B26</f>
        <v>12110</v>
      </c>
      <c r="N42" s="8">
        <f t="shared" si="1"/>
        <v>4.1273674242424239</v>
      </c>
      <c r="O42">
        <f t="shared" si="2"/>
        <v>165.09469696969694</v>
      </c>
    </row>
    <row r="43" spans="1:15" x14ac:dyDescent="0.4">
      <c r="A43" t="s">
        <v>67</v>
      </c>
      <c r="B43">
        <v>16469</v>
      </c>
      <c r="K43" t="s">
        <v>19</v>
      </c>
      <c r="L43" t="str">
        <f>A38</f>
        <v>C6</v>
      </c>
      <c r="M43">
        <f>B38</f>
        <v>6533</v>
      </c>
      <c r="N43" s="8">
        <f t="shared" si="1"/>
        <v>1.4867424242424243</v>
      </c>
      <c r="O43">
        <f t="shared" si="2"/>
        <v>59.469696969696969</v>
      </c>
    </row>
    <row r="44" spans="1:15" x14ac:dyDescent="0.4">
      <c r="A44" t="s">
        <v>75</v>
      </c>
      <c r="B44">
        <v>3940</v>
      </c>
      <c r="K44" t="s">
        <v>20</v>
      </c>
      <c r="L44" t="str">
        <f>A50</f>
        <v>D6</v>
      </c>
      <c r="M44">
        <f>B50</f>
        <v>5354</v>
      </c>
      <c r="N44" s="8">
        <f t="shared" si="1"/>
        <v>0.92850378787878785</v>
      </c>
      <c r="O44">
        <f t="shared" si="2"/>
        <v>37.140151515151516</v>
      </c>
    </row>
    <row r="45" spans="1:15" x14ac:dyDescent="0.4">
      <c r="A45" t="s">
        <v>91</v>
      </c>
      <c r="B45">
        <v>7659</v>
      </c>
      <c r="K45" t="s">
        <v>21</v>
      </c>
      <c r="L45" t="str">
        <f>A62</f>
        <v>E6</v>
      </c>
      <c r="M45">
        <f>B62</f>
        <v>4561</v>
      </c>
      <c r="N45" s="8">
        <f t="shared" si="1"/>
        <v>0.55303030303030298</v>
      </c>
      <c r="O45">
        <f t="shared" si="2"/>
        <v>22.121212121212118</v>
      </c>
    </row>
    <row r="46" spans="1:15" x14ac:dyDescent="0.4">
      <c r="A46" t="s">
        <v>92</v>
      </c>
      <c r="B46">
        <v>3376</v>
      </c>
      <c r="K46" t="s">
        <v>22</v>
      </c>
      <c r="L46" t="str">
        <f>A74</f>
        <v>F6</v>
      </c>
      <c r="M46">
        <f>B74</f>
        <v>4191</v>
      </c>
      <c r="N46" s="8">
        <f t="shared" si="1"/>
        <v>0.37784090909090912</v>
      </c>
      <c r="O46">
        <f t="shared" si="2"/>
        <v>15.113636363636365</v>
      </c>
    </row>
    <row r="47" spans="1:15" x14ac:dyDescent="0.4">
      <c r="A47" t="s">
        <v>93</v>
      </c>
      <c r="B47">
        <v>6868</v>
      </c>
      <c r="K47" t="s">
        <v>23</v>
      </c>
      <c r="L47" t="str">
        <f>A86</f>
        <v>G6</v>
      </c>
      <c r="M47">
        <f>B86</f>
        <v>3950</v>
      </c>
      <c r="N47" s="8">
        <f t="shared" si="1"/>
        <v>0.26373106060606061</v>
      </c>
      <c r="O47">
        <f t="shared" si="2"/>
        <v>10.549242424242424</v>
      </c>
    </row>
    <row r="48" spans="1:15" x14ac:dyDescent="0.4">
      <c r="A48" t="s">
        <v>12</v>
      </c>
      <c r="B48">
        <v>3769</v>
      </c>
      <c r="K48" t="s">
        <v>24</v>
      </c>
      <c r="L48" t="str">
        <f>A98</f>
        <v>H6</v>
      </c>
      <c r="M48">
        <f>B98</f>
        <v>3798</v>
      </c>
      <c r="N48" s="8">
        <f t="shared" si="1"/>
        <v>0.19176136363636365</v>
      </c>
      <c r="O48">
        <f t="shared" si="2"/>
        <v>7.6704545454545459</v>
      </c>
    </row>
    <row r="49" spans="1:15" x14ac:dyDescent="0.4">
      <c r="A49" t="s">
        <v>20</v>
      </c>
      <c r="B49">
        <v>3581</v>
      </c>
      <c r="K49" t="s">
        <v>33</v>
      </c>
      <c r="L49" t="str">
        <f>A99</f>
        <v>H7</v>
      </c>
      <c r="M49">
        <f>B99</f>
        <v>3925</v>
      </c>
      <c r="N49" s="8">
        <f t="shared" si="1"/>
        <v>0.25189393939393939</v>
      </c>
      <c r="O49">
        <f t="shared" si="2"/>
        <v>10.075757575757576</v>
      </c>
    </row>
    <row r="50" spans="1:15" x14ac:dyDescent="0.4">
      <c r="A50" t="s">
        <v>28</v>
      </c>
      <c r="B50">
        <v>5354</v>
      </c>
      <c r="K50" t="s">
        <v>31</v>
      </c>
      <c r="L50" t="str">
        <f>A87</f>
        <v>G7</v>
      </c>
      <c r="M50">
        <f>B87</f>
        <v>3845</v>
      </c>
      <c r="N50" s="8">
        <f t="shared" si="1"/>
        <v>0.21401515151515152</v>
      </c>
      <c r="O50">
        <f t="shared" si="2"/>
        <v>8.5606060606060606</v>
      </c>
    </row>
    <row r="51" spans="1:15" x14ac:dyDescent="0.4">
      <c r="A51" t="s">
        <v>37</v>
      </c>
      <c r="B51">
        <v>3344</v>
      </c>
      <c r="K51" t="s">
        <v>32</v>
      </c>
      <c r="L51" t="str">
        <f>A75</f>
        <v>F7</v>
      </c>
      <c r="M51">
        <f>B75</f>
        <v>3764</v>
      </c>
      <c r="N51" s="8">
        <f t="shared" si="1"/>
        <v>0.17566287878787878</v>
      </c>
      <c r="O51">
        <f t="shared" si="2"/>
        <v>7.0265151515151514</v>
      </c>
    </row>
    <row r="52" spans="1:15" x14ac:dyDescent="0.4">
      <c r="A52" t="s">
        <v>44</v>
      </c>
      <c r="B52">
        <v>6075</v>
      </c>
      <c r="K52" t="s">
        <v>29</v>
      </c>
      <c r="L52" t="str">
        <f>A63</f>
        <v>E7</v>
      </c>
      <c r="M52">
        <f>B63</f>
        <v>3541</v>
      </c>
      <c r="N52" s="8">
        <f t="shared" si="1"/>
        <v>7.0075757575757569E-2</v>
      </c>
      <c r="O52">
        <f t="shared" si="2"/>
        <v>2.8030303030303028</v>
      </c>
    </row>
    <row r="53" spans="1:15" x14ac:dyDescent="0.4">
      <c r="A53" t="s">
        <v>52</v>
      </c>
      <c r="B53">
        <v>3859</v>
      </c>
      <c r="K53" t="s">
        <v>28</v>
      </c>
      <c r="L53" t="str">
        <f>A51</f>
        <v>D7</v>
      </c>
      <c r="M53">
        <f>B51</f>
        <v>3344</v>
      </c>
      <c r="N53" s="8">
        <f t="shared" si="1"/>
        <v>-2.3200757575757576E-2</v>
      </c>
      <c r="O53">
        <f t="shared" si="2"/>
        <v>-0.92803030303030298</v>
      </c>
    </row>
    <row r="54" spans="1:15" x14ac:dyDescent="0.4">
      <c r="A54" t="s">
        <v>60</v>
      </c>
      <c r="B54">
        <v>3305</v>
      </c>
      <c r="K54" t="s">
        <v>27</v>
      </c>
      <c r="L54" t="str">
        <f>A39</f>
        <v>C7</v>
      </c>
      <c r="M54">
        <f>B39</f>
        <v>3341</v>
      </c>
      <c r="N54" s="8">
        <f t="shared" si="1"/>
        <v>-2.462121212121212E-2</v>
      </c>
      <c r="O54">
        <f t="shared" si="2"/>
        <v>-0.98484848484848486</v>
      </c>
    </row>
    <row r="55" spans="1:15" x14ac:dyDescent="0.4">
      <c r="A55" t="s">
        <v>68</v>
      </c>
      <c r="B55">
        <v>28773</v>
      </c>
      <c r="K55" t="s">
        <v>26</v>
      </c>
      <c r="L55" t="str">
        <f>A27</f>
        <v>B7</v>
      </c>
      <c r="M55">
        <f>B27</f>
        <v>3323</v>
      </c>
      <c r="N55" s="8">
        <f t="shared" si="1"/>
        <v>-3.3143939393939392E-2</v>
      </c>
      <c r="O55">
        <f t="shared" si="2"/>
        <v>-1.3257575757575757</v>
      </c>
    </row>
    <row r="56" spans="1:15" x14ac:dyDescent="0.4">
      <c r="A56" t="s">
        <v>76</v>
      </c>
      <c r="B56">
        <v>3915</v>
      </c>
      <c r="K56" t="s">
        <v>25</v>
      </c>
      <c r="L56" t="str">
        <f>A15</f>
        <v>A7</v>
      </c>
      <c r="M56">
        <f>B15</f>
        <v>3322</v>
      </c>
      <c r="N56" s="8">
        <f t="shared" si="1"/>
        <v>-3.361742424242424E-2</v>
      </c>
      <c r="O56">
        <f t="shared" si="2"/>
        <v>-1.3446969696969697</v>
      </c>
    </row>
    <row r="57" spans="1:15" x14ac:dyDescent="0.4">
      <c r="A57" t="s">
        <v>94</v>
      </c>
      <c r="B57">
        <v>4400</v>
      </c>
      <c r="K57" t="s">
        <v>34</v>
      </c>
      <c r="L57" t="str">
        <f>A16</f>
        <v>A8</v>
      </c>
      <c r="M57">
        <f>B16</f>
        <v>3310</v>
      </c>
      <c r="N57" s="8">
        <f t="shared" si="1"/>
        <v>-3.9299242424242424E-2</v>
      </c>
      <c r="O57">
        <f t="shared" si="2"/>
        <v>-1.571969696969697</v>
      </c>
    </row>
    <row r="58" spans="1:15" x14ac:dyDescent="0.4">
      <c r="A58" t="s">
        <v>95</v>
      </c>
      <c r="B58">
        <v>3304</v>
      </c>
      <c r="K58" t="s">
        <v>35</v>
      </c>
      <c r="L58" t="str">
        <f>A28</f>
        <v>B8</v>
      </c>
      <c r="M58">
        <f>B28</f>
        <v>3342</v>
      </c>
      <c r="N58" s="8">
        <f t="shared" si="1"/>
        <v>-2.4147727272727272E-2</v>
      </c>
      <c r="O58">
        <f t="shared" si="2"/>
        <v>-0.96590909090909083</v>
      </c>
    </row>
    <row r="59" spans="1:15" x14ac:dyDescent="0.4">
      <c r="A59" t="s">
        <v>96</v>
      </c>
      <c r="B59">
        <v>11233</v>
      </c>
      <c r="K59" t="s">
        <v>36</v>
      </c>
      <c r="L59" t="str">
        <f>A40</f>
        <v>C8</v>
      </c>
      <c r="M59">
        <f>B40</f>
        <v>3551</v>
      </c>
      <c r="N59" s="8">
        <f t="shared" si="1"/>
        <v>7.4810606060606064E-2</v>
      </c>
      <c r="O59">
        <f t="shared" si="2"/>
        <v>2.9924242424242427</v>
      </c>
    </row>
    <row r="60" spans="1:15" x14ac:dyDescent="0.4">
      <c r="A60" t="s">
        <v>13</v>
      </c>
      <c r="B60">
        <v>3580</v>
      </c>
      <c r="K60" t="s">
        <v>37</v>
      </c>
      <c r="L60" t="str">
        <f>A52</f>
        <v>D8</v>
      </c>
      <c r="M60">
        <f>B52</f>
        <v>6075</v>
      </c>
      <c r="N60" s="8">
        <f t="shared" si="1"/>
        <v>1.2698863636363635</v>
      </c>
      <c r="O60">
        <f t="shared" si="2"/>
        <v>50.79545454545454</v>
      </c>
    </row>
    <row r="61" spans="1:15" x14ac:dyDescent="0.4">
      <c r="A61" t="s">
        <v>21</v>
      </c>
      <c r="B61">
        <v>3314</v>
      </c>
      <c r="K61" t="s">
        <v>38</v>
      </c>
      <c r="L61" t="str">
        <f>A64</f>
        <v>E8</v>
      </c>
      <c r="M61">
        <f>B64</f>
        <v>29893</v>
      </c>
      <c r="N61" s="8">
        <f t="shared" si="1"/>
        <v>12.547348484848484</v>
      </c>
      <c r="O61">
        <f t="shared" si="2"/>
        <v>501.89393939393938</v>
      </c>
    </row>
    <row r="62" spans="1:15" x14ac:dyDescent="0.4">
      <c r="A62" t="s">
        <v>29</v>
      </c>
      <c r="B62">
        <v>4561</v>
      </c>
      <c r="K62" t="s">
        <v>30</v>
      </c>
      <c r="L62" t="str">
        <f>A76</f>
        <v>F8</v>
      </c>
      <c r="M62">
        <f>B76</f>
        <v>40424</v>
      </c>
      <c r="N62" s="8">
        <f t="shared" si="1"/>
        <v>17.533617424242426</v>
      </c>
      <c r="O62">
        <f t="shared" si="2"/>
        <v>701.344696969697</v>
      </c>
    </row>
    <row r="63" spans="1:15" x14ac:dyDescent="0.4">
      <c r="A63" t="s">
        <v>38</v>
      </c>
      <c r="B63">
        <v>3541</v>
      </c>
      <c r="K63" t="s">
        <v>39</v>
      </c>
      <c r="L63" t="str">
        <f>A88</f>
        <v>G8</v>
      </c>
      <c r="M63">
        <f>B88</f>
        <v>28668</v>
      </c>
      <c r="N63" s="8">
        <f t="shared" si="1"/>
        <v>11.967329545454545</v>
      </c>
      <c r="O63">
        <f t="shared" si="2"/>
        <v>478.69318181818181</v>
      </c>
    </row>
    <row r="64" spans="1:15" x14ac:dyDescent="0.4">
      <c r="A64" t="s">
        <v>45</v>
      </c>
      <c r="B64">
        <v>29893</v>
      </c>
      <c r="K64" t="s">
        <v>40</v>
      </c>
      <c r="L64" t="str">
        <f>A100</f>
        <v>H8</v>
      </c>
      <c r="M64">
        <f>B100</f>
        <v>15263</v>
      </c>
      <c r="N64" s="8">
        <f t="shared" si="1"/>
        <v>5.6202651515151514</v>
      </c>
      <c r="O64">
        <f t="shared" si="2"/>
        <v>224.81060606060606</v>
      </c>
    </row>
    <row r="65" spans="1:15" x14ac:dyDescent="0.4">
      <c r="A65" t="s">
        <v>53</v>
      </c>
      <c r="B65">
        <v>4149</v>
      </c>
      <c r="K65" t="s">
        <v>48</v>
      </c>
      <c r="L65" t="str">
        <f>A101</f>
        <v>H9</v>
      </c>
      <c r="M65">
        <f>B101</f>
        <v>6524</v>
      </c>
      <c r="N65" s="8">
        <f t="shared" si="1"/>
        <v>1.4824810606060606</v>
      </c>
      <c r="O65">
        <f t="shared" si="2"/>
        <v>59.299242424242422</v>
      </c>
    </row>
    <row r="66" spans="1:15" x14ac:dyDescent="0.4">
      <c r="A66" t="s">
        <v>61</v>
      </c>
      <c r="B66">
        <v>3303</v>
      </c>
      <c r="K66" t="s">
        <v>47</v>
      </c>
      <c r="L66" t="str">
        <f>A89</f>
        <v>G9</v>
      </c>
      <c r="M66">
        <f>B89</f>
        <v>5520</v>
      </c>
      <c r="N66" s="8">
        <f t="shared" si="1"/>
        <v>1.0071022727272727</v>
      </c>
      <c r="O66">
        <f t="shared" si="2"/>
        <v>40.284090909090907</v>
      </c>
    </row>
    <row r="67" spans="1:15" x14ac:dyDescent="0.4">
      <c r="A67" t="s">
        <v>69</v>
      </c>
      <c r="B67">
        <v>41652</v>
      </c>
      <c r="K67" t="s">
        <v>46</v>
      </c>
      <c r="L67" t="str">
        <f>A77</f>
        <v>F9</v>
      </c>
      <c r="M67">
        <f>B77</f>
        <v>4657</v>
      </c>
      <c r="N67" s="8">
        <f t="shared" si="1"/>
        <v>0.59848484848484851</v>
      </c>
      <c r="O67">
        <f t="shared" si="2"/>
        <v>23.939393939393941</v>
      </c>
    </row>
    <row r="68" spans="1:15" x14ac:dyDescent="0.4">
      <c r="A68" t="s">
        <v>77</v>
      </c>
      <c r="B68">
        <v>3986</v>
      </c>
      <c r="K68" t="s">
        <v>45</v>
      </c>
      <c r="L68" t="str">
        <f>A65</f>
        <v>E9</v>
      </c>
      <c r="M68">
        <f>B65</f>
        <v>4149</v>
      </c>
      <c r="N68" s="8">
        <f t="shared" si="1"/>
        <v>0.35795454545454547</v>
      </c>
      <c r="O68">
        <f t="shared" si="2"/>
        <v>14.318181818181818</v>
      </c>
    </row>
    <row r="69" spans="1:15" x14ac:dyDescent="0.4">
      <c r="A69" t="s">
        <v>97</v>
      </c>
      <c r="B69">
        <v>3638</v>
      </c>
      <c r="K69" t="s">
        <v>44</v>
      </c>
      <c r="L69" t="str">
        <f>A53</f>
        <v>D9</v>
      </c>
      <c r="M69">
        <f>B53</f>
        <v>3859</v>
      </c>
      <c r="N69" s="8">
        <f t="shared" si="1"/>
        <v>0.22064393939393939</v>
      </c>
      <c r="O69">
        <f t="shared" si="2"/>
        <v>8.8257575757575761</v>
      </c>
    </row>
    <row r="70" spans="1:15" x14ac:dyDescent="0.4">
      <c r="A70" t="s">
        <v>98</v>
      </c>
      <c r="B70">
        <v>3406</v>
      </c>
      <c r="K70" t="s">
        <v>43</v>
      </c>
      <c r="L70" t="str">
        <f>A41</f>
        <v>C9</v>
      </c>
      <c r="M70">
        <f>B41</f>
        <v>3787</v>
      </c>
      <c r="N70" s="8">
        <f t="shared" si="1"/>
        <v>0.1865530303030303</v>
      </c>
      <c r="O70">
        <f t="shared" si="2"/>
        <v>7.4621212121212119</v>
      </c>
    </row>
    <row r="71" spans="1:15" x14ac:dyDescent="0.4">
      <c r="A71" t="s">
        <v>99</v>
      </c>
      <c r="B71">
        <v>22610</v>
      </c>
      <c r="K71" t="s">
        <v>42</v>
      </c>
      <c r="L71" t="str">
        <f>A29</f>
        <v>B9</v>
      </c>
      <c r="M71">
        <f>B29</f>
        <v>4041</v>
      </c>
      <c r="N71" s="8">
        <f t="shared" si="1"/>
        <v>0.30681818181818182</v>
      </c>
      <c r="O71">
        <f t="shared" si="2"/>
        <v>12.272727272727273</v>
      </c>
    </row>
    <row r="72" spans="1:15" x14ac:dyDescent="0.4">
      <c r="A72" t="s">
        <v>14</v>
      </c>
      <c r="B72">
        <v>3426</v>
      </c>
      <c r="K72" t="s">
        <v>41</v>
      </c>
      <c r="L72" t="str">
        <f>A17</f>
        <v>A9</v>
      </c>
      <c r="M72">
        <f>B17</f>
        <v>3816</v>
      </c>
      <c r="N72" s="8">
        <f t="shared" si="1"/>
        <v>0.20028409090909091</v>
      </c>
      <c r="O72">
        <f t="shared" si="2"/>
        <v>8.0113636363636367</v>
      </c>
    </row>
    <row r="73" spans="1:15" x14ac:dyDescent="0.4">
      <c r="A73" t="s">
        <v>22</v>
      </c>
      <c r="B73">
        <v>3300</v>
      </c>
      <c r="K73" t="s">
        <v>49</v>
      </c>
      <c r="L73" t="str">
        <f>A18</f>
        <v>A10</v>
      </c>
      <c r="M73">
        <f>B18</f>
        <v>3655</v>
      </c>
      <c r="N73" s="8">
        <f t="shared" si="1"/>
        <v>0.1240530303030303</v>
      </c>
      <c r="O73">
        <f t="shared" si="2"/>
        <v>4.9621212121212119</v>
      </c>
    </row>
    <row r="74" spans="1:15" x14ac:dyDescent="0.4">
      <c r="A74" t="s">
        <v>32</v>
      </c>
      <c r="B74">
        <v>4191</v>
      </c>
      <c r="K74" t="s">
        <v>50</v>
      </c>
      <c r="L74" t="str">
        <f>A30</f>
        <v>B10</v>
      </c>
      <c r="M74">
        <f>B30</f>
        <v>3441</v>
      </c>
      <c r="N74" s="8">
        <f t="shared" ref="N74:N96" si="3">(M74-I$15)/2112</f>
        <v>2.2727272727272728E-2</v>
      </c>
      <c r="O74">
        <f t="shared" ref="O74:O96" si="4">N74*40</f>
        <v>0.90909090909090917</v>
      </c>
    </row>
    <row r="75" spans="1:15" x14ac:dyDescent="0.4">
      <c r="A75" t="s">
        <v>30</v>
      </c>
      <c r="B75">
        <v>3764</v>
      </c>
      <c r="K75" t="s">
        <v>51</v>
      </c>
      <c r="L75" t="str">
        <f>A42</f>
        <v>C10</v>
      </c>
      <c r="M75">
        <f>B42</f>
        <v>3349</v>
      </c>
      <c r="N75" s="8">
        <f t="shared" si="3"/>
        <v>-2.0833333333333332E-2</v>
      </c>
      <c r="O75">
        <f t="shared" si="4"/>
        <v>-0.83333333333333326</v>
      </c>
    </row>
    <row r="76" spans="1:15" x14ac:dyDescent="0.4">
      <c r="A76" t="s">
        <v>46</v>
      </c>
      <c r="B76">
        <v>40424</v>
      </c>
      <c r="K76" t="s">
        <v>52</v>
      </c>
      <c r="L76" t="str">
        <f>A54</f>
        <v>D10</v>
      </c>
      <c r="M76">
        <f>B54</f>
        <v>3305</v>
      </c>
      <c r="N76" s="8">
        <f t="shared" si="3"/>
        <v>-4.1666666666666664E-2</v>
      </c>
      <c r="O76">
        <f t="shared" si="4"/>
        <v>-1.6666666666666665</v>
      </c>
    </row>
    <row r="77" spans="1:15" x14ac:dyDescent="0.4">
      <c r="A77" t="s">
        <v>54</v>
      </c>
      <c r="B77">
        <v>4657</v>
      </c>
      <c r="K77" t="s">
        <v>53</v>
      </c>
      <c r="L77" t="str">
        <f>A66</f>
        <v>E10</v>
      </c>
      <c r="M77">
        <f>B66</f>
        <v>3303</v>
      </c>
      <c r="N77" s="8">
        <f t="shared" si="3"/>
        <v>-4.261363636363636E-2</v>
      </c>
      <c r="O77">
        <f t="shared" si="4"/>
        <v>-1.7045454545454544</v>
      </c>
    </row>
    <row r="78" spans="1:15" x14ac:dyDescent="0.4">
      <c r="A78" t="s">
        <v>62</v>
      </c>
      <c r="B78">
        <v>3317</v>
      </c>
      <c r="K78" t="s">
        <v>54</v>
      </c>
      <c r="L78" t="str">
        <f>A78</f>
        <v>F10</v>
      </c>
      <c r="M78">
        <f>B78</f>
        <v>3317</v>
      </c>
      <c r="N78" s="8">
        <f t="shared" si="3"/>
        <v>-3.5984848484848488E-2</v>
      </c>
      <c r="O78">
        <f t="shared" si="4"/>
        <v>-1.4393939393939394</v>
      </c>
    </row>
    <row r="79" spans="1:15" x14ac:dyDescent="0.4">
      <c r="A79" t="s">
        <v>70</v>
      </c>
      <c r="B79">
        <v>33270</v>
      </c>
      <c r="K79" t="s">
        <v>55</v>
      </c>
      <c r="L79" t="str">
        <f>A90</f>
        <v>G10</v>
      </c>
      <c r="M79">
        <f>B90</f>
        <v>3377</v>
      </c>
      <c r="N79" s="8">
        <f t="shared" si="3"/>
        <v>-7.575757575757576E-3</v>
      </c>
      <c r="O79">
        <f t="shared" si="4"/>
        <v>-0.30303030303030304</v>
      </c>
    </row>
    <row r="80" spans="1:15" x14ac:dyDescent="0.4">
      <c r="A80" t="s">
        <v>78</v>
      </c>
      <c r="B80">
        <v>3720</v>
      </c>
      <c r="K80" t="s">
        <v>56</v>
      </c>
      <c r="L80" t="str">
        <f>A102</f>
        <v>H10</v>
      </c>
      <c r="M80">
        <f>B102</f>
        <v>3346</v>
      </c>
      <c r="N80" s="8">
        <f t="shared" si="3"/>
        <v>-2.225378787878788E-2</v>
      </c>
      <c r="O80">
        <f t="shared" si="4"/>
        <v>-0.89015151515151514</v>
      </c>
    </row>
    <row r="81" spans="1:15" x14ac:dyDescent="0.4">
      <c r="A81" t="s">
        <v>100</v>
      </c>
      <c r="B81">
        <v>3393</v>
      </c>
      <c r="K81" t="s">
        <v>64</v>
      </c>
      <c r="L81" t="str">
        <f>A103</f>
        <v>H11</v>
      </c>
      <c r="M81">
        <f>B103</f>
        <v>3520</v>
      </c>
      <c r="N81" s="8">
        <f t="shared" si="3"/>
        <v>6.013257575757576E-2</v>
      </c>
      <c r="O81">
        <f t="shared" si="4"/>
        <v>2.4053030303030303</v>
      </c>
    </row>
    <row r="82" spans="1:15" x14ac:dyDescent="0.4">
      <c r="A82" t="s">
        <v>101</v>
      </c>
      <c r="B82">
        <v>3946</v>
      </c>
      <c r="K82" t="s">
        <v>63</v>
      </c>
      <c r="L82" t="str">
        <f>A91</f>
        <v>G11</v>
      </c>
      <c r="M82">
        <f>B91</f>
        <v>6338</v>
      </c>
      <c r="N82" s="8">
        <f t="shared" si="3"/>
        <v>1.3944128787878789</v>
      </c>
      <c r="O82">
        <f t="shared" si="4"/>
        <v>55.776515151515156</v>
      </c>
    </row>
    <row r="83" spans="1:15" x14ac:dyDescent="0.4">
      <c r="A83" t="s">
        <v>102</v>
      </c>
      <c r="B83">
        <v>44101</v>
      </c>
      <c r="K83" t="s">
        <v>62</v>
      </c>
      <c r="L83" t="str">
        <f>A79</f>
        <v>F11</v>
      </c>
      <c r="M83">
        <f>B79</f>
        <v>33270</v>
      </c>
      <c r="N83" s="8">
        <f t="shared" si="3"/>
        <v>14.146306818181818</v>
      </c>
      <c r="O83">
        <f t="shared" si="4"/>
        <v>565.85227272727275</v>
      </c>
    </row>
    <row r="84" spans="1:15" x14ac:dyDescent="0.4">
      <c r="A84" t="s">
        <v>15</v>
      </c>
      <c r="B84">
        <v>3301</v>
      </c>
      <c r="K84" t="s">
        <v>61</v>
      </c>
      <c r="L84" t="str">
        <f>A67</f>
        <v>E11</v>
      </c>
      <c r="M84">
        <f>B67</f>
        <v>41652</v>
      </c>
      <c r="N84" s="8">
        <f t="shared" si="3"/>
        <v>18.115056818181817</v>
      </c>
      <c r="O84">
        <f t="shared" si="4"/>
        <v>724.60227272727263</v>
      </c>
    </row>
    <row r="85" spans="1:15" x14ac:dyDescent="0.4">
      <c r="A85" t="s">
        <v>23</v>
      </c>
      <c r="B85">
        <v>3306</v>
      </c>
      <c r="K85" t="s">
        <v>60</v>
      </c>
      <c r="L85" t="str">
        <f>A55</f>
        <v>D11</v>
      </c>
      <c r="M85">
        <f>B55</f>
        <v>28773</v>
      </c>
      <c r="N85" s="8">
        <f t="shared" si="3"/>
        <v>12.017045454545455</v>
      </c>
      <c r="O85">
        <f t="shared" si="4"/>
        <v>480.68181818181819</v>
      </c>
    </row>
    <row r="86" spans="1:15" x14ac:dyDescent="0.4">
      <c r="A86" t="s">
        <v>31</v>
      </c>
      <c r="B86">
        <v>3950</v>
      </c>
      <c r="K86" t="s">
        <v>59</v>
      </c>
      <c r="L86" t="str">
        <f>A43</f>
        <v>C11</v>
      </c>
      <c r="M86">
        <f>B43</f>
        <v>16469</v>
      </c>
      <c r="N86" s="8">
        <f t="shared" si="3"/>
        <v>6.1912878787878789</v>
      </c>
      <c r="O86">
        <f t="shared" si="4"/>
        <v>247.65151515151516</v>
      </c>
    </row>
    <row r="87" spans="1:15" x14ac:dyDescent="0.4">
      <c r="A87" t="s">
        <v>39</v>
      </c>
      <c r="B87">
        <v>3845</v>
      </c>
      <c r="K87" t="s">
        <v>58</v>
      </c>
      <c r="L87" t="str">
        <f>A31</f>
        <v>B11</v>
      </c>
      <c r="M87">
        <f>B31</f>
        <v>7766</v>
      </c>
      <c r="N87" s="8">
        <f t="shared" si="3"/>
        <v>2.0705492424242422</v>
      </c>
      <c r="O87">
        <f t="shared" si="4"/>
        <v>82.821969696969688</v>
      </c>
    </row>
    <row r="88" spans="1:15" x14ac:dyDescent="0.4">
      <c r="A88" t="s">
        <v>47</v>
      </c>
      <c r="B88">
        <v>28668</v>
      </c>
      <c r="K88" t="s">
        <v>57</v>
      </c>
      <c r="L88" t="str">
        <f>A19</f>
        <v>A11</v>
      </c>
      <c r="M88">
        <f>B19</f>
        <v>6129</v>
      </c>
      <c r="N88" s="8">
        <f t="shared" si="3"/>
        <v>1.2954545454545454</v>
      </c>
      <c r="O88">
        <f t="shared" si="4"/>
        <v>51.818181818181813</v>
      </c>
    </row>
    <row r="89" spans="1:15" x14ac:dyDescent="0.4">
      <c r="A89" t="s">
        <v>55</v>
      </c>
      <c r="B89">
        <v>5520</v>
      </c>
      <c r="K89" t="s">
        <v>65</v>
      </c>
      <c r="L89" t="str">
        <f>A20</f>
        <v>A12</v>
      </c>
      <c r="M89">
        <f>B20</f>
        <v>5192</v>
      </c>
      <c r="N89" s="8">
        <f t="shared" si="3"/>
        <v>0.85179924242424243</v>
      </c>
      <c r="O89">
        <f t="shared" si="4"/>
        <v>34.071969696969695</v>
      </c>
    </row>
    <row r="90" spans="1:15" x14ac:dyDescent="0.4">
      <c r="A90" t="s">
        <v>63</v>
      </c>
      <c r="B90">
        <v>3377</v>
      </c>
      <c r="K90" t="s">
        <v>66</v>
      </c>
      <c r="L90" t="str">
        <f>A32</f>
        <v>B12</v>
      </c>
      <c r="M90">
        <f>B32</f>
        <v>4313</v>
      </c>
      <c r="N90" s="8">
        <f t="shared" si="3"/>
        <v>0.43560606060606061</v>
      </c>
      <c r="O90">
        <f t="shared" si="4"/>
        <v>17.424242424242426</v>
      </c>
    </row>
    <row r="91" spans="1:15" x14ac:dyDescent="0.4">
      <c r="A91" t="s">
        <v>71</v>
      </c>
      <c r="B91">
        <v>6338</v>
      </c>
      <c r="K91" t="s">
        <v>67</v>
      </c>
      <c r="L91" t="str">
        <f>A44</f>
        <v>C12</v>
      </c>
      <c r="M91">
        <f>B44</f>
        <v>3940</v>
      </c>
      <c r="N91" s="8">
        <f t="shared" si="3"/>
        <v>0.2589962121212121</v>
      </c>
      <c r="O91">
        <f t="shared" si="4"/>
        <v>10.359848484848484</v>
      </c>
    </row>
    <row r="92" spans="1:15" x14ac:dyDescent="0.4">
      <c r="A92" t="s">
        <v>79</v>
      </c>
      <c r="B92">
        <v>3588</v>
      </c>
      <c r="K92" t="s">
        <v>68</v>
      </c>
      <c r="L92" t="str">
        <f>A56</f>
        <v>D12</v>
      </c>
      <c r="M92">
        <f>B56</f>
        <v>3915</v>
      </c>
      <c r="N92" s="8">
        <f t="shared" si="3"/>
        <v>0.24715909090909091</v>
      </c>
      <c r="O92">
        <f t="shared" si="4"/>
        <v>9.8863636363636367</v>
      </c>
    </row>
    <row r="93" spans="1:15" x14ac:dyDescent="0.4">
      <c r="A93" t="s">
        <v>103</v>
      </c>
      <c r="B93">
        <v>3396</v>
      </c>
      <c r="K93" t="s">
        <v>69</v>
      </c>
      <c r="L93" t="str">
        <f>A68</f>
        <v>E12</v>
      </c>
      <c r="M93">
        <f>B68</f>
        <v>3986</v>
      </c>
      <c r="N93" s="8">
        <f t="shared" si="3"/>
        <v>0.28077651515151514</v>
      </c>
      <c r="O93">
        <f t="shared" si="4"/>
        <v>11.231060606060606</v>
      </c>
    </row>
    <row r="94" spans="1:15" x14ac:dyDescent="0.4">
      <c r="A94" t="s">
        <v>104</v>
      </c>
      <c r="B94">
        <v>10916</v>
      </c>
      <c r="K94" t="s">
        <v>70</v>
      </c>
      <c r="L94" t="str">
        <f>A80</f>
        <v>F12</v>
      </c>
      <c r="M94">
        <f>B80</f>
        <v>3720</v>
      </c>
      <c r="N94" s="8">
        <f t="shared" si="3"/>
        <v>0.15482954545454544</v>
      </c>
      <c r="O94">
        <f t="shared" si="4"/>
        <v>6.1931818181818175</v>
      </c>
    </row>
    <row r="95" spans="1:15" x14ac:dyDescent="0.4">
      <c r="A95" t="s">
        <v>105</v>
      </c>
      <c r="B95">
        <v>32220</v>
      </c>
      <c r="K95" t="s">
        <v>71</v>
      </c>
      <c r="L95" t="str">
        <f>A92</f>
        <v>G12</v>
      </c>
      <c r="M95">
        <f>B92</f>
        <v>3588</v>
      </c>
      <c r="N95" s="8">
        <f t="shared" si="3"/>
        <v>9.2329545454545456E-2</v>
      </c>
      <c r="O95">
        <f t="shared" si="4"/>
        <v>3.6931818181818183</v>
      </c>
    </row>
    <row r="96" spans="1:15" x14ac:dyDescent="0.4">
      <c r="A96" t="s">
        <v>16</v>
      </c>
      <c r="B96">
        <v>3305</v>
      </c>
      <c r="K96" t="s">
        <v>72</v>
      </c>
      <c r="L96" t="str">
        <f>A104</f>
        <v>H12</v>
      </c>
      <c r="M96">
        <f>B104</f>
        <v>3510</v>
      </c>
      <c r="N96" s="8">
        <f t="shared" si="3"/>
        <v>5.5397727272727272E-2</v>
      </c>
      <c r="O96">
        <f t="shared" si="4"/>
        <v>2.2159090909090908</v>
      </c>
    </row>
    <row r="97" spans="1:2" x14ac:dyDescent="0.4">
      <c r="A97" t="s">
        <v>24</v>
      </c>
      <c r="B97">
        <v>3295</v>
      </c>
    </row>
    <row r="98" spans="1:2" x14ac:dyDescent="0.4">
      <c r="A98" t="s">
        <v>33</v>
      </c>
      <c r="B98">
        <v>3798</v>
      </c>
    </row>
    <row r="99" spans="1:2" x14ac:dyDescent="0.4">
      <c r="A99" t="s">
        <v>40</v>
      </c>
      <c r="B99">
        <v>3925</v>
      </c>
    </row>
    <row r="100" spans="1:2" x14ac:dyDescent="0.4">
      <c r="A100" t="s">
        <v>48</v>
      </c>
      <c r="B100">
        <v>15263</v>
      </c>
    </row>
    <row r="101" spans="1:2" x14ac:dyDescent="0.4">
      <c r="A101" t="s">
        <v>56</v>
      </c>
      <c r="B101">
        <v>6524</v>
      </c>
    </row>
    <row r="102" spans="1:2" x14ac:dyDescent="0.4">
      <c r="A102" t="s">
        <v>64</v>
      </c>
      <c r="B102">
        <v>3346</v>
      </c>
    </row>
    <row r="103" spans="1:2" x14ac:dyDescent="0.4">
      <c r="A103" t="s">
        <v>72</v>
      </c>
      <c r="B103">
        <v>3520</v>
      </c>
    </row>
    <row r="104" spans="1:2" x14ac:dyDescent="0.4">
      <c r="A104" t="s">
        <v>80</v>
      </c>
      <c r="B104">
        <v>3510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-4.2388847023360966E-2</v>
      </c>
      <c r="E2" s="7">
        <f>'Plate 2'!N9</f>
        <v>-2.441543806930228E-2</v>
      </c>
      <c r="F2" s="7">
        <f>'Plate 3'!N9</f>
        <v>-3.361742424242424E-2</v>
      </c>
      <c r="G2" s="7">
        <f>AVERAGE(D2:F2)</f>
        <v>-3.3473903111695825E-2</v>
      </c>
      <c r="H2" s="7">
        <f>STDEV(D2:F2)</f>
        <v>8.9875639688228905E-3</v>
      </c>
      <c r="I2" s="7">
        <f>G2*40</f>
        <v>-1.338956124467833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-3.7207987942727963E-2</v>
      </c>
      <c r="E3" s="7">
        <f>'Plate 2'!N10</f>
        <v>-2.2537327448586719E-2</v>
      </c>
      <c r="F3" s="7">
        <f>'Plate 3'!N10</f>
        <v>-2.8409090909090908E-2</v>
      </c>
      <c r="G3" s="7">
        <f t="shared" ref="G3:G66" si="0">AVERAGE(D3:F3)</f>
        <v>-2.9384802100135197E-2</v>
      </c>
      <c r="H3" s="7">
        <f t="shared" ref="H3:H66" si="1">STDEV(D3:F3)</f>
        <v>7.3838390475304827E-3</v>
      </c>
      <c r="I3" s="7">
        <f t="shared" ref="I3:I66" si="2">G3*40</f>
        <v>-1.175392084005408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-4.8511680482290889E-2</v>
      </c>
      <c r="E4" s="7">
        <f>'Plate 2'!N11</f>
        <v>-4.0379378345384541E-2</v>
      </c>
      <c r="F4" s="7">
        <f>'Plate 3'!N11</f>
        <v>-4.024621212121212E-2</v>
      </c>
      <c r="G4" s="7">
        <f t="shared" si="0"/>
        <v>-4.3045756982962514E-2</v>
      </c>
      <c r="H4" s="7">
        <f t="shared" si="1"/>
        <v>4.734096860669168E-3</v>
      </c>
      <c r="I4" s="7">
        <f t="shared" si="2"/>
        <v>-1.7218302793185005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-2.3549359457422762E-2</v>
      </c>
      <c r="E5" s="7">
        <f>'Plate 2'!N12</f>
        <v>-6.1038595173255701E-3</v>
      </c>
      <c r="F5" s="7">
        <f>'Plate 3'!N12</f>
        <v>-8.049242424242424E-3</v>
      </c>
      <c r="G5" s="7">
        <f t="shared" si="0"/>
        <v>-1.2567487132996919E-2</v>
      </c>
      <c r="H5" s="7">
        <f t="shared" si="1"/>
        <v>9.5601918639807489E-3</v>
      </c>
      <c r="I5" s="7">
        <f t="shared" si="2"/>
        <v>-0.50269948531987674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-5.5576488319517711E-2</v>
      </c>
      <c r="E6" s="7">
        <f>'Plate 2'!N13</f>
        <v>-4.2727016621278993E-2</v>
      </c>
      <c r="F6" s="7">
        <f>'Plate 3'!N13</f>
        <v>-4.2140151515151512E-2</v>
      </c>
      <c r="G6" s="7">
        <f t="shared" si="0"/>
        <v>-4.6814552151982741E-2</v>
      </c>
      <c r="H6" s="7">
        <f t="shared" si="1"/>
        <v>7.5937307508342497E-3</v>
      </c>
      <c r="I6" s="7">
        <f t="shared" si="2"/>
        <v>-1.8725820860793096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3.7678975131876418E-3</v>
      </c>
      <c r="E7" s="7">
        <f>'Plate 2'!N14</f>
        <v>3.2866935862522302E-3</v>
      </c>
      <c r="F7" s="7">
        <f>'Plate 3'!N14</f>
        <v>6.15530303030303E-3</v>
      </c>
      <c r="G7" s="7">
        <f t="shared" si="0"/>
        <v>4.4032980432476337E-3</v>
      </c>
      <c r="H7" s="7">
        <f t="shared" si="1"/>
        <v>1.5362390474222263E-3</v>
      </c>
      <c r="I7" s="7">
        <f t="shared" si="2"/>
        <v>0.17613192172990536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0.25715900527505653</v>
      </c>
      <c r="E8" s="7">
        <f>'Plate 2'!N15</f>
        <v>0.25401446145177947</v>
      </c>
      <c r="F8" s="7">
        <f>'Plate 3'!N15</f>
        <v>0.26183712121212122</v>
      </c>
      <c r="G8" s="7">
        <f t="shared" si="0"/>
        <v>0.25767019597965241</v>
      </c>
      <c r="H8" s="7">
        <f t="shared" si="1"/>
        <v>3.9363038988201107E-3</v>
      </c>
      <c r="I8" s="7">
        <f t="shared" si="2"/>
        <v>10.306807839186096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3.6991333835719673</v>
      </c>
      <c r="E9" s="7">
        <f>'Plate 2'!N16</f>
        <v>3.5740445112217105</v>
      </c>
      <c r="F9" s="7">
        <f>'Plate 3'!N16</f>
        <v>3.5620265151515151</v>
      </c>
      <c r="G9" s="7">
        <f t="shared" si="0"/>
        <v>3.6117348033150645</v>
      </c>
      <c r="H9" s="7">
        <f t="shared" si="1"/>
        <v>7.5927543951964771E-2</v>
      </c>
      <c r="I9" s="7">
        <f t="shared" si="2"/>
        <v>144.46939213260259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13.694423511680483</v>
      </c>
      <c r="E10" s="7">
        <f>'Plate 2'!N17</f>
        <v>13.513475443703634</v>
      </c>
      <c r="F10" s="7">
        <f>'Plate 3'!N17</f>
        <v>13.649147727272727</v>
      </c>
      <c r="G10" s="7">
        <f t="shared" si="0"/>
        <v>13.619015560885614</v>
      </c>
      <c r="H10" s="7">
        <f t="shared" si="1"/>
        <v>9.4162154895287536E-2</v>
      </c>
      <c r="I10" s="7">
        <f t="shared" si="2"/>
        <v>544.76062243542458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19.298700075357953</v>
      </c>
      <c r="E11" s="7">
        <f>'Plate 2'!N18</f>
        <v>19.188186684195699</v>
      </c>
      <c r="F11" s="7">
        <f>'Plate 3'!N18</f>
        <v>19.274621212121211</v>
      </c>
      <c r="G11" s="7">
        <f t="shared" si="0"/>
        <v>19.25383599055829</v>
      </c>
      <c r="H11" s="7">
        <f t="shared" si="1"/>
        <v>5.8114726903859638E-2</v>
      </c>
      <c r="I11" s="7">
        <f t="shared" si="2"/>
        <v>770.15343962233158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9.211096458176339</v>
      </c>
      <c r="E12" s="7">
        <f>'Plate 2'!N19</f>
        <v>9.085360127711521</v>
      </c>
      <c r="F12" s="7">
        <f>'Plate 3'!N19</f>
        <v>9.0989583333333339</v>
      </c>
      <c r="G12" s="7">
        <f t="shared" si="0"/>
        <v>9.1318049730737325</v>
      </c>
      <c r="H12" s="7">
        <f t="shared" si="1"/>
        <v>6.9004220931520352E-2</v>
      </c>
      <c r="I12" s="7">
        <f t="shared" si="2"/>
        <v>365.27219892294931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3.6769969856819897</v>
      </c>
      <c r="E13" s="7">
        <f>'Plate 2'!N20</f>
        <v>3.7017560334303687</v>
      </c>
      <c r="F13" s="7">
        <f>'Plate 3'!N20</f>
        <v>3.7121212121212119</v>
      </c>
      <c r="G13" s="7">
        <f t="shared" si="0"/>
        <v>3.696958077077857</v>
      </c>
      <c r="H13" s="7">
        <f t="shared" si="1"/>
        <v>1.8046969540864641E-2</v>
      </c>
      <c r="I13" s="7">
        <f t="shared" si="2"/>
        <v>147.87832308311428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1.6423323285606632</v>
      </c>
      <c r="E14" s="7">
        <f>'Plate 2'!N21</f>
        <v>1.6682317588505962</v>
      </c>
      <c r="F14" s="7">
        <f>'Plate 3'!N21</f>
        <v>1.6453598484848484</v>
      </c>
      <c r="G14" s="7">
        <f t="shared" si="0"/>
        <v>1.6519746452987025</v>
      </c>
      <c r="H14" s="7">
        <f t="shared" si="1"/>
        <v>1.4160218042184428E-2</v>
      </c>
      <c r="I14" s="7">
        <f t="shared" si="2"/>
        <v>66.078985811948101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1.251883948756594</v>
      </c>
      <c r="E15" s="7">
        <f>'Plate 2'!N22</f>
        <v>1.2663160860174663</v>
      </c>
      <c r="F15" s="7">
        <f>'Plate 3'!N22</f>
        <v>1.2509469696969697</v>
      </c>
      <c r="G15" s="7">
        <f t="shared" si="0"/>
        <v>1.2563823348236767</v>
      </c>
      <c r="H15" s="7">
        <f t="shared" si="1"/>
        <v>8.615627778904485E-3</v>
      </c>
      <c r="I15" s="7">
        <f t="shared" si="2"/>
        <v>50.255293392947067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0.75499246420497368</v>
      </c>
      <c r="E16" s="7">
        <f>'Plate 2'!N23</f>
        <v>0.77378157573481077</v>
      </c>
      <c r="F16" s="7">
        <f>'Plate 3'!N23</f>
        <v>0.76515151515151514</v>
      </c>
      <c r="G16" s="7">
        <f t="shared" si="0"/>
        <v>0.76464185169709997</v>
      </c>
      <c r="H16" s="7">
        <f t="shared" si="1"/>
        <v>9.4049186943715325E-3</v>
      </c>
      <c r="I16" s="7">
        <f t="shared" si="2"/>
        <v>30.585674067884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0.40504898266767148</v>
      </c>
      <c r="E17" s="7">
        <f>'Plate 2'!N24</f>
        <v>0.43478260869565216</v>
      </c>
      <c r="F17" s="7">
        <f>'Plate 3'!N24</f>
        <v>0.40814393939393939</v>
      </c>
      <c r="G17" s="7">
        <f t="shared" si="0"/>
        <v>0.41599184358575436</v>
      </c>
      <c r="H17" s="7">
        <f t="shared" si="1"/>
        <v>1.6346691694220046E-2</v>
      </c>
      <c r="I17" s="7">
        <f t="shared" si="2"/>
        <v>16.639673743430173</v>
      </c>
    </row>
    <row r="18" spans="1:12" x14ac:dyDescent="0.4">
      <c r="A18" s="5">
        <v>17</v>
      </c>
      <c r="B18" s="5" t="s">
        <v>84</v>
      </c>
      <c r="C18" s="5" t="s">
        <v>9</v>
      </c>
      <c r="D18" s="5">
        <f>'Plate 1'!N25</f>
        <v>2.3229088168801812</v>
      </c>
      <c r="E18" s="5">
        <f>'Plate 2'!N25</f>
        <v>2.4110245093436</v>
      </c>
      <c r="F18" s="5">
        <f>'Plate 3'!N25</f>
        <v>2.3693181818181817</v>
      </c>
      <c r="G18" s="5">
        <f t="shared" si="0"/>
        <v>2.367750502680654</v>
      </c>
      <c r="H18" s="5">
        <f t="shared" si="1"/>
        <v>4.4078759374392873E-2</v>
      </c>
      <c r="I18" s="5">
        <f t="shared" si="2"/>
        <v>94.710020107226157</v>
      </c>
      <c r="J18" s="3" t="s">
        <v>121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0.18368500376789754</v>
      </c>
      <c r="E19" s="7">
        <f>'Plate 2'!N26</f>
        <v>0.20800075124424827</v>
      </c>
      <c r="F19" s="7">
        <f>'Plate 3'!N26</f>
        <v>0.19933712121212122</v>
      </c>
      <c r="G19" s="7">
        <f t="shared" si="0"/>
        <v>0.19700762540808903</v>
      </c>
      <c r="H19" s="7">
        <f t="shared" si="1"/>
        <v>1.2324114850940291E-2</v>
      </c>
      <c r="I19" s="7">
        <f t="shared" si="2"/>
        <v>7.8803050163235611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0.38432554634513943</v>
      </c>
      <c r="E20" s="7">
        <f>'Plate 2'!N27</f>
        <v>0.41694055779885431</v>
      </c>
      <c r="F20" s="7">
        <f>'Plate 3'!N27</f>
        <v>0.40482954545454547</v>
      </c>
      <c r="G20" s="7">
        <f t="shared" si="0"/>
        <v>0.40203188319951305</v>
      </c>
      <c r="H20" s="7">
        <f t="shared" si="1"/>
        <v>1.648650747130552E-2</v>
      </c>
      <c r="I20" s="7">
        <f t="shared" si="2"/>
        <v>16.081275327980521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0.17426525998492842</v>
      </c>
      <c r="E21" s="7">
        <f>'Plate 2'!N28</f>
        <v>0.18921964503709268</v>
      </c>
      <c r="F21" s="7">
        <f>'Plate 3'!N28</f>
        <v>0.17803030303030304</v>
      </c>
      <c r="G21" s="7">
        <f t="shared" si="0"/>
        <v>0.18050506935077473</v>
      </c>
      <c r="H21" s="7">
        <f t="shared" si="1"/>
        <v>7.7782876861044511E-3</v>
      </c>
      <c r="I21" s="7">
        <f t="shared" si="2"/>
        <v>7.2202027740309891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7.3003014318010553E-2</v>
      </c>
      <c r="E22" s="7">
        <f>'Plate 2'!N29</f>
        <v>9.1088365104704666E-2</v>
      </c>
      <c r="F22" s="7">
        <f>'Plate 3'!N29</f>
        <v>8.8541666666666671E-2</v>
      </c>
      <c r="G22" s="7">
        <f t="shared" si="0"/>
        <v>8.4211015363127306E-2</v>
      </c>
      <c r="H22" s="7">
        <f t="shared" si="1"/>
        <v>9.7895803691516719E-3</v>
      </c>
      <c r="I22" s="7">
        <f t="shared" si="2"/>
        <v>3.3684406145250922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2.354935945742276E-3</v>
      </c>
      <c r="E23" s="7">
        <f>'Plate 2'!N30</f>
        <v>1.9250633862334488E-2</v>
      </c>
      <c r="F23" s="7">
        <f>'Plate 3'!N30</f>
        <v>1.5625E-2</v>
      </c>
      <c r="G23" s="7">
        <f t="shared" si="0"/>
        <v>1.2410189936025587E-2</v>
      </c>
      <c r="H23" s="7">
        <f t="shared" si="1"/>
        <v>8.8947965031673428E-3</v>
      </c>
      <c r="I23" s="7">
        <f t="shared" si="2"/>
        <v>0.49640759744102347</v>
      </c>
      <c r="J23">
        <f>SUM(I2:I23)</f>
        <v>2269.7217343518851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-5.4163526752072345E-2</v>
      </c>
      <c r="E24">
        <f>'Plate 2'!N31</f>
        <v>-3.9909850690205646E-2</v>
      </c>
      <c r="F24">
        <f>'Plate 3'!N31</f>
        <v>-4.3560606060606064E-2</v>
      </c>
      <c r="G24">
        <f t="shared" si="0"/>
        <v>-4.5877994500961354E-2</v>
      </c>
      <c r="H24">
        <f t="shared" si="1"/>
        <v>7.4040216914037114E-3</v>
      </c>
      <c r="I24" s="7">
        <f t="shared" si="2"/>
        <v>-1.8351197800384542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-4.9924642049736248E-2</v>
      </c>
      <c r="E25">
        <f>'Plate 2'!N32</f>
        <v>-4.3666071931636768E-2</v>
      </c>
      <c r="F25">
        <f>'Plate 3'!N32</f>
        <v>-4.1666666666666664E-2</v>
      </c>
      <c r="G25">
        <f t="shared" si="0"/>
        <v>-4.508579354934656E-2</v>
      </c>
      <c r="H25">
        <f t="shared" si="1"/>
        <v>4.308160449738402E-3</v>
      </c>
      <c r="I25" s="7">
        <f t="shared" si="2"/>
        <v>-1.8034317419738624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-5.1808590806330074E-2</v>
      </c>
      <c r="E26">
        <f>'Plate 2'!N33</f>
        <v>-4.7891820828246778E-2</v>
      </c>
      <c r="F26">
        <f>'Plate 3'!N33</f>
        <v>-4.6401515151515152E-2</v>
      </c>
      <c r="G26">
        <f t="shared" si="0"/>
        <v>-4.870064226203067E-2</v>
      </c>
      <c r="H26">
        <f t="shared" si="1"/>
        <v>2.7928051969362674E-3</v>
      </c>
      <c r="I26" s="7">
        <f t="shared" si="2"/>
        <v>-1.9480256904812268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-4.9453654860587795E-2</v>
      </c>
      <c r="E27">
        <f>'Plate 2'!N34</f>
        <v>-4.0848906000563429E-2</v>
      </c>
      <c r="F27">
        <f>'Plate 3'!N34</f>
        <v>-4.1193181818181816E-2</v>
      </c>
      <c r="G27">
        <f t="shared" si="0"/>
        <v>-4.3831914226444342E-2</v>
      </c>
      <c r="H27">
        <f t="shared" si="1"/>
        <v>4.8716123899417421E-3</v>
      </c>
      <c r="I27" s="7">
        <f t="shared" si="2"/>
        <v>-1.7532765690577736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-6.0286360211002268E-2</v>
      </c>
      <c r="E28">
        <f>'Plate 2'!N35</f>
        <v>-4.3666071931636768E-2</v>
      </c>
      <c r="F28">
        <f>'Plate 3'!N35</f>
        <v>-4.4034090909090912E-2</v>
      </c>
      <c r="G28">
        <f t="shared" si="0"/>
        <v>-4.9328841017243309E-2</v>
      </c>
      <c r="H28">
        <f t="shared" si="1"/>
        <v>9.4912738688302002E-3</v>
      </c>
      <c r="I28" s="7">
        <f t="shared" si="2"/>
        <v>-1.9731536406897323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-5.5576488319517711E-2</v>
      </c>
      <c r="E29">
        <f>'Plate 2'!N36</f>
        <v>-3.8031740069490089E-2</v>
      </c>
      <c r="F29">
        <f>'Plate 3'!N36</f>
        <v>-3.7405303030303032E-2</v>
      </c>
      <c r="G29">
        <f t="shared" si="0"/>
        <v>-4.3671177139770277E-2</v>
      </c>
      <c r="H29">
        <f t="shared" si="1"/>
        <v>1.0315058485339821E-2</v>
      </c>
      <c r="I29" s="7">
        <f t="shared" si="2"/>
        <v>-1.7468470855908111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6.3583270535041453E-2</v>
      </c>
      <c r="E30">
        <f>'Plate 2'!N37</f>
        <v>8.9679782139167996E-2</v>
      </c>
      <c r="F30">
        <f>'Plate 3'!N37</f>
        <v>8.9015151515151519E-2</v>
      </c>
      <c r="G30">
        <f t="shared" si="0"/>
        <v>8.0759401396453656E-2</v>
      </c>
      <c r="H30">
        <f t="shared" si="1"/>
        <v>1.4878677259516821E-2</v>
      </c>
      <c r="I30" s="7">
        <f t="shared" si="2"/>
        <v>3.2303760558581462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2.0794084400904298</v>
      </c>
      <c r="E31">
        <f>'Plate 2'!N38</f>
        <v>2.1401070523053805</v>
      </c>
      <c r="F31">
        <f>'Plate 3'!N38</f>
        <v>2.0847537878787881</v>
      </c>
      <c r="G31">
        <f t="shared" si="0"/>
        <v>2.1014230934248661</v>
      </c>
      <c r="H31">
        <f t="shared" si="1"/>
        <v>3.3607732618351691E-2</v>
      </c>
      <c r="I31" s="7">
        <f t="shared" si="2"/>
        <v>84.056923736994648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14.378296910324041</v>
      </c>
      <c r="E32">
        <f>'Plate 2'!N39</f>
        <v>14.760071368203587</v>
      </c>
      <c r="F32">
        <f>'Plate 3'!N39</f>
        <v>14.353693181818182</v>
      </c>
      <c r="G32">
        <f t="shared" si="0"/>
        <v>14.49735382011527</v>
      </c>
      <c r="H32">
        <f t="shared" si="1"/>
        <v>0.22785240490117797</v>
      </c>
      <c r="I32" s="7">
        <f t="shared" si="2"/>
        <v>579.89415280461083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18.965241145440846</v>
      </c>
      <c r="E33">
        <f>'Plate 2'!N40</f>
        <v>19.642689454408863</v>
      </c>
      <c r="F33">
        <f>'Plate 3'!N40</f>
        <v>18.960700757575758</v>
      </c>
      <c r="G33">
        <f t="shared" si="0"/>
        <v>19.189543785808489</v>
      </c>
      <c r="H33">
        <f t="shared" si="1"/>
        <v>0.39244222696971787</v>
      </c>
      <c r="I33" s="7">
        <f t="shared" si="2"/>
        <v>767.58175143233962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10.733798040693294</v>
      </c>
      <c r="E34">
        <f>'Plate 2'!N41</f>
        <v>11.025917926565874</v>
      </c>
      <c r="F34">
        <f>'Plate 3'!N41</f>
        <v>10.817708333333334</v>
      </c>
      <c r="G34">
        <f t="shared" si="0"/>
        <v>10.859141433530835</v>
      </c>
      <c r="H34">
        <f t="shared" si="1"/>
        <v>0.15040290314529967</v>
      </c>
      <c r="I34" s="7">
        <f t="shared" si="2"/>
        <v>434.36565734123343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4.0349472494348158</v>
      </c>
      <c r="E35">
        <f>'Plate 2'!N42</f>
        <v>4.1642407737815752</v>
      </c>
      <c r="F35">
        <f>'Plate 3'!N42</f>
        <v>4.1273674242424239</v>
      </c>
      <c r="G35">
        <f t="shared" si="0"/>
        <v>4.1088518158196043</v>
      </c>
      <c r="H35">
        <f t="shared" si="1"/>
        <v>6.6605740563046759E-2</v>
      </c>
      <c r="I35" s="7">
        <f t="shared" si="2"/>
        <v>164.35407263278418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1.4577053504144688</v>
      </c>
      <c r="E36">
        <f>'Plate 2'!N43</f>
        <v>1.5001408582965536</v>
      </c>
      <c r="F36">
        <f>'Plate 3'!N43</f>
        <v>1.4867424242424243</v>
      </c>
      <c r="G36">
        <f t="shared" si="0"/>
        <v>1.4815295443178158</v>
      </c>
      <c r="H36">
        <f t="shared" si="1"/>
        <v>2.1692710068912841E-2</v>
      </c>
      <c r="I36" s="7">
        <f t="shared" si="2"/>
        <v>59.261181772712632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0.88875282592313498</v>
      </c>
      <c r="E37">
        <f>'Plate 2'!N44</f>
        <v>0.93436003380599109</v>
      </c>
      <c r="F37">
        <f>'Plate 3'!N44</f>
        <v>0.92850378787878785</v>
      </c>
      <c r="G37">
        <f t="shared" si="0"/>
        <v>0.91720554920263808</v>
      </c>
      <c r="H37">
        <f t="shared" si="1"/>
        <v>2.4814149201714524E-2</v>
      </c>
      <c r="I37" s="7">
        <f t="shared" si="2"/>
        <v>36.688221968105523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0.52373775433308223</v>
      </c>
      <c r="E38">
        <f>'Plate 2'!N45</f>
        <v>0.55873790966287906</v>
      </c>
      <c r="F38">
        <f>'Plate 3'!N45</f>
        <v>0.55303030303030298</v>
      </c>
      <c r="G38">
        <f t="shared" si="0"/>
        <v>0.5451686556754215</v>
      </c>
      <c r="H38">
        <f t="shared" si="1"/>
        <v>1.8777828485393715E-2</v>
      </c>
      <c r="I38" s="7">
        <f t="shared" si="2"/>
        <v>21.806746227016859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0.39139035418236628</v>
      </c>
      <c r="E39">
        <f>'Plate 2'!N46</f>
        <v>0.37750023476382755</v>
      </c>
      <c r="F39">
        <f>'Plate 3'!N46</f>
        <v>0.37784090909090912</v>
      </c>
      <c r="G39">
        <f t="shared" si="0"/>
        <v>0.38224383267903433</v>
      </c>
      <c r="H39">
        <f t="shared" si="1"/>
        <v>7.9229512466926551E-3</v>
      </c>
      <c r="I39" s="7">
        <f t="shared" si="2"/>
        <v>15.289753307161373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0.25810097965335344</v>
      </c>
      <c r="E40">
        <f>'Plate 2'!N47</f>
        <v>0.26903934641750399</v>
      </c>
      <c r="F40">
        <f>'Plate 3'!N47</f>
        <v>0.26373106060606061</v>
      </c>
      <c r="G40">
        <f t="shared" si="0"/>
        <v>0.26362379555897264</v>
      </c>
      <c r="H40">
        <f t="shared" si="1"/>
        <v>5.4699722311464657E-3</v>
      </c>
      <c r="I40" s="7">
        <f t="shared" si="2"/>
        <v>10.544951822358906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0.20205350414468728</v>
      </c>
      <c r="E41">
        <f>'Plate 2'!N48</f>
        <v>0.19579303220959712</v>
      </c>
      <c r="F41">
        <f>'Plate 3'!N48</f>
        <v>0.19176136363636365</v>
      </c>
      <c r="G41">
        <f t="shared" si="0"/>
        <v>0.19653596666354933</v>
      </c>
      <c r="H41">
        <f t="shared" si="1"/>
        <v>5.1861356290518528E-3</v>
      </c>
      <c r="I41" s="7">
        <f t="shared" si="2"/>
        <v>7.8614386665419733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0.27034664657121327</v>
      </c>
      <c r="E42">
        <f>'Plate 2'!N49</f>
        <v>0.25260587848624283</v>
      </c>
      <c r="F42">
        <f>'Plate 3'!N49</f>
        <v>0.25189393939393939</v>
      </c>
      <c r="G42">
        <f t="shared" si="0"/>
        <v>0.25828215481713185</v>
      </c>
      <c r="H42">
        <f t="shared" si="1"/>
        <v>1.0454218539948918E-2</v>
      </c>
      <c r="I42" s="7">
        <f t="shared" si="2"/>
        <v>10.331286192685274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0.20958929917106256</v>
      </c>
      <c r="E43">
        <f>'Plate 2'!N50</f>
        <v>0.21645224903746829</v>
      </c>
      <c r="F43">
        <f>'Plate 3'!N50</f>
        <v>0.21401515151515152</v>
      </c>
      <c r="G43">
        <f t="shared" si="0"/>
        <v>0.21335223324122746</v>
      </c>
      <c r="H43">
        <f t="shared" si="1"/>
        <v>3.4791688225244916E-3</v>
      </c>
      <c r="I43" s="7">
        <f t="shared" si="2"/>
        <v>8.5340893296490989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0.15825169555388094</v>
      </c>
      <c r="E44">
        <f>'Plate 2'!N51</f>
        <v>0.17889003662315708</v>
      </c>
      <c r="F44">
        <f>'Plate 3'!N51</f>
        <v>0.17566287878787878</v>
      </c>
      <c r="G44">
        <f t="shared" si="0"/>
        <v>0.17093487032163893</v>
      </c>
      <c r="H44">
        <f t="shared" si="1"/>
        <v>1.1101838972241011E-2</v>
      </c>
      <c r="I44" s="7">
        <f t="shared" si="2"/>
        <v>6.8373948128655568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4.6156744536548611E-2</v>
      </c>
      <c r="E45">
        <f>'Plate 2'!N52</f>
        <v>7.0429148276833498E-2</v>
      </c>
      <c r="F45">
        <f>'Plate 3'!N52</f>
        <v>7.0075757575757569E-2</v>
      </c>
      <c r="G45">
        <f t="shared" si="0"/>
        <v>6.2220550129713226E-2</v>
      </c>
      <c r="H45">
        <f t="shared" si="1"/>
        <v>1.3912785804724404E-2</v>
      </c>
      <c r="I45" s="7">
        <f t="shared" si="2"/>
        <v>2.488822005188529</v>
      </c>
      <c r="J45">
        <f>SUM(I24:I45)</f>
        <v>2202.0669656002751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8.6190655614167305E-2</v>
      </c>
      <c r="E46" s="6">
        <f>'Plate 2'!N53</f>
        <v>-2.441543806930228E-2</v>
      </c>
      <c r="F46" s="6">
        <f>'Plate 3'!N53</f>
        <v>-2.3200757575757576E-2</v>
      </c>
      <c r="G46" s="6">
        <f t="shared" si="0"/>
        <v>1.2858153323035816E-2</v>
      </c>
      <c r="H46" s="6">
        <f t="shared" si="1"/>
        <v>6.3510713910209293E-2</v>
      </c>
      <c r="I46" s="7">
        <f t="shared" si="2"/>
        <v>0.51432613292143259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-4.3330821401657879E-2</v>
      </c>
      <c r="E47" s="6">
        <f>'Plate 2'!N54</f>
        <v>-2.2067799793407832E-2</v>
      </c>
      <c r="F47" s="6">
        <f>'Plate 3'!N54</f>
        <v>-2.462121212121212E-2</v>
      </c>
      <c r="G47" s="6">
        <f t="shared" si="0"/>
        <v>-3.0006611105425945E-2</v>
      </c>
      <c r="H47" s="6">
        <f t="shared" si="1"/>
        <v>1.1609518234733322E-2</v>
      </c>
      <c r="I47" s="7">
        <f t="shared" si="2"/>
        <v>-1.2002644442170378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-4.8982667671439342E-2</v>
      </c>
      <c r="E48" s="6">
        <f>'Plate 2'!N55</f>
        <v>-2.6293548690017841E-2</v>
      </c>
      <c r="F48" s="6">
        <f>'Plate 3'!N55</f>
        <v>-3.3143939393939392E-2</v>
      </c>
      <c r="G48" s="6">
        <f t="shared" si="0"/>
        <v>-3.6140051918465525E-2</v>
      </c>
      <c r="H48" s="6">
        <f t="shared" si="1"/>
        <v>1.163750607875211E-2</v>
      </c>
      <c r="I48" s="7">
        <f t="shared" si="2"/>
        <v>-1.4456020767386211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-4.6156744536548611E-2</v>
      </c>
      <c r="E49" s="6">
        <f>'Plate 2'!N56</f>
        <v>-2.2537327448586719E-2</v>
      </c>
      <c r="F49" s="6">
        <f>'Plate 3'!N56</f>
        <v>-3.361742424242424E-2</v>
      </c>
      <c r="G49" s="6">
        <f t="shared" si="0"/>
        <v>-3.4103832075853192E-2</v>
      </c>
      <c r="H49" s="6">
        <f t="shared" si="1"/>
        <v>1.1817218806855198E-2</v>
      </c>
      <c r="I49" s="7">
        <f t="shared" si="2"/>
        <v>-1.3641532830341276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-6.2641296156744547E-2</v>
      </c>
      <c r="E50" s="6">
        <f>'Plate 2'!N57</f>
        <v>-3.1458352896985627E-2</v>
      </c>
      <c r="F50" s="6">
        <f>'Plate 3'!N57</f>
        <v>-3.9299242424242424E-2</v>
      </c>
      <c r="G50" s="6">
        <f t="shared" si="0"/>
        <v>-4.4466297159324202E-2</v>
      </c>
      <c r="H50" s="6">
        <f t="shared" si="1"/>
        <v>1.622090714361667E-2</v>
      </c>
      <c r="I50" s="7">
        <f t="shared" si="2"/>
        <v>-1.7786518863729681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-4.6627731725697064E-2</v>
      </c>
      <c r="E51" s="6">
        <f>'Plate 2'!N58</f>
        <v>-2.3945910414123389E-2</v>
      </c>
      <c r="F51" s="6">
        <f>'Plate 3'!N58</f>
        <v>-2.4147727272727272E-2</v>
      </c>
      <c r="G51" s="6">
        <f t="shared" si="0"/>
        <v>-3.1573789804182573E-2</v>
      </c>
      <c r="H51" s="6">
        <f t="shared" si="1"/>
        <v>1.3037486645951097E-2</v>
      </c>
      <c r="I51" s="7">
        <f t="shared" si="2"/>
        <v>-1.2629515921673029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4.4743782969103245E-2</v>
      </c>
      <c r="E52" s="6">
        <f>'Plate 2'!N59</f>
        <v>7.8880646070053517E-2</v>
      </c>
      <c r="F52" s="6">
        <f>'Plate 3'!N59</f>
        <v>7.4810606060606064E-2</v>
      </c>
      <c r="G52" s="6">
        <f t="shared" si="0"/>
        <v>6.6145011699920944E-2</v>
      </c>
      <c r="H52" s="6">
        <f t="shared" si="1"/>
        <v>1.8645394868739219E-2</v>
      </c>
      <c r="I52" s="7">
        <f t="shared" si="2"/>
        <v>2.6458004679968377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1.2523549359457424</v>
      </c>
      <c r="E53" s="6">
        <f>'Plate 2'!N60</f>
        <v>1.3212508216733965</v>
      </c>
      <c r="F53" s="6">
        <f>'Plate 3'!N60</f>
        <v>1.2698863636363635</v>
      </c>
      <c r="G53" s="6">
        <f t="shared" si="0"/>
        <v>1.2811640404185007</v>
      </c>
      <c r="H53" s="6">
        <f t="shared" si="1"/>
        <v>3.5805729468218625E-2</v>
      </c>
      <c r="I53" s="7">
        <f t="shared" si="2"/>
        <v>51.246561616740031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11.485964581763376</v>
      </c>
      <c r="E54" s="6">
        <f>'Plate 2'!N61</f>
        <v>11.954174100854539</v>
      </c>
      <c r="F54" s="6">
        <f>'Plate 3'!N61</f>
        <v>12.547348484848484</v>
      </c>
      <c r="G54" s="6">
        <f t="shared" si="0"/>
        <v>11.995829055822133</v>
      </c>
      <c r="H54" s="6">
        <f t="shared" si="1"/>
        <v>0.53191662775951909</v>
      </c>
      <c r="I54" s="7">
        <f t="shared" si="2"/>
        <v>479.83316223288534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17.157121326299926</v>
      </c>
      <c r="E55" s="6">
        <f>'Plate 2'!N62</f>
        <v>17.406798760446989</v>
      </c>
      <c r="F55" s="6">
        <f>'Plate 3'!N62</f>
        <v>17.533617424242426</v>
      </c>
      <c r="G55" s="6">
        <f t="shared" si="0"/>
        <v>17.365845836996446</v>
      </c>
      <c r="H55" s="6">
        <f t="shared" si="1"/>
        <v>0.19155987156980867</v>
      </c>
      <c r="I55" s="7">
        <f t="shared" si="2"/>
        <v>694.6338334798578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12.720422004521478</v>
      </c>
      <c r="E56" s="6">
        <f>'Plate 2'!N63</f>
        <v>12.14433280120199</v>
      </c>
      <c r="F56" s="6">
        <f>'Plate 3'!N63</f>
        <v>11.967329545454545</v>
      </c>
      <c r="G56" s="6">
        <f t="shared" si="0"/>
        <v>12.27736145039267</v>
      </c>
      <c r="H56" s="6">
        <f t="shared" si="1"/>
        <v>0.393775988482021</v>
      </c>
      <c r="I56" s="7">
        <f t="shared" si="2"/>
        <v>491.09445801570678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5.937735493594575</v>
      </c>
      <c r="E57" s="6">
        <f>'Plate 2'!N64</f>
        <v>5.6319842238707851</v>
      </c>
      <c r="F57" s="6">
        <f>'Plate 3'!N64</f>
        <v>5.6202651515151514</v>
      </c>
      <c r="G57" s="6">
        <f t="shared" si="0"/>
        <v>5.7299949563268378</v>
      </c>
      <c r="H57" s="6">
        <f t="shared" si="1"/>
        <v>0.18000397851835223</v>
      </c>
      <c r="I57" s="7">
        <f t="shared" si="2"/>
        <v>229.19979825307351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1.5566126601356445</v>
      </c>
      <c r="E58" s="6">
        <f>'Plate 2'!N65</f>
        <v>1.5109399943656681</v>
      </c>
      <c r="F58" s="6">
        <f>'Plate 3'!N65</f>
        <v>1.4824810606060606</v>
      </c>
      <c r="G58" s="6">
        <f t="shared" si="0"/>
        <v>1.516677905035791</v>
      </c>
      <c r="H58" s="6">
        <f t="shared" si="1"/>
        <v>3.7397409353421597E-2</v>
      </c>
      <c r="I58" s="7">
        <f t="shared" si="2"/>
        <v>60.667116201431639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1.0154483798040694</v>
      </c>
      <c r="E59" s="6">
        <f>'Plate 2'!N66</f>
        <v>1.0193445393933702</v>
      </c>
      <c r="F59" s="6">
        <f>'Plate 3'!N66</f>
        <v>1.0071022727272727</v>
      </c>
      <c r="G59" s="6">
        <f t="shared" si="0"/>
        <v>1.013965063974904</v>
      </c>
      <c r="H59" s="6">
        <f t="shared" si="1"/>
        <v>6.2544738122203266E-3</v>
      </c>
      <c r="I59" s="7">
        <f t="shared" si="2"/>
        <v>40.558602558996164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0.58496608892238133</v>
      </c>
      <c r="E60" s="6">
        <f>'Plate 2'!N67</f>
        <v>0.59442201145647477</v>
      </c>
      <c r="F60" s="6">
        <f>'Plate 3'!N67</f>
        <v>0.59848484848484851</v>
      </c>
      <c r="G60" s="6">
        <f t="shared" si="0"/>
        <v>0.59262431628790158</v>
      </c>
      <c r="H60" s="6">
        <f t="shared" si="1"/>
        <v>6.9363532181026576E-3</v>
      </c>
      <c r="I60" s="7">
        <f t="shared" si="2"/>
        <v>23.704972651516062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0.33863978899773928</v>
      </c>
      <c r="E61" s="6">
        <f>'Plate 2'!N68</f>
        <v>0.36247534979810309</v>
      </c>
      <c r="F61" s="6">
        <f>'Plate 3'!N68</f>
        <v>0.35795454545454547</v>
      </c>
      <c r="G61" s="6">
        <f t="shared" si="0"/>
        <v>0.35302322808346259</v>
      </c>
      <c r="H61" s="6">
        <f t="shared" si="1"/>
        <v>1.265985418271939E-2</v>
      </c>
      <c r="I61" s="7">
        <f t="shared" si="2"/>
        <v>14.120929123338504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0.20205350414468728</v>
      </c>
      <c r="E62" s="6">
        <f>'Plate 2'!N69</f>
        <v>0.23053807869283499</v>
      </c>
      <c r="F62" s="6">
        <f>'Plate 3'!N69</f>
        <v>0.22064393939393939</v>
      </c>
      <c r="G62" s="6">
        <f t="shared" si="0"/>
        <v>0.21774517407715388</v>
      </c>
      <c r="H62" s="6">
        <f t="shared" si="1"/>
        <v>1.4461842104953122E-2</v>
      </c>
      <c r="I62" s="7">
        <f t="shared" si="2"/>
        <v>8.7098069630861552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0.15872268274302939</v>
      </c>
      <c r="E63" s="6">
        <f>'Plate 2'!N70</f>
        <v>0.18687200676119822</v>
      </c>
      <c r="F63" s="6">
        <f>'Plate 3'!N70</f>
        <v>0.1865530303030303</v>
      </c>
      <c r="G63" s="6">
        <f t="shared" si="0"/>
        <v>0.17738257326908599</v>
      </c>
      <c r="H63" s="6">
        <f t="shared" si="1"/>
        <v>1.6160726231470184E-2</v>
      </c>
      <c r="I63" s="7">
        <f t="shared" si="2"/>
        <v>7.0953029307634399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0.28588922381311233</v>
      </c>
      <c r="E64" s="6">
        <f>'Plate 2'!N71</f>
        <v>0.32021786083200299</v>
      </c>
      <c r="F64" s="6">
        <f>'Plate 3'!N71</f>
        <v>0.30681818181818182</v>
      </c>
      <c r="G64" s="6">
        <f t="shared" si="0"/>
        <v>0.30430842215443238</v>
      </c>
      <c r="H64" s="6">
        <f t="shared" si="1"/>
        <v>1.7301387229671075E-2</v>
      </c>
      <c r="I64" s="7">
        <f t="shared" si="2"/>
        <v>12.172336886177295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0.17897513187641298</v>
      </c>
      <c r="E65" s="6">
        <f>'Plate 2'!N72</f>
        <v>0.21598272138228941</v>
      </c>
      <c r="F65" s="6">
        <f>'Plate 3'!N72</f>
        <v>0.20028409090909091</v>
      </c>
      <c r="G65" s="6">
        <f t="shared" si="0"/>
        <v>0.19841398138926444</v>
      </c>
      <c r="H65" s="6">
        <f t="shared" si="1"/>
        <v>1.8574536399893621E-2</v>
      </c>
      <c r="I65" s="7">
        <f t="shared" si="2"/>
        <v>7.936559255570578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0.10597211755840243</v>
      </c>
      <c r="E66" s="6">
        <f>'Plate 2'!N73</f>
        <v>0.14179735186402478</v>
      </c>
      <c r="F66" s="6">
        <f>'Plate 3'!N73</f>
        <v>0.1240530303030303</v>
      </c>
      <c r="G66" s="6">
        <f t="shared" si="0"/>
        <v>0.12394083324181919</v>
      </c>
      <c r="H66" s="6">
        <f t="shared" si="1"/>
        <v>1.7912880683982287E-2</v>
      </c>
      <c r="I66" s="7">
        <f t="shared" si="2"/>
        <v>4.9576333296727677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-4.7098718914845522E-4</v>
      </c>
      <c r="E67" s="6">
        <f>'Plate 2'!N74</f>
        <v>3.1458352896985627E-2</v>
      </c>
      <c r="F67" s="6">
        <f>'Plate 3'!N74</f>
        <v>2.2727272727272728E-2</v>
      </c>
      <c r="G67" s="6">
        <f t="shared" ref="G67:G73" si="3">AVERAGE(D67:F67)</f>
        <v>1.7904879478369967E-2</v>
      </c>
      <c r="H67" s="6">
        <f t="shared" ref="H67:H73" si="4">STDEV(D67:F67)</f>
        <v>1.6501887681998669E-2</v>
      </c>
      <c r="I67" s="7">
        <f t="shared" ref="I67:I89" si="5">G67*40</f>
        <v>0.71619517913479869</v>
      </c>
      <c r="J67">
        <f>SUM(I46:I67)</f>
        <v>2122.7557719963388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-4.3801808590806332E-2</v>
      </c>
      <c r="E68">
        <f>'Plate 2'!N75</f>
        <v>-1.3146774345008921E-2</v>
      </c>
      <c r="F68">
        <f>'Plate 3'!N75</f>
        <v>-2.0833333333333332E-2</v>
      </c>
      <c r="G68">
        <f t="shared" si="3"/>
        <v>-2.5927305423049527E-2</v>
      </c>
      <c r="H68">
        <f t="shared" si="4"/>
        <v>1.5949739649626225E-2</v>
      </c>
      <c r="I68" s="7">
        <f t="shared" si="5"/>
        <v>-1.0370922169219812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-6.5938206480783731E-2</v>
      </c>
      <c r="E69">
        <f>'Plate 2'!N76</f>
        <v>-3.4275518828058966E-2</v>
      </c>
      <c r="F69">
        <f>'Plate 3'!N76</f>
        <v>-4.1666666666666664E-2</v>
      </c>
      <c r="G69">
        <f t="shared" si="3"/>
        <v>-4.7293463991836454E-2</v>
      </c>
      <c r="H69">
        <f t="shared" si="4"/>
        <v>1.6564331663318194E-2</v>
      </c>
      <c r="I69" s="7">
        <f t="shared" si="5"/>
        <v>-1.8917385596734582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-6.1699321778447634E-2</v>
      </c>
      <c r="E70">
        <f>'Plate 2'!N77</f>
        <v>-3.6623157103953419E-2</v>
      </c>
      <c r="F70">
        <f>'Plate 3'!N77</f>
        <v>-4.261363636363636E-2</v>
      </c>
      <c r="G70">
        <f t="shared" si="3"/>
        <v>-4.6978705082012469E-2</v>
      </c>
      <c r="H70">
        <f t="shared" si="4"/>
        <v>1.3095567089007536E-2</v>
      </c>
      <c r="I70" s="7">
        <f t="shared" si="5"/>
        <v>-1.8791482032804987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-5.4163526752072345E-2</v>
      </c>
      <c r="E71">
        <f>'Plate 2'!N78</f>
        <v>-2.9110714621091181E-2</v>
      </c>
      <c r="F71">
        <f>'Plate 3'!N78</f>
        <v>-3.5984848484848488E-2</v>
      </c>
      <c r="G71">
        <f t="shared" si="3"/>
        <v>-3.9753029952670667E-2</v>
      </c>
      <c r="H71">
        <f t="shared" si="4"/>
        <v>1.2944506270939368E-2</v>
      </c>
      <c r="I71" s="7">
        <f t="shared" si="5"/>
        <v>-1.5901211981068266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-2.3078372268274305E-2</v>
      </c>
      <c r="E72">
        <f>'Plate 2'!N79</f>
        <v>-7.0429148276833498E-3</v>
      </c>
      <c r="F72">
        <f>'Plate 3'!N79</f>
        <v>-7.575757575757576E-3</v>
      </c>
      <c r="G72">
        <f t="shared" si="3"/>
        <v>-1.256568155723841E-2</v>
      </c>
      <c r="H72">
        <f t="shared" si="4"/>
        <v>9.1081545791652611E-3</v>
      </c>
      <c r="I72" s="7">
        <f t="shared" si="5"/>
        <v>-0.50262726228953647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-2.4962321024868124E-2</v>
      </c>
      <c r="E73">
        <f>'Plate 2'!N80</f>
        <v>-2.018968917269227E-2</v>
      </c>
      <c r="F73">
        <f>'Plate 3'!N80</f>
        <v>-2.225378787878788E-2</v>
      </c>
      <c r="G73">
        <f t="shared" si="3"/>
        <v>-2.2468599358782759E-2</v>
      </c>
      <c r="H73">
        <f t="shared" si="4"/>
        <v>2.393556282616741E-3</v>
      </c>
      <c r="I73" s="7">
        <f t="shared" si="5"/>
        <v>-0.89874397435131037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4.9924642049736248E-2</v>
      </c>
      <c r="E74">
        <f>'Plate 2'!N81</f>
        <v>5.869095689736125E-2</v>
      </c>
      <c r="F74">
        <f>'Plate 3'!N81</f>
        <v>6.013257575757576E-2</v>
      </c>
      <c r="G74">
        <f t="shared" ref="G74:G89" si="6">AVERAGE(D74:F74)</f>
        <v>5.6249391568224415E-2</v>
      </c>
      <c r="H74">
        <f t="shared" ref="H74:H89" si="7">STDEV(D74:F74)</f>
        <v>5.5246184110980742E-3</v>
      </c>
      <c r="I74" s="7">
        <f t="shared" si="5"/>
        <v>2.2499756627289766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1.3884702336096459</v>
      </c>
      <c r="E75">
        <f>'Plate 2'!N82</f>
        <v>1.4020095783641655</v>
      </c>
      <c r="F75">
        <f>'Plate 3'!N82</f>
        <v>1.3944128787878789</v>
      </c>
      <c r="G75">
        <f t="shared" si="6"/>
        <v>1.3949642302538967</v>
      </c>
      <c r="H75">
        <f t="shared" si="7"/>
        <v>6.7864906560566474E-3</v>
      </c>
      <c r="I75" s="7">
        <f t="shared" si="5"/>
        <v>55.798569210155868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14.234645817633762</v>
      </c>
      <c r="E76">
        <f>'Plate 2'!N83</f>
        <v>14.451591698751056</v>
      </c>
      <c r="F76">
        <f>'Plate 3'!N83</f>
        <v>14.146306818181818</v>
      </c>
      <c r="G76">
        <f t="shared" si="6"/>
        <v>14.277514778188879</v>
      </c>
      <c r="H76">
        <f t="shared" si="7"/>
        <v>0.15709241041613214</v>
      </c>
      <c r="I76" s="7">
        <f t="shared" si="5"/>
        <v>571.10059112755516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17.895158251695555</v>
      </c>
      <c r="E77">
        <f>'Plate 2'!N84</f>
        <v>18.322377688045826</v>
      </c>
      <c r="F77">
        <f>'Plate 3'!N84</f>
        <v>18.115056818181817</v>
      </c>
      <c r="G77">
        <f t="shared" si="6"/>
        <v>18.110864252641065</v>
      </c>
      <c r="H77">
        <f t="shared" si="7"/>
        <v>0.21364057410337775</v>
      </c>
      <c r="I77" s="7">
        <f t="shared" si="5"/>
        <v>724.43457010564259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11.874058025621704</v>
      </c>
      <c r="E78">
        <f>'Plate 2'!N85</f>
        <v>12.287069208376373</v>
      </c>
      <c r="F78">
        <f>'Plate 3'!N85</f>
        <v>12.017045454545455</v>
      </c>
      <c r="G78">
        <f t="shared" si="6"/>
        <v>12.059390896181178</v>
      </c>
      <c r="H78">
        <f t="shared" si="7"/>
        <v>0.20973652898480977</v>
      </c>
      <c r="I78" s="7">
        <f t="shared" si="5"/>
        <v>482.37563584724711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6.0545403165033918</v>
      </c>
      <c r="E79">
        <f>'Plate 2'!N86</f>
        <v>6.2818104986383689</v>
      </c>
      <c r="F79">
        <f>'Plate 3'!N86</f>
        <v>6.1912878787878789</v>
      </c>
      <c r="G79">
        <f t="shared" si="6"/>
        <v>6.1758795646432132</v>
      </c>
      <c r="H79">
        <f t="shared" si="7"/>
        <v>0.11441589063806633</v>
      </c>
      <c r="I79" s="7">
        <f t="shared" si="5"/>
        <v>247.03518258572853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2.0007535795026379</v>
      </c>
      <c r="E80">
        <f>'Plate 2'!N87</f>
        <v>2.1166306695464363</v>
      </c>
      <c r="F80">
        <f>'Plate 3'!N87</f>
        <v>2.0705492424242422</v>
      </c>
      <c r="G80">
        <f t="shared" si="6"/>
        <v>2.062644497157772</v>
      </c>
      <c r="H80">
        <f t="shared" si="7"/>
        <v>5.8341569635642118E-2</v>
      </c>
      <c r="I80" s="7">
        <f t="shared" si="5"/>
        <v>82.505779886310876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1.2528259231348908</v>
      </c>
      <c r="E81">
        <f>'Plate 2'!N88</f>
        <v>1.3405014555357309</v>
      </c>
      <c r="F81">
        <f>'Plate 3'!N88</f>
        <v>1.2954545454545454</v>
      </c>
      <c r="G81">
        <f t="shared" si="6"/>
        <v>1.2962606413750557</v>
      </c>
      <c r="H81">
        <f t="shared" si="7"/>
        <v>4.3843324331276308E-2</v>
      </c>
      <c r="I81" s="7">
        <f t="shared" si="5"/>
        <v>51.850425655002226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0.81904672192916361</v>
      </c>
      <c r="E82">
        <f>'Plate 2'!N89</f>
        <v>0.90524931918489993</v>
      </c>
      <c r="F82">
        <f>'Plate 3'!N89</f>
        <v>0.85179924242424243</v>
      </c>
      <c r="G82">
        <f t="shared" si="6"/>
        <v>0.85869842784610206</v>
      </c>
      <c r="H82">
        <f t="shared" si="7"/>
        <v>4.3513457838036375E-2</v>
      </c>
      <c r="I82" s="7">
        <f t="shared" si="5"/>
        <v>34.347937113844083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0.39986812358703849</v>
      </c>
      <c r="E83">
        <f>'Plate 2'!N90</f>
        <v>0.45778946379941776</v>
      </c>
      <c r="F83">
        <f>'Plate 3'!N90</f>
        <v>0.43560606060606061</v>
      </c>
      <c r="G83">
        <f t="shared" si="6"/>
        <v>0.43108788266417225</v>
      </c>
      <c r="H83">
        <f t="shared" si="7"/>
        <v>2.9223806424479862E-2</v>
      </c>
      <c r="I83" s="7">
        <f t="shared" si="5"/>
        <v>17.243515306566891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0.23266767143933687</v>
      </c>
      <c r="E84">
        <f>'Plate 2'!N91</f>
        <v>0.27655178890036619</v>
      </c>
      <c r="F84">
        <f>'Plate 3'!N91</f>
        <v>0.2589962121212121</v>
      </c>
      <c r="G84">
        <f t="shared" si="6"/>
        <v>0.25607189082030507</v>
      </c>
      <c r="H84">
        <f t="shared" si="7"/>
        <v>2.2087726968535237E-2</v>
      </c>
      <c r="I84" s="7">
        <f t="shared" si="5"/>
        <v>10.242875632812202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0.21853805576488322</v>
      </c>
      <c r="E85">
        <f>'Plate 2'!N92</f>
        <v>0.26246595924499949</v>
      </c>
      <c r="F85">
        <f>'Plate 3'!N92</f>
        <v>0.24715909090909091</v>
      </c>
      <c r="G85">
        <f t="shared" si="6"/>
        <v>0.24272103530632452</v>
      </c>
      <c r="H85">
        <f t="shared" si="7"/>
        <v>2.2297700087442588E-2</v>
      </c>
      <c r="I85" s="7">
        <f t="shared" si="5"/>
        <v>9.7088414122529816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0.25386209495101736</v>
      </c>
      <c r="E86">
        <f>'Plate 2'!N93</f>
        <v>0.29063761855573289</v>
      </c>
      <c r="F86">
        <f>'Plate 3'!N93</f>
        <v>0.28077651515151514</v>
      </c>
      <c r="G86">
        <f t="shared" si="6"/>
        <v>0.27509207621942178</v>
      </c>
      <c r="H86">
        <f t="shared" si="7"/>
        <v>1.9035346557910924E-2</v>
      </c>
      <c r="I86" s="7">
        <f t="shared" si="5"/>
        <v>11.003683048776871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0.12669555388093445</v>
      </c>
      <c r="E87">
        <f>'Plate 2'!N94</f>
        <v>0.1591698751056437</v>
      </c>
      <c r="F87">
        <f>'Plate 3'!N94</f>
        <v>0.15482954545454544</v>
      </c>
      <c r="G87">
        <f t="shared" si="6"/>
        <v>0.14689832481370788</v>
      </c>
      <c r="H87">
        <f t="shared" si="7"/>
        <v>1.7630189459890568E-2</v>
      </c>
      <c r="I87" s="7">
        <f t="shared" si="5"/>
        <v>5.8759329925483152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7.5828937452901285E-2</v>
      </c>
      <c r="E88">
        <f>'Plate 2'!N95</f>
        <v>0.11832096910508028</v>
      </c>
      <c r="F88">
        <f>'Plate 3'!N95</f>
        <v>9.2329545454545456E-2</v>
      </c>
      <c r="G88">
        <f t="shared" si="6"/>
        <v>9.5493150670842339E-2</v>
      </c>
      <c r="H88">
        <f t="shared" si="7"/>
        <v>2.1421939383629168E-2</v>
      </c>
      <c r="I88" s="7">
        <f t="shared" si="5"/>
        <v>3.8197260268336937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4.09758854559156E-2</v>
      </c>
      <c r="E89">
        <f>'Plate 2'!N96</f>
        <v>5.7751901587003468E-2</v>
      </c>
      <c r="F89">
        <f>'Plate 3'!N96</f>
        <v>5.5397727272727272E-2</v>
      </c>
      <c r="G89">
        <f t="shared" si="6"/>
        <v>5.1375171438548778E-2</v>
      </c>
      <c r="H89">
        <f t="shared" si="7"/>
        <v>9.0826425607827815E-3</v>
      </c>
      <c r="I89" s="7">
        <f t="shared" si="5"/>
        <v>2.0550068575419509</v>
      </c>
      <c r="J89">
        <f>SUM(I68:I89)</f>
        <v>2303.8487770569254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2023-04-07T16:32:50Z</dcterms:modified>
</cp:coreProperties>
</file>