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9 Batch 143 Water yr\"/>
    </mc:Choice>
  </mc:AlternateContent>
  <xr:revisionPtr revIDLastSave="0" documentId="13_ncr:1_{7834E6E6-6FA5-42CC-A0BC-38FADC04AAD1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0" i="5" l="1"/>
  <c r="O10" i="5"/>
  <c r="E2" i="3"/>
  <c r="O34" i="5"/>
  <c r="O95" i="5"/>
  <c r="O87" i="5"/>
  <c r="O79" i="5"/>
  <c r="O86" i="5"/>
  <c r="E71" i="3"/>
  <c r="O70" i="5"/>
  <c r="O62" i="5"/>
  <c r="E47" i="3"/>
  <c r="I16" i="5"/>
  <c r="O74" i="5" s="1"/>
  <c r="O53" i="5"/>
  <c r="O45" i="5"/>
  <c r="E30" i="3"/>
  <c r="O29" i="5"/>
  <c r="O20" i="5"/>
  <c r="O12" i="5"/>
  <c r="O91" i="5"/>
  <c r="O83" i="5"/>
  <c r="I16" i="6"/>
  <c r="O18" i="6" s="1"/>
  <c r="I16" i="1"/>
  <c r="O89" i="1" s="1"/>
  <c r="O42" i="5"/>
  <c r="G9" i="6"/>
  <c r="G10" i="1"/>
  <c r="G10" i="6" s="1"/>
  <c r="O17" i="5" l="1"/>
  <c r="O9" i="5"/>
  <c r="O94" i="5"/>
  <c r="O25" i="5"/>
  <c r="O44" i="5"/>
  <c r="O77" i="5"/>
  <c r="O66" i="5"/>
  <c r="O33" i="5"/>
  <c r="O41" i="5"/>
  <c r="O54" i="5"/>
  <c r="O19" i="5"/>
  <c r="O93" i="5"/>
  <c r="O40" i="5"/>
  <c r="O49" i="5"/>
  <c r="O23" i="5"/>
  <c r="O48" i="5"/>
  <c r="O57" i="5"/>
  <c r="O16" i="5"/>
  <c r="O78" i="5"/>
  <c r="O35" i="5"/>
  <c r="O76" i="5"/>
  <c r="O56" i="5"/>
  <c r="O65" i="5"/>
  <c r="O73" i="5"/>
  <c r="O11" i="5"/>
  <c r="O51" i="5"/>
  <c r="O92" i="5"/>
  <c r="O22" i="5"/>
  <c r="O72" i="5"/>
  <c r="O81" i="5"/>
  <c r="O28" i="5"/>
  <c r="O52" i="5"/>
  <c r="E38" i="3"/>
  <c r="O37" i="5"/>
  <c r="O58" i="5"/>
  <c r="O30" i="5"/>
  <c r="O80" i="5"/>
  <c r="O89" i="5"/>
  <c r="O68" i="5"/>
  <c r="O67" i="5"/>
  <c r="O13" i="5"/>
  <c r="O38" i="5"/>
  <c r="O63" i="5"/>
  <c r="O88" i="5"/>
  <c r="O26" i="5"/>
  <c r="O27" i="5"/>
  <c r="O43" i="5"/>
  <c r="O75" i="5"/>
  <c r="O21" i="5"/>
  <c r="O71" i="5"/>
  <c r="O96" i="5"/>
  <c r="O23" i="6"/>
  <c r="O26" i="6"/>
  <c r="O12" i="6"/>
  <c r="O17" i="6"/>
  <c r="O46" i="6"/>
  <c r="O78" i="6"/>
  <c r="O36" i="6"/>
  <c r="O41" i="6"/>
  <c r="O13" i="6"/>
  <c r="O44" i="6"/>
  <c r="O52" i="6"/>
  <c r="O24" i="6"/>
  <c r="O10" i="6"/>
  <c r="O68" i="6"/>
  <c r="O88" i="6"/>
  <c r="O58" i="6"/>
  <c r="O64" i="6"/>
  <c r="O16" i="6"/>
  <c r="O22" i="6"/>
  <c r="O82" i="6"/>
  <c r="O40" i="6"/>
  <c r="O80" i="6"/>
  <c r="E68" i="3"/>
  <c r="E60" i="3"/>
  <c r="E9" i="3"/>
  <c r="E13" i="3"/>
  <c r="E59" i="3"/>
  <c r="E50" i="3"/>
  <c r="E63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D48" i="3"/>
  <c r="D2" i="3"/>
  <c r="D61" i="3"/>
  <c r="D22" i="3"/>
  <c r="F5" i="3"/>
  <c r="F75" i="3"/>
  <c r="F34" i="3"/>
  <c r="E5" i="3"/>
  <c r="E42" i="3"/>
  <c r="E70" i="3"/>
  <c r="E84" i="3"/>
  <c r="E16" i="3"/>
  <c r="E51" i="3"/>
  <c r="E85" i="3"/>
  <c r="E55" i="3"/>
  <c r="D82" i="3"/>
  <c r="F37" i="3"/>
  <c r="F61" i="3"/>
  <c r="E88" i="3"/>
  <c r="E49" i="3"/>
  <c r="D25" i="3"/>
  <c r="G11" i="1"/>
  <c r="G11" i="5" s="1"/>
  <c r="G10" i="5"/>
  <c r="D63" i="3"/>
  <c r="F3" i="3"/>
  <c r="F19" i="3"/>
  <c r="F57" i="3"/>
  <c r="E72" i="3"/>
  <c r="E10" i="3"/>
  <c r="F15" i="3"/>
  <c r="E20" i="3"/>
  <c r="E76" i="3"/>
  <c r="F81" i="3"/>
  <c r="F6" i="3"/>
  <c r="E14" i="3"/>
  <c r="F45" i="3"/>
  <c r="F71" i="3"/>
  <c r="D30" i="3"/>
  <c r="D11" i="3"/>
  <c r="D27" i="3"/>
  <c r="D35" i="3"/>
  <c r="E36" i="3"/>
  <c r="E64" i="3"/>
  <c r="F73" i="3"/>
  <c r="D4" i="3"/>
  <c r="D12" i="3"/>
  <c r="F11" i="3"/>
  <c r="E18" i="3"/>
  <c r="E28" i="3"/>
  <c r="F33" i="3"/>
  <c r="E80" i="3"/>
  <c r="E12" i="3"/>
  <c r="E44" i="3"/>
  <c r="E67" i="3"/>
  <c r="D26" i="3"/>
  <c r="E22" i="3"/>
  <c r="E62" i="3" l="1"/>
  <c r="O69" i="5"/>
  <c r="E24" i="3"/>
  <c r="O31" i="5"/>
  <c r="O18" i="5"/>
  <c r="E11" i="3"/>
  <c r="O50" i="5"/>
  <c r="E43" i="3"/>
  <c r="O47" i="5"/>
  <c r="E40" i="3"/>
  <c r="O24" i="5"/>
  <c r="E17" i="3"/>
  <c r="E78" i="3"/>
  <c r="O85" i="5"/>
  <c r="G48" i="3"/>
  <c r="I48" i="3" s="1"/>
  <c r="E21" i="3"/>
  <c r="E25" i="3"/>
  <c r="O32" i="5"/>
  <c r="O15" i="5"/>
  <c r="E8" i="3"/>
  <c r="O60" i="5"/>
  <c r="E53" i="3"/>
  <c r="E74" i="3"/>
  <c r="E86" i="3"/>
  <c r="O82" i="5"/>
  <c r="E75" i="3"/>
  <c r="O84" i="5"/>
  <c r="E77" i="3"/>
  <c r="G60" i="3"/>
  <c r="I60" i="3" s="1"/>
  <c r="E6" i="3"/>
  <c r="E65" i="3"/>
  <c r="E45" i="3"/>
  <c r="H45" i="3" s="1"/>
  <c r="E19" i="3"/>
  <c r="E39" i="3"/>
  <c r="O46" i="5"/>
  <c r="O61" i="5"/>
  <c r="E54" i="3"/>
  <c r="E7" i="3"/>
  <c r="O14" i="5"/>
  <c r="E56" i="3"/>
  <c r="E48" i="3"/>
  <c r="O55" i="5"/>
  <c r="E29" i="3"/>
  <c r="O36" i="5"/>
  <c r="G26" i="3"/>
  <c r="I26" i="3" s="1"/>
  <c r="E31" i="3"/>
  <c r="E57" i="3"/>
  <c r="O64" i="5"/>
  <c r="E61" i="3"/>
  <c r="E81" i="3"/>
  <c r="O59" i="5"/>
  <c r="E52" i="3"/>
  <c r="E32" i="3"/>
  <c r="O39" i="5"/>
  <c r="O11" i="6"/>
  <c r="F4" i="3"/>
  <c r="G4" i="3" s="1"/>
  <c r="I4" i="3" s="1"/>
  <c r="O66" i="6"/>
  <c r="F59" i="3"/>
  <c r="O39" i="6"/>
  <c r="F32" i="3"/>
  <c r="O73" i="6"/>
  <c r="F66" i="3"/>
  <c r="O49" i="6"/>
  <c r="F42" i="3"/>
  <c r="O33" i="6"/>
  <c r="F26" i="3"/>
  <c r="O45" i="6"/>
  <c r="F38" i="3"/>
  <c r="O74" i="6"/>
  <c r="F67" i="3"/>
  <c r="O84" i="6"/>
  <c r="F77" i="3"/>
  <c r="O95" i="6"/>
  <c r="F88" i="3"/>
  <c r="O71" i="6"/>
  <c r="F64" i="3"/>
  <c r="O55" i="6"/>
  <c r="F48" i="3"/>
  <c r="O75" i="6"/>
  <c r="F68" i="3"/>
  <c r="O59" i="6"/>
  <c r="F52" i="3"/>
  <c r="O94" i="6"/>
  <c r="F87" i="3"/>
  <c r="O29" i="6"/>
  <c r="F22" i="3"/>
  <c r="O20" i="6"/>
  <c r="F13" i="3"/>
  <c r="O48" i="6"/>
  <c r="F41" i="3"/>
  <c r="O93" i="6"/>
  <c r="F86" i="3"/>
  <c r="O32" i="6"/>
  <c r="F25" i="3"/>
  <c r="H25" i="3" s="1"/>
  <c r="O77" i="6"/>
  <c r="F70" i="3"/>
  <c r="O61" i="6"/>
  <c r="F54" i="3"/>
  <c r="O83" i="6"/>
  <c r="F76" i="3"/>
  <c r="F17" i="3"/>
  <c r="F16" i="3"/>
  <c r="O54" i="6"/>
  <c r="F47" i="3"/>
  <c r="O28" i="6"/>
  <c r="F21" i="3"/>
  <c r="O85" i="6"/>
  <c r="F78" i="3"/>
  <c r="O27" i="6"/>
  <c r="F20" i="3"/>
  <c r="F29" i="3"/>
  <c r="F39" i="3"/>
  <c r="F51" i="3"/>
  <c r="O43" i="6"/>
  <c r="F36" i="3"/>
  <c r="O19" i="6"/>
  <c r="F12" i="3"/>
  <c r="O90" i="6"/>
  <c r="F83" i="3"/>
  <c r="O9" i="6"/>
  <c r="F2" i="3"/>
  <c r="G2" i="3" s="1"/>
  <c r="I2" i="3" s="1"/>
  <c r="O37" i="6"/>
  <c r="F30" i="3"/>
  <c r="F10" i="3"/>
  <c r="O34" i="6"/>
  <c r="F27" i="3"/>
  <c r="G27" i="3" s="1"/>
  <c r="I27" i="3" s="1"/>
  <c r="O35" i="6"/>
  <c r="F28" i="3"/>
  <c r="O30" i="6"/>
  <c r="F23" i="3"/>
  <c r="O42" i="6"/>
  <c r="F35" i="3"/>
  <c r="O91" i="6"/>
  <c r="F84" i="3"/>
  <c r="O81" i="6"/>
  <c r="F74" i="3"/>
  <c r="O14" i="6"/>
  <c r="F7" i="3"/>
  <c r="F9" i="3"/>
  <c r="O92" i="6"/>
  <c r="F85" i="3"/>
  <c r="O50" i="6"/>
  <c r="F43" i="3"/>
  <c r="O31" i="6"/>
  <c r="F24" i="3"/>
  <c r="O25" i="6"/>
  <c r="F18" i="3"/>
  <c r="O15" i="6"/>
  <c r="F8" i="3"/>
  <c r="O72" i="6"/>
  <c r="F65" i="3"/>
  <c r="O67" i="6"/>
  <c r="F60" i="3"/>
  <c r="O63" i="6"/>
  <c r="F56" i="3"/>
  <c r="O47" i="6"/>
  <c r="F40" i="3"/>
  <c r="O38" i="6"/>
  <c r="F31" i="3"/>
  <c r="O87" i="6"/>
  <c r="F80" i="3"/>
  <c r="O62" i="6"/>
  <c r="F55" i="3"/>
  <c r="O56" i="6"/>
  <c r="F49" i="3"/>
  <c r="O76" i="6"/>
  <c r="F69" i="3"/>
  <c r="O57" i="6"/>
  <c r="F50" i="3"/>
  <c r="O86" i="6"/>
  <c r="F79" i="3"/>
  <c r="O70" i="6"/>
  <c r="F63" i="3"/>
  <c r="O21" i="6"/>
  <c r="F14" i="3"/>
  <c r="H14" i="3" s="1"/>
  <c r="O89" i="6"/>
  <c r="F82" i="3"/>
  <c r="O65" i="6"/>
  <c r="F58" i="3"/>
  <c r="O60" i="6"/>
  <c r="F53" i="3"/>
  <c r="O51" i="6"/>
  <c r="F44" i="3"/>
  <c r="G44" i="3" s="1"/>
  <c r="I44" i="3" s="1"/>
  <c r="O79" i="6"/>
  <c r="F72" i="3"/>
  <c r="O69" i="6"/>
  <c r="F62" i="3"/>
  <c r="O53" i="6"/>
  <c r="F46" i="3"/>
  <c r="O96" i="6"/>
  <c r="F89" i="3"/>
  <c r="D15" i="3"/>
  <c r="G15" i="3" s="1"/>
  <c r="I15" i="3" s="1"/>
  <c r="D7" i="3"/>
  <c r="D79" i="3"/>
  <c r="G79" i="3" s="1"/>
  <c r="I79" i="3" s="1"/>
  <c r="H60" i="3"/>
  <c r="D19" i="3"/>
  <c r="G19" i="3" s="1"/>
  <c r="I19" i="3" s="1"/>
  <c r="D31" i="3"/>
  <c r="D6" i="3"/>
  <c r="D51" i="3"/>
  <c r="G51" i="3" s="1"/>
  <c r="I51" i="3" s="1"/>
  <c r="D86" i="3"/>
  <c r="H86" i="3" s="1"/>
  <c r="D14" i="3"/>
  <c r="D43" i="3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D47" i="3"/>
  <c r="D8" i="3"/>
  <c r="G82" i="3"/>
  <c r="I82" i="3" s="1"/>
  <c r="H63" i="3"/>
  <c r="G35" i="3"/>
  <c r="I35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D75" i="3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H79" i="3"/>
  <c r="H3" i="3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G12" i="3"/>
  <c r="I12" i="3" s="1"/>
  <c r="H51" i="3"/>
  <c r="H22" i="3"/>
  <c r="G22" i="3"/>
  <c r="I22" i="3" s="1"/>
  <c r="G11" i="3"/>
  <c r="I11" i="3" s="1"/>
  <c r="H11" i="3"/>
  <c r="H30" i="3"/>
  <c r="G30" i="3"/>
  <c r="I30" i="3" s="1"/>
  <c r="H26" i="3"/>
  <c r="H27" i="3"/>
  <c r="G12" i="5"/>
  <c r="H4" i="3" l="1"/>
  <c r="G25" i="3"/>
  <c r="G46" i="3"/>
  <c r="I46" i="3" s="1"/>
  <c r="G8" i="3"/>
  <c r="I8" i="3" s="1"/>
  <c r="H44" i="3"/>
  <c r="H39" i="3"/>
  <c r="H47" i="3"/>
  <c r="H28" i="3"/>
  <c r="G84" i="3"/>
  <c r="I84" i="3" s="1"/>
  <c r="H68" i="3"/>
  <c r="H16" i="3"/>
  <c r="G14" i="3"/>
  <c r="I14" i="3" s="1"/>
  <c r="H2" i="3"/>
  <c r="H56" i="3"/>
  <c r="H43" i="3"/>
  <c r="H6" i="3"/>
  <c r="H15" i="3"/>
  <c r="H37" i="3"/>
  <c r="G45" i="3"/>
  <c r="I45" i="3" s="1"/>
  <c r="G17" i="3"/>
  <c r="I17" i="3" s="1"/>
  <c r="H75" i="3"/>
  <c r="G6" i="3"/>
  <c r="I6" i="3" s="1"/>
  <c r="H31" i="3"/>
  <c r="G57" i="3"/>
  <c r="I57" i="3" s="1"/>
  <c r="G29" i="3"/>
  <c r="I29" i="3" s="1"/>
  <c r="G7" i="3"/>
  <c r="I7" i="3" s="1"/>
  <c r="H67" i="3"/>
  <c r="G86" i="3"/>
  <c r="I86" i="3" s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45" i="3" l="1"/>
  <c r="K45" i="3" s="1"/>
  <c r="J23" i="3"/>
  <c r="K23" i="3" s="1"/>
  <c r="J67" i="3"/>
  <c r="K67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<sst xmlns="http://schemas.openxmlformats.org/spreadsheetml/2006/main" count="1065" uniqueCount="121">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</sst>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64957</c:v>
                </c:pt>
                <c:pt idx="1">
                  <c:v>38476</c:v>
                </c:pt>
                <c:pt idx="2">
                  <c:v>21486</c:v>
                </c:pt>
                <c:pt idx="3">
                  <c:v>7557</c:v>
                </c:pt>
                <c:pt idx="4">
                  <c:v>4417</c:v>
                </c:pt>
                <c:pt idx="5">
                  <c:v>3632</c:v>
                </c:pt>
                <c:pt idx="6">
                  <c:v>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5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64957</c:v>
                </c:pt>
                <c:pt idx="1">
                  <c:v>38476</c:v>
                </c:pt>
                <c:pt idx="2">
                  <c:v>21486</c:v>
                </c:pt>
                <c:pt idx="3">
                  <c:v>7557</c:v>
                </c:pt>
                <c:pt idx="4">
                  <c:v>4417</c:v>
                </c:pt>
                <c:pt idx="5">
                  <c:v>3632</c:v>
                </c:pt>
                <c:pt idx="6">
                  <c:v>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64946</c:v>
                </c:pt>
                <c:pt idx="1">
                  <c:v>39409</c:v>
                </c:pt>
                <c:pt idx="2">
                  <c:v>21850</c:v>
                </c:pt>
                <c:pt idx="3">
                  <c:v>7744</c:v>
                </c:pt>
                <c:pt idx="4">
                  <c:v>4391</c:v>
                </c:pt>
                <c:pt idx="5">
                  <c:v>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64946</c:v>
                </c:pt>
                <c:pt idx="1">
                  <c:v>39409</c:v>
                </c:pt>
                <c:pt idx="2">
                  <c:v>21850</c:v>
                </c:pt>
                <c:pt idx="3">
                  <c:v>7744</c:v>
                </c:pt>
                <c:pt idx="4">
                  <c:v>4391</c:v>
                </c:pt>
                <c:pt idx="5">
                  <c:v>3625</c:v>
                </c:pt>
                <c:pt idx="6">
                  <c:v>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64904</c:v>
                </c:pt>
                <c:pt idx="1">
                  <c:v>36929</c:v>
                </c:pt>
                <c:pt idx="2">
                  <c:v>20689</c:v>
                </c:pt>
                <c:pt idx="3">
                  <c:v>7460</c:v>
                </c:pt>
                <c:pt idx="4">
                  <c:v>4307</c:v>
                </c:pt>
                <c:pt idx="5">
                  <c:v>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069.800000000000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64904</c:v>
                </c:pt>
                <c:pt idx="1">
                  <c:v>36929</c:v>
                </c:pt>
                <c:pt idx="2">
                  <c:v>20689</c:v>
                </c:pt>
                <c:pt idx="3">
                  <c:v>7460</c:v>
                </c:pt>
                <c:pt idx="4">
                  <c:v>4307</c:v>
                </c:pt>
                <c:pt idx="5">
                  <c:v>3593</c:v>
                </c:pt>
                <c:pt idx="6">
                  <c:v>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-9.2537313432835815E-3</c:v>
                </c:pt>
                <c:pt idx="1">
                  <c:v>1.2835820895522388E-2</c:v>
                </c:pt>
                <c:pt idx="2">
                  <c:v>2.6268656716417909E-2</c:v>
                </c:pt>
                <c:pt idx="3">
                  <c:v>6.447761194029851E-2</c:v>
                </c:pt>
                <c:pt idx="4">
                  <c:v>0.13522388059701493</c:v>
                </c:pt>
                <c:pt idx="5">
                  <c:v>0.40477611940298508</c:v>
                </c:pt>
                <c:pt idx="6">
                  <c:v>0.93283582089552242</c:v>
                </c:pt>
                <c:pt idx="7">
                  <c:v>2.1459701492537313</c:v>
                </c:pt>
                <c:pt idx="8">
                  <c:v>5.1301492537313429</c:v>
                </c:pt>
                <c:pt idx="9">
                  <c:v>8.7361194029850751</c:v>
                </c:pt>
                <c:pt idx="10">
                  <c:v>7.0185074626865669</c:v>
                </c:pt>
                <c:pt idx="11">
                  <c:v>4.0364179104477609</c:v>
                </c:pt>
                <c:pt idx="12">
                  <c:v>1.9453731343283582</c:v>
                </c:pt>
                <c:pt idx="13">
                  <c:v>1.0098507462686568</c:v>
                </c:pt>
                <c:pt idx="14">
                  <c:v>0.62417910447761193</c:v>
                </c:pt>
                <c:pt idx="15">
                  <c:v>0.40119402985074626</c:v>
                </c:pt>
                <c:pt idx="16">
                  <c:v>0.21731343283582089</c:v>
                </c:pt>
                <c:pt idx="17">
                  <c:v>0.14686567164179104</c:v>
                </c:pt>
                <c:pt idx="18">
                  <c:v>0.13194029850746269</c:v>
                </c:pt>
                <c:pt idx="19">
                  <c:v>9.4925373134328361E-2</c:v>
                </c:pt>
                <c:pt idx="20">
                  <c:v>5.8208955223880594E-2</c:v>
                </c:pt>
                <c:pt idx="21">
                  <c:v>2.955223880597015E-2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-7.164179104477612E-3</c:v>
                </c:pt>
                <c:pt idx="1">
                  <c:v>1.8507462686567163E-2</c:v>
                </c:pt>
                <c:pt idx="2">
                  <c:v>6.9253731343283581E-2</c:v>
                </c:pt>
                <c:pt idx="3">
                  <c:v>0.16656716417910447</c:v>
                </c:pt>
                <c:pt idx="4">
                  <c:v>0.53074626865671637</c:v>
                </c:pt>
                <c:pt idx="5">
                  <c:v>1.2611940298507462</c:v>
                </c:pt>
                <c:pt idx="6">
                  <c:v>2.78</c:v>
                </c:pt>
                <c:pt idx="7">
                  <c:v>5.4429850746268658</c:v>
                </c:pt>
                <c:pt idx="8">
                  <c:v>12.303880597014926</c:v>
                </c:pt>
                <c:pt idx="9">
                  <c:v>14.131343283582089</c:v>
                </c:pt>
                <c:pt idx="10">
                  <c:v>8.8913432835820903</c:v>
                </c:pt>
                <c:pt idx="11">
                  <c:v>5.0916417910447764</c:v>
                </c:pt>
                <c:pt idx="12">
                  <c:v>2.34</c:v>
                </c:pt>
                <c:pt idx="13">
                  <c:v>1.2080597014925374</c:v>
                </c:pt>
                <c:pt idx="14">
                  <c:v>0.70089552238805974</c:v>
                </c:pt>
                <c:pt idx="15">
                  <c:v>0.48895522388059703</c:v>
                </c:pt>
                <c:pt idx="16">
                  <c:v>0.2883582089552239</c:v>
                </c:pt>
                <c:pt idx="17">
                  <c:v>0.22597014925373135</c:v>
                </c:pt>
                <c:pt idx="18">
                  <c:v>0.23343283582089552</c:v>
                </c:pt>
                <c:pt idx="19">
                  <c:v>0.16537313432835821</c:v>
                </c:pt>
                <c:pt idx="20">
                  <c:v>0.12268656716417911</c:v>
                </c:pt>
                <c:pt idx="21">
                  <c:v>4.7761194029850747E-2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5.0746268656716415E-2</c:v>
                </c:pt>
                <c:pt idx="1">
                  <c:v>0.11343283582089553</c:v>
                </c:pt>
                <c:pt idx="2">
                  <c:v>0.38477611940298506</c:v>
                </c:pt>
                <c:pt idx="3">
                  <c:v>0.62149253731343279</c:v>
                </c:pt>
                <c:pt idx="4">
                  <c:v>1.0295522388059701</c:v>
                </c:pt>
                <c:pt idx="5">
                  <c:v>1.9880597014925374</c:v>
                </c:pt>
                <c:pt idx="6">
                  <c:v>3.3871641791044778</c:v>
                </c:pt>
                <c:pt idx="7">
                  <c:v>5.2943283582089551</c:v>
                </c:pt>
                <c:pt idx="8">
                  <c:v>9.9841791044776116</c:v>
                </c:pt>
                <c:pt idx="9">
                  <c:v>9.0137313432835828</c:v>
                </c:pt>
                <c:pt idx="10">
                  <c:v>6.8758208955223878</c:v>
                </c:pt>
                <c:pt idx="11">
                  <c:v>4.897313432835821</c:v>
                </c:pt>
                <c:pt idx="12">
                  <c:v>1.4805970149253731</c:v>
                </c:pt>
                <c:pt idx="13">
                  <c:v>0.86149253731343278</c:v>
                </c:pt>
                <c:pt idx="14">
                  <c:v>0.84388059701492535</c:v>
                </c:pt>
                <c:pt idx="15">
                  <c:v>0.36029850746268655</c:v>
                </c:pt>
                <c:pt idx="16">
                  <c:v>0.23671641791044776</c:v>
                </c:pt>
                <c:pt idx="17">
                  <c:v>0.28268656716417911</c:v>
                </c:pt>
                <c:pt idx="18">
                  <c:v>0.22417910447761194</c:v>
                </c:pt>
                <c:pt idx="19">
                  <c:v>0.1808955223880597</c:v>
                </c:pt>
                <c:pt idx="20">
                  <c:v>9.1940298507462687E-2</c:v>
                </c:pt>
                <c:pt idx="21">
                  <c:v>4.955223880597015E-2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-5.6716417910447764E-3</c:v>
                </c:pt>
                <c:pt idx="1">
                  <c:v>4.0597014925373133E-2</c:v>
                </c:pt>
                <c:pt idx="2">
                  <c:v>6.8059701492537317E-2</c:v>
                </c:pt>
                <c:pt idx="3">
                  <c:v>0.17343283582089553</c:v>
                </c:pt>
                <c:pt idx="4">
                  <c:v>0.39462686567164179</c:v>
                </c:pt>
                <c:pt idx="5">
                  <c:v>0.91611940298507466</c:v>
                </c:pt>
                <c:pt idx="6">
                  <c:v>2.0370149253731342</c:v>
                </c:pt>
                <c:pt idx="7">
                  <c:v>5.9038805970149255</c:v>
                </c:pt>
                <c:pt idx="8">
                  <c:v>12.399104477611941</c:v>
                </c:pt>
                <c:pt idx="9">
                  <c:v>13.013432835820895</c:v>
                </c:pt>
                <c:pt idx="10">
                  <c:v>9.5758208955223889</c:v>
                </c:pt>
                <c:pt idx="11">
                  <c:v>4.8931343283582089</c:v>
                </c:pt>
                <c:pt idx="12">
                  <c:v>1.9919402985074628</c:v>
                </c:pt>
                <c:pt idx="13">
                  <c:v>1.248955223880597</c:v>
                </c:pt>
                <c:pt idx="14">
                  <c:v>0.87104477611940301</c:v>
                </c:pt>
                <c:pt idx="15">
                  <c:v>0.51731343283582087</c:v>
                </c:pt>
                <c:pt idx="16">
                  <c:v>0.30059701492537311</c:v>
                </c:pt>
                <c:pt idx="17">
                  <c:v>0.30029850746268655</c:v>
                </c:pt>
                <c:pt idx="18">
                  <c:v>0.31014925373134328</c:v>
                </c:pt>
                <c:pt idx="19">
                  <c:v>0.19761194029850745</c:v>
                </c:pt>
                <c:pt idx="20">
                  <c:v>0.1182089552238806</c:v>
                </c:pt>
                <c:pt idx="21">
                  <c:v>6.7761194029850744E-2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64957</v>
      </c>
      <c r="D2">
        <v>3319</v>
      </c>
      <c r="E2">
        <v>4694</v>
      </c>
      <c r="F2">
        <v>4078</v>
      </c>
      <c r="G2">
        <v>50690</v>
      </c>
      <c r="H2">
        <v>33136</v>
      </c>
      <c r="I2">
        <v>5432</v>
      </c>
      <c r="J2">
        <v>6799</v>
      </c>
      <c r="K2">
        <v>3956</v>
      </c>
      <c r="L2">
        <v>3658</v>
      </c>
      <c r="M2">
        <v>7534</v>
      </c>
      <c r="N2">
        <v>6268</v>
      </c>
      <c r="O2">
        <v>38476</v>
      </c>
      <c r="P2">
        <v>3393</v>
      </c>
      <c r="Q2">
        <v>5441</v>
      </c>
      <c r="R2">
        <v>3842</v>
      </c>
      <c r="S2">
        <v>44568</v>
      </c>
      <c r="T2">
        <v>20407</v>
      </c>
      <c r="U2">
        <v>4639</v>
      </c>
      <c r="V2">
        <v>10010</v>
      </c>
      <c r="W2">
        <v>4101</v>
      </c>
      <c r="X2">
        <v>3516</v>
      </c>
      <c r="Y2">
        <v>10023</v>
      </c>
      <c r="Z2">
        <v>5083</v>
      </c>
      <c r="AA2">
        <v>21486</v>
      </c>
      <c r="AB2">
        <v>3438</v>
      </c>
      <c r="AC2">
        <v>6733</v>
      </c>
      <c r="AD2">
        <v>3792</v>
      </c>
      <c r="AE2">
        <v>21584</v>
      </c>
      <c r="AF2">
        <v>11189</v>
      </c>
      <c r="AG2">
        <v>3730</v>
      </c>
      <c r="AH2">
        <v>14697</v>
      </c>
      <c r="AI2">
        <v>4297</v>
      </c>
      <c r="AJ2">
        <v>3331</v>
      </c>
      <c r="AK2">
        <v>19742</v>
      </c>
      <c r="AL2">
        <v>4357</v>
      </c>
      <c r="AM2">
        <v>7557</v>
      </c>
      <c r="AN2">
        <v>3566</v>
      </c>
      <c r="AO2">
        <v>9867</v>
      </c>
      <c r="AP2">
        <v>3668</v>
      </c>
      <c r="AQ2">
        <v>12663</v>
      </c>
      <c r="AR2">
        <v>7397</v>
      </c>
      <c r="AS2">
        <v>3520</v>
      </c>
      <c r="AT2">
        <v>21086</v>
      </c>
      <c r="AU2">
        <v>4143</v>
      </c>
      <c r="AV2">
        <v>3486</v>
      </c>
      <c r="AW2">
        <v>35429</v>
      </c>
      <c r="AX2">
        <v>4356</v>
      </c>
      <c r="AY2">
        <v>4417</v>
      </c>
      <c r="AZ2">
        <v>3803</v>
      </c>
      <c r="BA2">
        <v>16872</v>
      </c>
      <c r="BB2">
        <v>3545</v>
      </c>
      <c r="BC2">
        <v>7575</v>
      </c>
      <c r="BD2">
        <v>5698</v>
      </c>
      <c r="BE2">
        <v>3510</v>
      </c>
      <c r="BF2">
        <v>36797</v>
      </c>
      <c r="BG2">
        <v>4557</v>
      </c>
      <c r="BH2">
        <v>3578</v>
      </c>
      <c r="BI2">
        <v>46945</v>
      </c>
      <c r="BJ2">
        <v>4389</v>
      </c>
      <c r="BK2">
        <v>3632</v>
      </c>
      <c r="BL2">
        <v>4706</v>
      </c>
      <c r="BM2">
        <v>26862</v>
      </c>
      <c r="BN2">
        <v>3449</v>
      </c>
      <c r="BO2">
        <v>5128</v>
      </c>
      <c r="BP2">
        <v>4988</v>
      </c>
      <c r="BQ2">
        <v>3761</v>
      </c>
      <c r="BR2">
        <v>33546</v>
      </c>
      <c r="BS2">
        <v>6177</v>
      </c>
      <c r="BT2">
        <v>3931</v>
      </c>
      <c r="BU2">
        <v>44887</v>
      </c>
      <c r="BV2">
        <v>4012</v>
      </c>
      <c r="BW2">
        <v>3350</v>
      </c>
      <c r="BX2">
        <v>6475</v>
      </c>
      <c r="BY2">
        <v>32616</v>
      </c>
      <c r="BZ2">
        <v>3326</v>
      </c>
      <c r="CA2">
        <v>3908</v>
      </c>
      <c r="CB2">
        <v>4316</v>
      </c>
      <c r="CC2">
        <v>3904</v>
      </c>
      <c r="CD2">
        <v>26384</v>
      </c>
      <c r="CE2">
        <v>6236</v>
      </c>
      <c r="CF2">
        <v>4672</v>
      </c>
      <c r="CG2">
        <v>23128</v>
      </c>
      <c r="CH2">
        <v>3746</v>
      </c>
      <c r="CI2">
        <v>3295</v>
      </c>
      <c r="CJ2">
        <v>10539</v>
      </c>
      <c r="CK2">
        <v>20536</v>
      </c>
      <c r="CL2">
        <v>3412</v>
      </c>
      <c r="CM2">
        <v>3582</v>
      </c>
      <c r="CN2">
        <v>4107</v>
      </c>
      <c r="CO2">
        <v>4132</v>
      </c>
      <c r="CP2">
        <v>19756</v>
      </c>
      <c r="CQ2">
        <v>8310</v>
      </c>
      <c r="CR2">
        <v>6419</v>
      </c>
      <c r="CS2">
        <v>10174</v>
      </c>
      <c r="CT2">
        <v>3577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64957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64957</v>
      </c>
      <c r="K9" t="s">
        <v>82</v>
      </c>
      <c r="L9" s="8" t="str">
        <f>A10</f>
        <v>A2</v>
      </c>
      <c r="M9" s="8">
        <f>B10</f>
        <v>3319</v>
      </c>
      <c r="N9" s="8">
        <f>(M9-I$15)/3350</f>
        <v>-9.2537313432835815E-3</v>
      </c>
      <c r="O9" s="8">
        <f>N9*40</f>
        <v>-0.37014925373134328</v>
      </c>
    </row>
    <row r="10" spans="1:98" x14ac:dyDescent="0.4">
      <c r="A10" t="s">
        <v>83</v>
      </c>
      <c r="B10">
        <v>3319</v>
      </c>
      <c r="E10">
        <f>E9/2</f>
        <v>15</v>
      </c>
      <c r="G10">
        <f>G9/2</f>
        <v>15</v>
      </c>
      <c r="H10" t="str">
        <f>A21</f>
        <v>B1</v>
      </c>
      <c r="I10">
        <f>B21</f>
        <v>38476</v>
      </c>
      <c r="K10" t="s">
        <v>85</v>
      </c>
      <c r="L10" s="8" t="str">
        <f>A22</f>
        <v>B2</v>
      </c>
      <c r="M10" s="8">
        <f>B22</f>
        <v>3393</v>
      </c>
      <c r="N10" s="8">
        <f t="shared" ref="N10:N73" si="1">(M10-I$15)/3350</f>
        <v>1.2835820895522388E-2</v>
      </c>
      <c r="O10" s="8">
        <f t="shared" ref="O10:O73" si="2">N10*40</f>
        <v>0.51343283582089549</v>
      </c>
    </row>
    <row r="11" spans="1:98" x14ac:dyDescent="0.4">
      <c r="A11" t="s">
        <v>84</v>
      </c>
      <c r="B11">
        <v>4694</v>
      </c>
      <c r="E11">
        <f>E10/2</f>
        <v>7.5</v>
      </c>
      <c r="G11">
        <f>G10/2</f>
        <v>7.5</v>
      </c>
      <c r="H11" t="str">
        <f>A33</f>
        <v>C1</v>
      </c>
      <c r="I11">
        <f>B33</f>
        <v>21486</v>
      </c>
      <c r="K11" t="s">
        <v>88</v>
      </c>
      <c r="L11" s="8" t="str">
        <f>A34</f>
        <v>C2</v>
      </c>
      <c r="M11" s="8">
        <f>B34</f>
        <v>3438</v>
      </c>
      <c r="N11" s="8">
        <f t="shared" si="1"/>
        <v>2.6268656716417909E-2</v>
      </c>
      <c r="O11" s="8">
        <f t="shared" si="2"/>
        <v>1.0507462686567164</v>
      </c>
    </row>
    <row r="12" spans="1:98" x14ac:dyDescent="0.4">
      <c r="A12" t="s">
        <v>9</v>
      </c>
      <c r="B12">
        <v>4078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7557</v>
      </c>
      <c r="K12" t="s">
        <v>91</v>
      </c>
      <c r="L12" s="8" t="str">
        <f>A46</f>
        <v>D2</v>
      </c>
      <c r="M12" s="8">
        <f>B46</f>
        <v>3566</v>
      </c>
      <c r="N12" s="8">
        <f t="shared" si="1"/>
        <v>6.447761194029851E-2</v>
      </c>
      <c r="O12" s="8">
        <f t="shared" si="2"/>
        <v>2.5791044776119403</v>
      </c>
    </row>
    <row r="13" spans="1:98" x14ac:dyDescent="0.4">
      <c r="A13" t="s">
        <v>17</v>
      </c>
      <c r="B13">
        <v>50690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4417</v>
      </c>
      <c r="K13" t="s">
        <v>94</v>
      </c>
      <c r="L13" s="8" t="str">
        <f>A58</f>
        <v>E2</v>
      </c>
      <c r="M13" s="8">
        <f>B58</f>
        <v>3803</v>
      </c>
      <c r="N13" s="8">
        <f t="shared" si="1"/>
        <v>0.13522388059701493</v>
      </c>
      <c r="O13" s="8">
        <f t="shared" si="2"/>
        <v>5.4089552238805974</v>
      </c>
    </row>
    <row r="14" spans="1:98" x14ac:dyDescent="0.4">
      <c r="A14" t="s">
        <v>25</v>
      </c>
      <c r="B14">
        <v>33136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3632</v>
      </c>
      <c r="K14" t="s">
        <v>97</v>
      </c>
      <c r="L14" s="8" t="str">
        <f>A70</f>
        <v>F2</v>
      </c>
      <c r="M14" s="8">
        <f>B70</f>
        <v>4706</v>
      </c>
      <c r="N14" s="8">
        <f t="shared" si="1"/>
        <v>0.40477611940298508</v>
      </c>
      <c r="O14" s="8">
        <f t="shared" si="2"/>
        <v>16.191044776119405</v>
      </c>
    </row>
    <row r="15" spans="1:98" x14ac:dyDescent="0.4">
      <c r="A15" t="s">
        <v>34</v>
      </c>
      <c r="B15">
        <v>5432</v>
      </c>
      <c r="G15">
        <f t="shared" ref="G15" si="3">E15*1.14</f>
        <v>0</v>
      </c>
      <c r="H15" t="str">
        <f>A81</f>
        <v>G1</v>
      </c>
      <c r="I15">
        <f>B81</f>
        <v>3350</v>
      </c>
      <c r="K15" t="s">
        <v>100</v>
      </c>
      <c r="L15" s="8" t="str">
        <f>A82</f>
        <v>G2</v>
      </c>
      <c r="M15" s="8">
        <f>B82</f>
        <v>6475</v>
      </c>
      <c r="N15" s="8">
        <f t="shared" si="1"/>
        <v>0.93283582089552242</v>
      </c>
      <c r="O15" s="8">
        <f t="shared" si="2"/>
        <v>37.313432835820898</v>
      </c>
    </row>
    <row r="16" spans="1:98" x14ac:dyDescent="0.4">
      <c r="A16" t="s">
        <v>41</v>
      </c>
      <c r="B16">
        <v>6799</v>
      </c>
      <c r="H16" t="s">
        <v>119</v>
      </c>
      <c r="I16">
        <f>SLOPE(I10:I15, G10:G15)</f>
        <v>2355.0712706414483</v>
      </c>
      <c r="K16" t="s">
        <v>103</v>
      </c>
      <c r="L16" s="8" t="str">
        <f>A94</f>
        <v>H2</v>
      </c>
      <c r="M16" s="8">
        <f>B94</f>
        <v>10539</v>
      </c>
      <c r="N16" s="8">
        <f t="shared" si="1"/>
        <v>2.1459701492537313</v>
      </c>
      <c r="O16" s="8">
        <f t="shared" si="2"/>
        <v>85.838805970149252</v>
      </c>
    </row>
    <row r="17" spans="1:15" x14ac:dyDescent="0.4">
      <c r="A17" t="s">
        <v>49</v>
      </c>
      <c r="B17">
        <v>3956</v>
      </c>
      <c r="K17" t="s">
        <v>104</v>
      </c>
      <c r="L17" s="8" t="str">
        <f>A95</f>
        <v>H3</v>
      </c>
      <c r="M17" s="8">
        <f>B95</f>
        <v>20536</v>
      </c>
      <c r="N17" s="8">
        <f t="shared" si="1"/>
        <v>5.1301492537313429</v>
      </c>
      <c r="O17" s="8">
        <f t="shared" si="2"/>
        <v>205.20597014925372</v>
      </c>
    </row>
    <row r="18" spans="1:15" x14ac:dyDescent="0.4">
      <c r="A18" t="s">
        <v>57</v>
      </c>
      <c r="B18">
        <v>3658</v>
      </c>
      <c r="K18" t="s">
        <v>101</v>
      </c>
      <c r="L18" s="8" t="str">
        <f>A83</f>
        <v>G3</v>
      </c>
      <c r="M18" s="8">
        <f>B83</f>
        <v>32616</v>
      </c>
      <c r="N18" s="8">
        <f t="shared" si="1"/>
        <v>8.7361194029850751</v>
      </c>
      <c r="O18" s="8">
        <f t="shared" si="2"/>
        <v>349.444776119403</v>
      </c>
    </row>
    <row r="19" spans="1:15" x14ac:dyDescent="0.4">
      <c r="A19" t="s">
        <v>65</v>
      </c>
      <c r="B19">
        <v>7534</v>
      </c>
      <c r="K19" t="s">
        <v>98</v>
      </c>
      <c r="L19" s="8" t="str">
        <f>A71</f>
        <v>F3</v>
      </c>
      <c r="M19" s="8">
        <f>B71</f>
        <v>26862</v>
      </c>
      <c r="N19" s="8">
        <f t="shared" si="1"/>
        <v>7.0185074626865669</v>
      </c>
      <c r="O19" s="8">
        <f t="shared" si="2"/>
        <v>280.74029850746268</v>
      </c>
    </row>
    <row r="20" spans="1:15" x14ac:dyDescent="0.4">
      <c r="A20" t="s">
        <v>73</v>
      </c>
      <c r="B20">
        <v>6268</v>
      </c>
      <c r="K20" t="s">
        <v>95</v>
      </c>
      <c r="L20" s="8" t="str">
        <f>A59</f>
        <v>E3</v>
      </c>
      <c r="M20" s="8">
        <f>B59</f>
        <v>16872</v>
      </c>
      <c r="N20" s="8">
        <f t="shared" si="1"/>
        <v>4.0364179104477609</v>
      </c>
      <c r="O20" s="8">
        <f t="shared" si="2"/>
        <v>161.45671641791043</v>
      </c>
    </row>
    <row r="21" spans="1:15" x14ac:dyDescent="0.4">
      <c r="A21" t="s">
        <v>85</v>
      </c>
      <c r="B21">
        <v>38476</v>
      </c>
      <c r="K21" t="s">
        <v>92</v>
      </c>
      <c r="L21" s="8" t="str">
        <f>A47</f>
        <v>D3</v>
      </c>
      <c r="M21" s="8">
        <f>B47</f>
        <v>9867</v>
      </c>
      <c r="N21" s="8">
        <f t="shared" si="1"/>
        <v>1.9453731343283582</v>
      </c>
      <c r="O21" s="8">
        <f t="shared" si="2"/>
        <v>77.814925373134329</v>
      </c>
    </row>
    <row r="22" spans="1:15" x14ac:dyDescent="0.4">
      <c r="A22" t="s">
        <v>86</v>
      </c>
      <c r="B22">
        <v>3393</v>
      </c>
      <c r="K22" t="s">
        <v>89</v>
      </c>
      <c r="L22" s="8" t="str">
        <f>A35</f>
        <v>C3</v>
      </c>
      <c r="M22" s="8">
        <f>B35</f>
        <v>6733</v>
      </c>
      <c r="N22" s="8">
        <f t="shared" si="1"/>
        <v>1.0098507462686568</v>
      </c>
      <c r="O22" s="8">
        <f t="shared" si="2"/>
        <v>40.394029850746271</v>
      </c>
    </row>
    <row r="23" spans="1:15" x14ac:dyDescent="0.4">
      <c r="A23" t="s">
        <v>87</v>
      </c>
      <c r="B23">
        <v>5441</v>
      </c>
      <c r="K23" t="s">
        <v>86</v>
      </c>
      <c r="L23" s="8" t="str">
        <f>A23</f>
        <v>B3</v>
      </c>
      <c r="M23" s="8">
        <f>B23</f>
        <v>5441</v>
      </c>
      <c r="N23" s="8">
        <f t="shared" si="1"/>
        <v>0.62417910447761193</v>
      </c>
      <c r="O23" s="8">
        <f t="shared" si="2"/>
        <v>24.967164179104479</v>
      </c>
    </row>
    <row r="24" spans="1:15" x14ac:dyDescent="0.4">
      <c r="A24" t="s">
        <v>10</v>
      </c>
      <c r="B24">
        <v>3842</v>
      </c>
      <c r="K24" t="s">
        <v>83</v>
      </c>
      <c r="L24" s="8" t="str">
        <f>A11</f>
        <v>A3</v>
      </c>
      <c r="M24" s="8">
        <f>B11</f>
        <v>4694</v>
      </c>
      <c r="N24" s="8">
        <f t="shared" si="1"/>
        <v>0.40119402985074626</v>
      </c>
      <c r="O24" s="8">
        <f t="shared" si="2"/>
        <v>16.047761194029849</v>
      </c>
    </row>
    <row r="25" spans="1:15" x14ac:dyDescent="0.4">
      <c r="A25" t="s">
        <v>18</v>
      </c>
      <c r="B25">
        <v>44568</v>
      </c>
      <c r="K25" t="s">
        <v>84</v>
      </c>
      <c r="L25" s="8" t="str">
        <f>A12</f>
        <v>A4</v>
      </c>
      <c r="M25" s="8">
        <f>B12</f>
        <v>4078</v>
      </c>
      <c r="N25" s="8">
        <f t="shared" si="1"/>
        <v>0.21731343283582089</v>
      </c>
      <c r="O25" s="8">
        <f t="shared" si="2"/>
        <v>8.692537313432835</v>
      </c>
    </row>
    <row r="26" spans="1:15" x14ac:dyDescent="0.4">
      <c r="A26" t="s">
        <v>26</v>
      </c>
      <c r="B26">
        <v>20407</v>
      </c>
      <c r="K26" t="s">
        <v>87</v>
      </c>
      <c r="L26" s="8" t="str">
        <f>A24</f>
        <v>B4</v>
      </c>
      <c r="M26" s="8">
        <f>B24</f>
        <v>3842</v>
      </c>
      <c r="N26" s="8">
        <f t="shared" si="1"/>
        <v>0.14686567164179104</v>
      </c>
      <c r="O26" s="8">
        <f t="shared" si="2"/>
        <v>5.8746268656716421</v>
      </c>
    </row>
    <row r="27" spans="1:15" x14ac:dyDescent="0.4">
      <c r="A27" t="s">
        <v>35</v>
      </c>
      <c r="B27">
        <v>4639</v>
      </c>
      <c r="K27" t="s">
        <v>90</v>
      </c>
      <c r="L27" s="8" t="str">
        <f>A36</f>
        <v>C4</v>
      </c>
      <c r="M27" s="8">
        <f>B36</f>
        <v>3792</v>
      </c>
      <c r="N27" s="8">
        <f t="shared" si="1"/>
        <v>0.13194029850746269</v>
      </c>
      <c r="O27" s="8">
        <f t="shared" si="2"/>
        <v>5.2776119402985078</v>
      </c>
    </row>
    <row r="28" spans="1:15" x14ac:dyDescent="0.4">
      <c r="A28" t="s">
        <v>42</v>
      </c>
      <c r="B28">
        <v>10010</v>
      </c>
      <c r="K28" t="s">
        <v>93</v>
      </c>
      <c r="L28" s="8" t="str">
        <f>A48</f>
        <v>D4</v>
      </c>
      <c r="M28" s="8">
        <f>B48</f>
        <v>3668</v>
      </c>
      <c r="N28" s="8">
        <f t="shared" si="1"/>
        <v>9.4925373134328361E-2</v>
      </c>
      <c r="O28" s="8">
        <f t="shared" si="2"/>
        <v>3.7970149253731345</v>
      </c>
    </row>
    <row r="29" spans="1:15" x14ac:dyDescent="0.4">
      <c r="A29" t="s">
        <v>50</v>
      </c>
      <c r="B29">
        <v>4101</v>
      </c>
      <c r="K29" t="s">
        <v>96</v>
      </c>
      <c r="L29" s="8" t="str">
        <f>A60</f>
        <v>E4</v>
      </c>
      <c r="M29" s="8">
        <f>B60</f>
        <v>3545</v>
      </c>
      <c r="N29" s="8">
        <f t="shared" si="1"/>
        <v>5.8208955223880594E-2</v>
      </c>
      <c r="O29" s="8">
        <f t="shared" si="2"/>
        <v>2.3283582089552239</v>
      </c>
    </row>
    <row r="30" spans="1:15" x14ac:dyDescent="0.4">
      <c r="A30" t="s">
        <v>58</v>
      </c>
      <c r="B30">
        <v>3516</v>
      </c>
      <c r="K30" t="s">
        <v>99</v>
      </c>
      <c r="L30" s="8" t="str">
        <f>A72</f>
        <v>F4</v>
      </c>
      <c r="M30" s="8">
        <f>B72</f>
        <v>3449</v>
      </c>
      <c r="N30" s="8">
        <f t="shared" si="1"/>
        <v>2.955223880597015E-2</v>
      </c>
      <c r="O30" s="8">
        <f t="shared" si="2"/>
        <v>1.182089552238806</v>
      </c>
    </row>
    <row r="31" spans="1:15" x14ac:dyDescent="0.4">
      <c r="A31" t="s">
        <v>66</v>
      </c>
      <c r="B31">
        <v>10023</v>
      </c>
      <c r="K31" t="s">
        <v>102</v>
      </c>
      <c r="L31" s="8" t="str">
        <f>A84</f>
        <v>G4</v>
      </c>
      <c r="M31" s="8">
        <f>B84</f>
        <v>3326</v>
      </c>
      <c r="N31" s="8">
        <f t="shared" si="1"/>
        <v>-7.164179104477612E-3</v>
      </c>
      <c r="O31" s="8">
        <f t="shared" si="2"/>
        <v>-0.28656716417910449</v>
      </c>
    </row>
    <row r="32" spans="1:15" x14ac:dyDescent="0.4">
      <c r="A32" t="s">
        <v>74</v>
      </c>
      <c r="B32">
        <v>5083</v>
      </c>
      <c r="K32" t="s">
        <v>105</v>
      </c>
      <c r="L32" t="str">
        <f>A96</f>
        <v>H4</v>
      </c>
      <c r="M32">
        <f>B96</f>
        <v>3412</v>
      </c>
      <c r="N32" s="8">
        <f t="shared" si="1"/>
        <v>1.8507462686567163E-2</v>
      </c>
      <c r="O32" s="8">
        <f t="shared" si="2"/>
        <v>0.74029850746268655</v>
      </c>
    </row>
    <row r="33" spans="1:15" x14ac:dyDescent="0.4">
      <c r="A33" t="s">
        <v>88</v>
      </c>
      <c r="B33">
        <v>21486</v>
      </c>
      <c r="K33" t="s">
        <v>16</v>
      </c>
      <c r="L33" t="str">
        <f>A97</f>
        <v>H5</v>
      </c>
      <c r="M33">
        <f>B97</f>
        <v>3582</v>
      </c>
      <c r="N33" s="8">
        <f t="shared" si="1"/>
        <v>6.9253731343283581E-2</v>
      </c>
      <c r="O33" s="8">
        <f t="shared" si="2"/>
        <v>2.7701492537313435</v>
      </c>
    </row>
    <row r="34" spans="1:15" x14ac:dyDescent="0.4">
      <c r="A34" t="s">
        <v>89</v>
      </c>
      <c r="B34">
        <v>3438</v>
      </c>
      <c r="K34" t="s">
        <v>15</v>
      </c>
      <c r="L34" t="str">
        <f>A85</f>
        <v>G5</v>
      </c>
      <c r="M34">
        <f>B85</f>
        <v>3908</v>
      </c>
      <c r="N34" s="8">
        <f t="shared" si="1"/>
        <v>0.16656716417910447</v>
      </c>
      <c r="O34" s="8">
        <f t="shared" si="2"/>
        <v>6.6626865671641786</v>
      </c>
    </row>
    <row r="35" spans="1:15" x14ac:dyDescent="0.4">
      <c r="A35" t="s">
        <v>90</v>
      </c>
      <c r="B35">
        <v>6733</v>
      </c>
      <c r="K35" t="s">
        <v>14</v>
      </c>
      <c r="L35" t="str">
        <f>A73</f>
        <v>F5</v>
      </c>
      <c r="M35">
        <f>B73</f>
        <v>5128</v>
      </c>
      <c r="N35" s="8">
        <f t="shared" si="1"/>
        <v>0.53074626865671637</v>
      </c>
      <c r="O35" s="8">
        <f t="shared" si="2"/>
        <v>21.229850746268653</v>
      </c>
    </row>
    <row r="36" spans="1:15" x14ac:dyDescent="0.4">
      <c r="A36" t="s">
        <v>11</v>
      </c>
      <c r="B36">
        <v>3792</v>
      </c>
      <c r="K36" t="s">
        <v>13</v>
      </c>
      <c r="L36" t="str">
        <f>A61</f>
        <v>E5</v>
      </c>
      <c r="M36">
        <f>B61</f>
        <v>7575</v>
      </c>
      <c r="N36" s="8">
        <f t="shared" si="1"/>
        <v>1.2611940298507462</v>
      </c>
      <c r="O36" s="8">
        <f t="shared" si="2"/>
        <v>50.447761194029852</v>
      </c>
    </row>
    <row r="37" spans="1:15" x14ac:dyDescent="0.4">
      <c r="A37" t="s">
        <v>19</v>
      </c>
      <c r="B37">
        <v>21584</v>
      </c>
      <c r="K37" t="s">
        <v>12</v>
      </c>
      <c r="L37" t="str">
        <f>A49</f>
        <v>D5</v>
      </c>
      <c r="M37">
        <f>B49</f>
        <v>12663</v>
      </c>
      <c r="N37" s="8">
        <f t="shared" si="1"/>
        <v>2.78</v>
      </c>
      <c r="O37" s="8">
        <f t="shared" si="2"/>
        <v>111.19999999999999</v>
      </c>
    </row>
    <row r="38" spans="1:15" x14ac:dyDescent="0.4">
      <c r="A38" t="s">
        <v>27</v>
      </c>
      <c r="B38">
        <v>11189</v>
      </c>
      <c r="K38" t="s">
        <v>11</v>
      </c>
      <c r="L38" t="str">
        <f>A37</f>
        <v>C5</v>
      </c>
      <c r="M38">
        <f>B37</f>
        <v>21584</v>
      </c>
      <c r="N38" s="8">
        <f t="shared" si="1"/>
        <v>5.4429850746268658</v>
      </c>
      <c r="O38" s="8">
        <f t="shared" si="2"/>
        <v>217.71940298507462</v>
      </c>
    </row>
    <row r="39" spans="1:15" x14ac:dyDescent="0.4">
      <c r="A39" t="s">
        <v>36</v>
      </c>
      <c r="B39">
        <v>3730</v>
      </c>
      <c r="K39" t="s">
        <v>10</v>
      </c>
      <c r="L39" t="str">
        <f>A25</f>
        <v>B5</v>
      </c>
      <c r="M39">
        <f>B25</f>
        <v>44568</v>
      </c>
      <c r="N39" s="8">
        <f t="shared" si="1"/>
        <v>12.303880597014926</v>
      </c>
      <c r="O39" s="8">
        <f t="shared" si="2"/>
        <v>492.15522388059702</v>
      </c>
    </row>
    <row r="40" spans="1:15" x14ac:dyDescent="0.4">
      <c r="A40" t="s">
        <v>43</v>
      </c>
      <c r="B40">
        <v>14697</v>
      </c>
      <c r="K40" t="s">
        <v>9</v>
      </c>
      <c r="L40" t="str">
        <f>A13</f>
        <v>A5</v>
      </c>
      <c r="M40">
        <f>B13</f>
        <v>50690</v>
      </c>
      <c r="N40" s="8">
        <f t="shared" si="1"/>
        <v>14.131343283582089</v>
      </c>
      <c r="O40" s="8">
        <f t="shared" si="2"/>
        <v>565.25373134328356</v>
      </c>
    </row>
    <row r="41" spans="1:15" x14ac:dyDescent="0.4">
      <c r="A41" t="s">
        <v>51</v>
      </c>
      <c r="B41">
        <v>4297</v>
      </c>
      <c r="K41" t="s">
        <v>17</v>
      </c>
      <c r="L41" t="str">
        <f>A14</f>
        <v>A6</v>
      </c>
      <c r="M41">
        <f>B14</f>
        <v>33136</v>
      </c>
      <c r="N41" s="8">
        <f t="shared" si="1"/>
        <v>8.8913432835820903</v>
      </c>
      <c r="O41" s="8">
        <f t="shared" si="2"/>
        <v>355.6537313432836</v>
      </c>
    </row>
    <row r="42" spans="1:15" x14ac:dyDescent="0.4">
      <c r="A42" t="s">
        <v>59</v>
      </c>
      <c r="B42">
        <v>3331</v>
      </c>
      <c r="K42" t="s">
        <v>18</v>
      </c>
      <c r="L42" t="str">
        <f>A26</f>
        <v>B6</v>
      </c>
      <c r="M42">
        <f>B26</f>
        <v>20407</v>
      </c>
      <c r="N42" s="8">
        <f t="shared" si="1"/>
        <v>5.0916417910447764</v>
      </c>
      <c r="O42" s="8">
        <f t="shared" si="2"/>
        <v>203.66567164179105</v>
      </c>
    </row>
    <row r="43" spans="1:15" x14ac:dyDescent="0.4">
      <c r="A43" t="s">
        <v>67</v>
      </c>
      <c r="B43">
        <v>19742</v>
      </c>
      <c r="K43" t="s">
        <v>19</v>
      </c>
      <c r="L43" t="str">
        <f>A38</f>
        <v>C6</v>
      </c>
      <c r="M43">
        <f>B38</f>
        <v>11189</v>
      </c>
      <c r="N43" s="8">
        <f t="shared" si="1"/>
        <v>2.34</v>
      </c>
      <c r="O43" s="8">
        <f t="shared" si="2"/>
        <v>93.6</v>
      </c>
    </row>
    <row r="44" spans="1:15" x14ac:dyDescent="0.4">
      <c r="A44" t="s">
        <v>75</v>
      </c>
      <c r="B44">
        <v>4357</v>
      </c>
      <c r="K44" t="s">
        <v>20</v>
      </c>
      <c r="L44" t="str">
        <f>A50</f>
        <v>D6</v>
      </c>
      <c r="M44">
        <f>B50</f>
        <v>7397</v>
      </c>
      <c r="N44" s="8">
        <f t="shared" si="1"/>
        <v>1.2080597014925374</v>
      </c>
      <c r="O44" s="8">
        <f t="shared" si="2"/>
        <v>48.322388059701495</v>
      </c>
    </row>
    <row r="45" spans="1:15" x14ac:dyDescent="0.4">
      <c r="A45" t="s">
        <v>91</v>
      </c>
      <c r="B45">
        <v>7557</v>
      </c>
      <c r="K45" t="s">
        <v>21</v>
      </c>
      <c r="L45" t="str">
        <f>A62</f>
        <v>E6</v>
      </c>
      <c r="M45">
        <f>B62</f>
        <v>5698</v>
      </c>
      <c r="N45" s="8">
        <f t="shared" si="1"/>
        <v>0.70089552238805974</v>
      </c>
      <c r="O45" s="8">
        <f t="shared" si="2"/>
        <v>28.035820895522392</v>
      </c>
    </row>
    <row r="46" spans="1:15" x14ac:dyDescent="0.4">
      <c r="A46" t="s">
        <v>92</v>
      </c>
      <c r="B46">
        <v>3566</v>
      </c>
      <c r="K46" t="s">
        <v>22</v>
      </c>
      <c r="L46" t="str">
        <f>A74</f>
        <v>F6</v>
      </c>
      <c r="M46">
        <f>B74</f>
        <v>4988</v>
      </c>
      <c r="N46" s="8">
        <f t="shared" si="1"/>
        <v>0.48895522388059703</v>
      </c>
      <c r="O46" s="8">
        <f t="shared" si="2"/>
        <v>19.558208955223883</v>
      </c>
    </row>
    <row r="47" spans="1:15" x14ac:dyDescent="0.4">
      <c r="A47" t="s">
        <v>93</v>
      </c>
      <c r="B47">
        <v>9867</v>
      </c>
      <c r="K47" t="s">
        <v>23</v>
      </c>
      <c r="L47" t="str">
        <f>A86</f>
        <v>G6</v>
      </c>
      <c r="M47">
        <f>B86</f>
        <v>4316</v>
      </c>
      <c r="N47" s="8">
        <f t="shared" si="1"/>
        <v>0.2883582089552239</v>
      </c>
      <c r="O47" s="8">
        <f t="shared" si="2"/>
        <v>11.534328358208956</v>
      </c>
    </row>
    <row r="48" spans="1:15" x14ac:dyDescent="0.4">
      <c r="A48" t="s">
        <v>12</v>
      </c>
      <c r="B48">
        <v>3668</v>
      </c>
      <c r="K48" t="s">
        <v>24</v>
      </c>
      <c r="L48" t="str">
        <f>A98</f>
        <v>H6</v>
      </c>
      <c r="M48">
        <f>B98</f>
        <v>4107</v>
      </c>
      <c r="N48" s="8">
        <f t="shared" si="1"/>
        <v>0.22597014925373135</v>
      </c>
      <c r="O48" s="8">
        <f t="shared" si="2"/>
        <v>9.0388059701492534</v>
      </c>
    </row>
    <row r="49" spans="1:15" x14ac:dyDescent="0.4">
      <c r="A49" t="s">
        <v>20</v>
      </c>
      <c r="B49">
        <v>12663</v>
      </c>
      <c r="K49" t="s">
        <v>33</v>
      </c>
      <c r="L49" t="str">
        <f>A99</f>
        <v>H7</v>
      </c>
      <c r="M49">
        <f>B99</f>
        <v>4132</v>
      </c>
      <c r="N49" s="8">
        <f t="shared" si="1"/>
        <v>0.23343283582089552</v>
      </c>
      <c r="O49" s="8">
        <f t="shared" si="2"/>
        <v>9.3373134328358205</v>
      </c>
    </row>
    <row r="50" spans="1:15" x14ac:dyDescent="0.4">
      <c r="A50" t="s">
        <v>28</v>
      </c>
      <c r="B50">
        <v>7397</v>
      </c>
      <c r="K50" t="s">
        <v>31</v>
      </c>
      <c r="L50" t="str">
        <f>A87</f>
        <v>G7</v>
      </c>
      <c r="M50">
        <f>B87</f>
        <v>3904</v>
      </c>
      <c r="N50" s="8">
        <f t="shared" si="1"/>
        <v>0.16537313432835821</v>
      </c>
      <c r="O50" s="8">
        <f t="shared" si="2"/>
        <v>6.6149253731343283</v>
      </c>
    </row>
    <row r="51" spans="1:15" x14ac:dyDescent="0.4">
      <c r="A51" t="s">
        <v>37</v>
      </c>
      <c r="B51">
        <v>3520</v>
      </c>
      <c r="K51" t="s">
        <v>32</v>
      </c>
      <c r="L51" t="str">
        <f>A75</f>
        <v>F7</v>
      </c>
      <c r="M51">
        <f>B75</f>
        <v>3761</v>
      </c>
      <c r="N51" s="8">
        <f t="shared" si="1"/>
        <v>0.12268656716417911</v>
      </c>
      <c r="O51" s="8">
        <f t="shared" si="2"/>
        <v>4.9074626865671647</v>
      </c>
    </row>
    <row r="52" spans="1:15" x14ac:dyDescent="0.4">
      <c r="A52" t="s">
        <v>44</v>
      </c>
      <c r="B52">
        <v>21086</v>
      </c>
      <c r="K52" t="s">
        <v>29</v>
      </c>
      <c r="L52" t="str">
        <f>A63</f>
        <v>E7</v>
      </c>
      <c r="M52">
        <f>B63</f>
        <v>3510</v>
      </c>
      <c r="N52" s="8">
        <f t="shared" si="1"/>
        <v>4.7761194029850747E-2</v>
      </c>
      <c r="O52" s="8">
        <f t="shared" si="2"/>
        <v>1.9104477611940298</v>
      </c>
    </row>
    <row r="53" spans="1:15" x14ac:dyDescent="0.4">
      <c r="A53" t="s">
        <v>52</v>
      </c>
      <c r="B53">
        <v>4143</v>
      </c>
      <c r="K53" t="s">
        <v>28</v>
      </c>
      <c r="L53" t="str">
        <f>A51</f>
        <v>D7</v>
      </c>
      <c r="M53">
        <f>B51</f>
        <v>3520</v>
      </c>
      <c r="N53" s="8">
        <f t="shared" si="1"/>
        <v>5.0746268656716415E-2</v>
      </c>
      <c r="O53" s="8">
        <f t="shared" si="2"/>
        <v>2.0298507462686564</v>
      </c>
    </row>
    <row r="54" spans="1:15" x14ac:dyDescent="0.4">
      <c r="A54" t="s">
        <v>60</v>
      </c>
      <c r="B54">
        <v>3486</v>
      </c>
      <c r="K54" t="s">
        <v>27</v>
      </c>
      <c r="L54" s="8" t="str">
        <f>A39</f>
        <v>C7</v>
      </c>
      <c r="M54" s="8">
        <f>B39</f>
        <v>3730</v>
      </c>
      <c r="N54" s="8">
        <f t="shared" si="1"/>
        <v>0.11343283582089553</v>
      </c>
      <c r="O54" s="8">
        <f t="shared" si="2"/>
        <v>4.5373134328358216</v>
      </c>
    </row>
    <row r="55" spans="1:15" x14ac:dyDescent="0.4">
      <c r="A55" t="s">
        <v>68</v>
      </c>
      <c r="B55">
        <v>35429</v>
      </c>
      <c r="K55" t="s">
        <v>26</v>
      </c>
      <c r="L55" s="8" t="str">
        <f>A27</f>
        <v>B7</v>
      </c>
      <c r="M55" s="8">
        <f>B27</f>
        <v>4639</v>
      </c>
      <c r="N55" s="8">
        <f t="shared" si="1"/>
        <v>0.38477611940298506</v>
      </c>
      <c r="O55" s="8">
        <f t="shared" si="2"/>
        <v>15.391044776119402</v>
      </c>
    </row>
    <row r="56" spans="1:15" x14ac:dyDescent="0.4">
      <c r="A56" t="s">
        <v>76</v>
      </c>
      <c r="B56">
        <v>4356</v>
      </c>
      <c r="K56" t="s">
        <v>25</v>
      </c>
      <c r="L56" s="8" t="str">
        <f>A15</f>
        <v>A7</v>
      </c>
      <c r="M56" s="8">
        <f>B15</f>
        <v>5432</v>
      </c>
      <c r="N56" s="8">
        <f t="shared" si="1"/>
        <v>0.62149253731343279</v>
      </c>
      <c r="O56" s="8">
        <f t="shared" si="2"/>
        <v>24.859701492537312</v>
      </c>
    </row>
    <row r="57" spans="1:15" x14ac:dyDescent="0.4">
      <c r="A57" t="s">
        <v>94</v>
      </c>
      <c r="B57">
        <v>4417</v>
      </c>
      <c r="K57" t="s">
        <v>34</v>
      </c>
      <c r="L57" s="8" t="str">
        <f>A16</f>
        <v>A8</v>
      </c>
      <c r="M57" s="8">
        <f>B16</f>
        <v>6799</v>
      </c>
      <c r="N57" s="8">
        <f t="shared" si="1"/>
        <v>1.0295522388059701</v>
      </c>
      <c r="O57" s="8">
        <f t="shared" si="2"/>
        <v>41.182089552238807</v>
      </c>
    </row>
    <row r="58" spans="1:15" x14ac:dyDescent="0.4">
      <c r="A58" t="s">
        <v>95</v>
      </c>
      <c r="B58">
        <v>3803</v>
      </c>
      <c r="K58" t="s">
        <v>35</v>
      </c>
      <c r="L58" s="8" t="str">
        <f>A28</f>
        <v>B8</v>
      </c>
      <c r="M58" s="8">
        <f>B28</f>
        <v>10010</v>
      </c>
      <c r="N58" s="8">
        <f t="shared" si="1"/>
        <v>1.9880597014925374</v>
      </c>
      <c r="O58" s="8">
        <f t="shared" si="2"/>
        <v>79.522388059701498</v>
      </c>
    </row>
    <row r="59" spans="1:15" x14ac:dyDescent="0.4">
      <c r="A59" t="s">
        <v>96</v>
      </c>
      <c r="B59">
        <v>16872</v>
      </c>
      <c r="K59" t="s">
        <v>36</v>
      </c>
      <c r="L59" s="8" t="str">
        <f>A40</f>
        <v>C8</v>
      </c>
      <c r="M59" s="8">
        <f>B40</f>
        <v>14697</v>
      </c>
      <c r="N59" s="8">
        <f t="shared" si="1"/>
        <v>3.3871641791044778</v>
      </c>
      <c r="O59" s="8">
        <f t="shared" si="2"/>
        <v>135.48656716417912</v>
      </c>
    </row>
    <row r="60" spans="1:15" x14ac:dyDescent="0.4">
      <c r="A60" t="s">
        <v>13</v>
      </c>
      <c r="B60">
        <v>3545</v>
      </c>
      <c r="K60" t="s">
        <v>37</v>
      </c>
      <c r="L60" s="8" t="str">
        <f>A52</f>
        <v>D8</v>
      </c>
      <c r="M60" s="8">
        <f>B52</f>
        <v>21086</v>
      </c>
      <c r="N60" s="8">
        <f t="shared" si="1"/>
        <v>5.2943283582089551</v>
      </c>
      <c r="O60" s="8">
        <f t="shared" si="2"/>
        <v>211.7731343283582</v>
      </c>
    </row>
    <row r="61" spans="1:15" x14ac:dyDescent="0.4">
      <c r="A61" t="s">
        <v>21</v>
      </c>
      <c r="B61">
        <v>7575</v>
      </c>
      <c r="K61" t="s">
        <v>38</v>
      </c>
      <c r="L61" s="8" t="str">
        <f>A64</f>
        <v>E8</v>
      </c>
      <c r="M61" s="8">
        <f>B64</f>
        <v>36797</v>
      </c>
      <c r="N61" s="8">
        <f t="shared" si="1"/>
        <v>9.9841791044776116</v>
      </c>
      <c r="O61" s="8">
        <f t="shared" si="2"/>
        <v>399.36716417910446</v>
      </c>
    </row>
    <row r="62" spans="1:15" x14ac:dyDescent="0.4">
      <c r="A62" t="s">
        <v>29</v>
      </c>
      <c r="B62">
        <v>5698</v>
      </c>
      <c r="K62" t="s">
        <v>30</v>
      </c>
      <c r="L62" s="8" t="str">
        <f>A76</f>
        <v>F8</v>
      </c>
      <c r="M62" s="8">
        <f>B76</f>
        <v>33546</v>
      </c>
      <c r="N62" s="8">
        <f t="shared" si="1"/>
        <v>9.0137313432835828</v>
      </c>
      <c r="O62" s="8">
        <f t="shared" si="2"/>
        <v>360.5492537313433</v>
      </c>
    </row>
    <row r="63" spans="1:15" x14ac:dyDescent="0.4">
      <c r="A63" t="s">
        <v>38</v>
      </c>
      <c r="B63">
        <v>3510</v>
      </c>
      <c r="K63" t="s">
        <v>39</v>
      </c>
      <c r="L63" s="8" t="str">
        <f>A88</f>
        <v>G8</v>
      </c>
      <c r="M63" s="8">
        <f>B88</f>
        <v>26384</v>
      </c>
      <c r="N63" s="8">
        <f t="shared" si="1"/>
        <v>6.8758208955223878</v>
      </c>
      <c r="O63" s="8">
        <f t="shared" si="2"/>
        <v>275.03283582089551</v>
      </c>
    </row>
    <row r="64" spans="1:15" x14ac:dyDescent="0.4">
      <c r="A64" t="s">
        <v>45</v>
      </c>
      <c r="B64">
        <v>36797</v>
      </c>
      <c r="K64" t="s">
        <v>40</v>
      </c>
      <c r="L64" s="8" t="str">
        <f>A100</f>
        <v>H8</v>
      </c>
      <c r="M64" s="8">
        <f>B100</f>
        <v>19756</v>
      </c>
      <c r="N64" s="8">
        <f t="shared" si="1"/>
        <v>4.897313432835821</v>
      </c>
      <c r="O64" s="8">
        <f t="shared" si="2"/>
        <v>195.89253731343285</v>
      </c>
    </row>
    <row r="65" spans="1:15" x14ac:dyDescent="0.4">
      <c r="A65" t="s">
        <v>53</v>
      </c>
      <c r="B65">
        <v>4557</v>
      </c>
      <c r="K65" t="s">
        <v>48</v>
      </c>
      <c r="L65" s="8" t="str">
        <f>A101</f>
        <v>H9</v>
      </c>
      <c r="M65" s="8">
        <f>B101</f>
        <v>8310</v>
      </c>
      <c r="N65" s="8">
        <f t="shared" si="1"/>
        <v>1.4805970149253731</v>
      </c>
      <c r="O65" s="8">
        <f t="shared" si="2"/>
        <v>59.223880597014926</v>
      </c>
    </row>
    <row r="66" spans="1:15" x14ac:dyDescent="0.4">
      <c r="A66" t="s">
        <v>61</v>
      </c>
      <c r="B66">
        <v>3578</v>
      </c>
      <c r="K66" t="s">
        <v>47</v>
      </c>
      <c r="L66" s="8" t="str">
        <f>A89</f>
        <v>G9</v>
      </c>
      <c r="M66" s="8">
        <f>B89</f>
        <v>6236</v>
      </c>
      <c r="N66" s="8">
        <f t="shared" si="1"/>
        <v>0.86149253731343278</v>
      </c>
      <c r="O66" s="8">
        <f t="shared" si="2"/>
        <v>34.459701492537313</v>
      </c>
    </row>
    <row r="67" spans="1:15" x14ac:dyDescent="0.4">
      <c r="A67" t="s">
        <v>69</v>
      </c>
      <c r="B67">
        <v>46945</v>
      </c>
      <c r="K67" t="s">
        <v>46</v>
      </c>
      <c r="L67" s="8" t="str">
        <f>A77</f>
        <v>F9</v>
      </c>
      <c r="M67" s="8">
        <f>B77</f>
        <v>6177</v>
      </c>
      <c r="N67" s="8">
        <f t="shared" si="1"/>
        <v>0.84388059701492535</v>
      </c>
      <c r="O67" s="8">
        <f t="shared" si="2"/>
        <v>33.755223880597015</v>
      </c>
    </row>
    <row r="68" spans="1:15" x14ac:dyDescent="0.4">
      <c r="A68" t="s">
        <v>77</v>
      </c>
      <c r="B68">
        <v>4389</v>
      </c>
      <c r="K68" t="s">
        <v>45</v>
      </c>
      <c r="L68" s="8" t="str">
        <f>A65</f>
        <v>E9</v>
      </c>
      <c r="M68" s="8">
        <f>B65</f>
        <v>4557</v>
      </c>
      <c r="N68" s="8">
        <f t="shared" si="1"/>
        <v>0.36029850746268655</v>
      </c>
      <c r="O68" s="8">
        <f t="shared" si="2"/>
        <v>14.411940298507462</v>
      </c>
    </row>
    <row r="69" spans="1:15" x14ac:dyDescent="0.4">
      <c r="A69" t="s">
        <v>97</v>
      </c>
      <c r="B69">
        <v>3632</v>
      </c>
      <c r="K69" t="s">
        <v>44</v>
      </c>
      <c r="L69" s="8" t="str">
        <f>A53</f>
        <v>D9</v>
      </c>
      <c r="M69" s="8">
        <f>B53</f>
        <v>4143</v>
      </c>
      <c r="N69" s="8">
        <f t="shared" si="1"/>
        <v>0.23671641791044776</v>
      </c>
      <c r="O69" s="8">
        <f t="shared" si="2"/>
        <v>9.468656716417911</v>
      </c>
    </row>
    <row r="70" spans="1:15" x14ac:dyDescent="0.4">
      <c r="A70" t="s">
        <v>98</v>
      </c>
      <c r="B70">
        <v>4706</v>
      </c>
      <c r="K70" t="s">
        <v>43</v>
      </c>
      <c r="L70" s="8" t="str">
        <f>A41</f>
        <v>C9</v>
      </c>
      <c r="M70" s="8">
        <f>B41</f>
        <v>4297</v>
      </c>
      <c r="N70" s="8">
        <f t="shared" si="1"/>
        <v>0.28268656716417911</v>
      </c>
      <c r="O70" s="8">
        <f t="shared" si="2"/>
        <v>11.307462686567165</v>
      </c>
    </row>
    <row r="71" spans="1:15" x14ac:dyDescent="0.4">
      <c r="A71" t="s">
        <v>99</v>
      </c>
      <c r="B71">
        <v>26862</v>
      </c>
      <c r="K71" t="s">
        <v>42</v>
      </c>
      <c r="L71" s="8" t="str">
        <f>A29</f>
        <v>B9</v>
      </c>
      <c r="M71" s="8">
        <f>B29</f>
        <v>4101</v>
      </c>
      <c r="N71" s="8">
        <f t="shared" si="1"/>
        <v>0.22417910447761194</v>
      </c>
      <c r="O71" s="8">
        <f t="shared" si="2"/>
        <v>8.9671641791044774</v>
      </c>
    </row>
    <row r="72" spans="1:15" x14ac:dyDescent="0.4">
      <c r="A72" t="s">
        <v>14</v>
      </c>
      <c r="B72">
        <v>3449</v>
      </c>
      <c r="K72" t="s">
        <v>41</v>
      </c>
      <c r="L72" s="8" t="str">
        <f>A17</f>
        <v>A9</v>
      </c>
      <c r="M72" s="8">
        <f>B17</f>
        <v>3956</v>
      </c>
      <c r="N72" s="8">
        <f t="shared" si="1"/>
        <v>0.1808955223880597</v>
      </c>
      <c r="O72" s="8">
        <f t="shared" si="2"/>
        <v>7.2358208955223882</v>
      </c>
    </row>
    <row r="73" spans="1:15" x14ac:dyDescent="0.4">
      <c r="A73" t="s">
        <v>22</v>
      </c>
      <c r="B73">
        <v>5128</v>
      </c>
      <c r="K73" t="s">
        <v>49</v>
      </c>
      <c r="L73" s="8" t="str">
        <f>A18</f>
        <v>A10</v>
      </c>
      <c r="M73" s="8">
        <f>B18</f>
        <v>3658</v>
      </c>
      <c r="N73" s="8">
        <f t="shared" si="1"/>
        <v>9.1940298507462687E-2</v>
      </c>
      <c r="O73" s="8">
        <f t="shared" si="2"/>
        <v>3.6776119402985072</v>
      </c>
    </row>
    <row r="74" spans="1:15" x14ac:dyDescent="0.4">
      <c r="A74" t="s">
        <v>32</v>
      </c>
      <c r="B74">
        <v>4988</v>
      </c>
      <c r="K74" t="s">
        <v>50</v>
      </c>
      <c r="L74" s="8" t="str">
        <f>A30</f>
        <v>B10</v>
      </c>
      <c r="M74" s="8">
        <f>B30</f>
        <v>3516</v>
      </c>
      <c r="N74" s="8">
        <f t="shared" ref="N74:N96" si="4">(M74-I$15)/3350</f>
        <v>4.955223880597015E-2</v>
      </c>
      <c r="O74" s="8">
        <f t="shared" ref="O74:O96" si="5">N74*40</f>
        <v>1.982089552238806</v>
      </c>
    </row>
    <row r="75" spans="1:15" x14ac:dyDescent="0.4">
      <c r="A75" t="s">
        <v>30</v>
      </c>
      <c r="B75">
        <v>3761</v>
      </c>
      <c r="K75" t="s">
        <v>51</v>
      </c>
      <c r="L75" s="8" t="str">
        <f>A42</f>
        <v>C10</v>
      </c>
      <c r="M75" s="8">
        <f>B42</f>
        <v>3331</v>
      </c>
      <c r="N75" s="8">
        <f t="shared" si="4"/>
        <v>-5.6716417910447764E-3</v>
      </c>
      <c r="O75" s="8">
        <f t="shared" si="5"/>
        <v>-0.22686567164179106</v>
      </c>
    </row>
    <row r="76" spans="1:15" x14ac:dyDescent="0.4">
      <c r="A76" t="s">
        <v>46</v>
      </c>
      <c r="B76">
        <v>33546</v>
      </c>
      <c r="K76" t="s">
        <v>52</v>
      </c>
      <c r="L76" t="str">
        <f>A54</f>
        <v>D10</v>
      </c>
      <c r="M76">
        <f>B54</f>
        <v>3486</v>
      </c>
      <c r="N76" s="8">
        <f t="shared" si="4"/>
        <v>4.0597014925373133E-2</v>
      </c>
      <c r="O76" s="8">
        <f t="shared" si="5"/>
        <v>1.6238805970149253</v>
      </c>
    </row>
    <row r="77" spans="1:15" x14ac:dyDescent="0.4">
      <c r="A77" t="s">
        <v>54</v>
      </c>
      <c r="B77">
        <v>6177</v>
      </c>
      <c r="K77" t="s">
        <v>53</v>
      </c>
      <c r="L77" t="str">
        <f>A66</f>
        <v>E10</v>
      </c>
      <c r="M77">
        <f>B66</f>
        <v>3578</v>
      </c>
      <c r="N77" s="8">
        <f t="shared" si="4"/>
        <v>6.8059701492537317E-2</v>
      </c>
      <c r="O77" s="8">
        <f t="shared" si="5"/>
        <v>2.7223880597014927</v>
      </c>
    </row>
    <row r="78" spans="1:15" x14ac:dyDescent="0.4">
      <c r="A78" t="s">
        <v>62</v>
      </c>
      <c r="B78">
        <v>3931</v>
      </c>
      <c r="K78" t="s">
        <v>54</v>
      </c>
      <c r="L78" t="str">
        <f>A78</f>
        <v>F10</v>
      </c>
      <c r="M78">
        <f>B78</f>
        <v>3931</v>
      </c>
      <c r="N78" s="8">
        <f t="shared" si="4"/>
        <v>0.17343283582089553</v>
      </c>
      <c r="O78" s="8">
        <f t="shared" si="5"/>
        <v>6.937313432835821</v>
      </c>
    </row>
    <row r="79" spans="1:15" x14ac:dyDescent="0.4">
      <c r="A79" t="s">
        <v>70</v>
      </c>
      <c r="B79">
        <v>44887</v>
      </c>
      <c r="K79" t="s">
        <v>55</v>
      </c>
      <c r="L79" t="str">
        <f>A90</f>
        <v>G10</v>
      </c>
      <c r="M79">
        <f>B90</f>
        <v>4672</v>
      </c>
      <c r="N79" s="8">
        <f t="shared" si="4"/>
        <v>0.39462686567164179</v>
      </c>
      <c r="O79" s="8">
        <f t="shared" si="5"/>
        <v>15.785074626865672</v>
      </c>
    </row>
    <row r="80" spans="1:15" x14ac:dyDescent="0.4">
      <c r="A80" t="s">
        <v>78</v>
      </c>
      <c r="B80">
        <v>4012</v>
      </c>
      <c r="K80" t="s">
        <v>56</v>
      </c>
      <c r="L80" t="str">
        <f>A102</f>
        <v>H10</v>
      </c>
      <c r="M80">
        <f>B102</f>
        <v>6419</v>
      </c>
      <c r="N80" s="8">
        <f t="shared" si="4"/>
        <v>0.91611940298507466</v>
      </c>
      <c r="O80" s="8">
        <f t="shared" si="5"/>
        <v>36.644776119402984</v>
      </c>
    </row>
    <row r="81" spans="1:15" x14ac:dyDescent="0.4">
      <c r="A81" t="s">
        <v>100</v>
      </c>
      <c r="B81">
        <v>3350</v>
      </c>
      <c r="K81" t="s">
        <v>64</v>
      </c>
      <c r="L81" t="str">
        <f>A103</f>
        <v>H11</v>
      </c>
      <c r="M81">
        <f>B103</f>
        <v>10174</v>
      </c>
      <c r="N81" s="8">
        <f t="shared" si="4"/>
        <v>2.0370149253731342</v>
      </c>
      <c r="O81" s="8">
        <f t="shared" si="5"/>
        <v>81.480597014925365</v>
      </c>
    </row>
    <row r="82" spans="1:15" x14ac:dyDescent="0.4">
      <c r="A82" t="s">
        <v>101</v>
      </c>
      <c r="B82">
        <v>6475</v>
      </c>
      <c r="K82" t="s">
        <v>63</v>
      </c>
      <c r="L82" t="str">
        <f>A91</f>
        <v>G11</v>
      </c>
      <c r="M82">
        <f>B91</f>
        <v>23128</v>
      </c>
      <c r="N82" s="8">
        <f t="shared" si="4"/>
        <v>5.9038805970149255</v>
      </c>
      <c r="O82" s="8">
        <f t="shared" si="5"/>
        <v>236.15522388059702</v>
      </c>
    </row>
    <row r="83" spans="1:15" x14ac:dyDescent="0.4">
      <c r="A83" t="s">
        <v>102</v>
      </c>
      <c r="B83">
        <v>32616</v>
      </c>
      <c r="K83" t="s">
        <v>62</v>
      </c>
      <c r="L83" t="str">
        <f>A79</f>
        <v>F11</v>
      </c>
      <c r="M83">
        <f>B79</f>
        <v>44887</v>
      </c>
      <c r="N83" s="8">
        <f t="shared" si="4"/>
        <v>12.399104477611941</v>
      </c>
      <c r="O83" s="8">
        <f t="shared" si="5"/>
        <v>495.96417910447764</v>
      </c>
    </row>
    <row r="84" spans="1:15" x14ac:dyDescent="0.4">
      <c r="A84" t="s">
        <v>15</v>
      </c>
      <c r="B84">
        <v>3326</v>
      </c>
      <c r="K84" t="s">
        <v>61</v>
      </c>
      <c r="L84" t="str">
        <f>A67</f>
        <v>E11</v>
      </c>
      <c r="M84">
        <f>B67</f>
        <v>46945</v>
      </c>
      <c r="N84" s="8">
        <f t="shared" si="4"/>
        <v>13.013432835820895</v>
      </c>
      <c r="O84" s="8">
        <f t="shared" si="5"/>
        <v>520.53731343283584</v>
      </c>
    </row>
    <row r="85" spans="1:15" x14ac:dyDescent="0.4">
      <c r="A85" t="s">
        <v>23</v>
      </c>
      <c r="B85">
        <v>3908</v>
      </c>
      <c r="K85" t="s">
        <v>60</v>
      </c>
      <c r="L85" t="str">
        <f>A55</f>
        <v>D11</v>
      </c>
      <c r="M85">
        <f>B55</f>
        <v>35429</v>
      </c>
      <c r="N85" s="8">
        <f t="shared" si="4"/>
        <v>9.5758208955223889</v>
      </c>
      <c r="O85" s="8">
        <f t="shared" si="5"/>
        <v>383.03283582089557</v>
      </c>
    </row>
    <row r="86" spans="1:15" x14ac:dyDescent="0.4">
      <c r="A86" t="s">
        <v>31</v>
      </c>
      <c r="B86">
        <v>4316</v>
      </c>
      <c r="K86" t="s">
        <v>59</v>
      </c>
      <c r="L86" t="str">
        <f>A43</f>
        <v>C11</v>
      </c>
      <c r="M86">
        <f>B43</f>
        <v>19742</v>
      </c>
      <c r="N86" s="8">
        <f t="shared" si="4"/>
        <v>4.8931343283582089</v>
      </c>
      <c r="O86" s="8">
        <f t="shared" si="5"/>
        <v>195.72537313432835</v>
      </c>
    </row>
    <row r="87" spans="1:15" x14ac:dyDescent="0.4">
      <c r="A87" t="s">
        <v>39</v>
      </c>
      <c r="B87">
        <v>3904</v>
      </c>
      <c r="K87" t="s">
        <v>58</v>
      </c>
      <c r="L87" t="str">
        <f>A31</f>
        <v>B11</v>
      </c>
      <c r="M87">
        <f>B31</f>
        <v>10023</v>
      </c>
      <c r="N87" s="8">
        <f t="shared" si="4"/>
        <v>1.9919402985074628</v>
      </c>
      <c r="O87" s="8">
        <f t="shared" si="5"/>
        <v>79.677611940298505</v>
      </c>
    </row>
    <row r="88" spans="1:15" x14ac:dyDescent="0.4">
      <c r="A88" t="s">
        <v>47</v>
      </c>
      <c r="B88">
        <v>26384</v>
      </c>
      <c r="K88" t="s">
        <v>57</v>
      </c>
      <c r="L88" t="str">
        <f>A19</f>
        <v>A11</v>
      </c>
      <c r="M88">
        <f>B19</f>
        <v>7534</v>
      </c>
      <c r="N88" s="8">
        <f t="shared" si="4"/>
        <v>1.248955223880597</v>
      </c>
      <c r="O88" s="8">
        <f t="shared" si="5"/>
        <v>49.958208955223881</v>
      </c>
    </row>
    <row r="89" spans="1:15" x14ac:dyDescent="0.4">
      <c r="A89" t="s">
        <v>55</v>
      </c>
      <c r="B89">
        <v>6236</v>
      </c>
      <c r="K89" t="s">
        <v>65</v>
      </c>
      <c r="L89" t="str">
        <f>A20</f>
        <v>A12</v>
      </c>
      <c r="M89">
        <f>B20</f>
        <v>6268</v>
      </c>
      <c r="N89" s="8">
        <f t="shared" si="4"/>
        <v>0.87104477611940301</v>
      </c>
      <c r="O89" s="8">
        <f t="shared" si="5"/>
        <v>34.841791044776123</v>
      </c>
    </row>
    <row r="90" spans="1:15" x14ac:dyDescent="0.4">
      <c r="A90" t="s">
        <v>63</v>
      </c>
      <c r="B90">
        <v>4672</v>
      </c>
      <c r="K90" t="s">
        <v>66</v>
      </c>
      <c r="L90" t="str">
        <f>A32</f>
        <v>B12</v>
      </c>
      <c r="M90">
        <f>B32</f>
        <v>5083</v>
      </c>
      <c r="N90" s="8">
        <f t="shared" si="4"/>
        <v>0.51731343283582087</v>
      </c>
      <c r="O90" s="8">
        <f t="shared" si="5"/>
        <v>20.692537313432837</v>
      </c>
    </row>
    <row r="91" spans="1:15" x14ac:dyDescent="0.4">
      <c r="A91" t="s">
        <v>71</v>
      </c>
      <c r="B91">
        <v>23128</v>
      </c>
      <c r="K91" t="s">
        <v>67</v>
      </c>
      <c r="L91" t="str">
        <f>A44</f>
        <v>C12</v>
      </c>
      <c r="M91">
        <f>B44</f>
        <v>4357</v>
      </c>
      <c r="N91" s="8">
        <f t="shared" si="4"/>
        <v>0.30059701492537311</v>
      </c>
      <c r="O91" s="8">
        <f t="shared" si="5"/>
        <v>12.023880597014925</v>
      </c>
    </row>
    <row r="92" spans="1:15" x14ac:dyDescent="0.4">
      <c r="A92" t="s">
        <v>79</v>
      </c>
      <c r="B92">
        <v>3746</v>
      </c>
      <c r="K92" t="s">
        <v>68</v>
      </c>
      <c r="L92" t="str">
        <f>A56</f>
        <v>D12</v>
      </c>
      <c r="M92">
        <f>B56</f>
        <v>4356</v>
      </c>
      <c r="N92" s="8">
        <f t="shared" si="4"/>
        <v>0.30029850746268655</v>
      </c>
      <c r="O92" s="8">
        <f t="shared" si="5"/>
        <v>12.011940298507461</v>
      </c>
    </row>
    <row r="93" spans="1:15" x14ac:dyDescent="0.4">
      <c r="A93" t="s">
        <v>103</v>
      </c>
      <c r="B93">
        <v>3295</v>
      </c>
      <c r="K93" t="s">
        <v>69</v>
      </c>
      <c r="L93" t="str">
        <f>A68</f>
        <v>E12</v>
      </c>
      <c r="M93">
        <f>B68</f>
        <v>4389</v>
      </c>
      <c r="N93" s="8">
        <f t="shared" si="4"/>
        <v>0.31014925373134328</v>
      </c>
      <c r="O93" s="8">
        <f t="shared" si="5"/>
        <v>12.405970149253731</v>
      </c>
    </row>
    <row r="94" spans="1:15" x14ac:dyDescent="0.4">
      <c r="A94" t="s">
        <v>104</v>
      </c>
      <c r="B94">
        <v>10539</v>
      </c>
      <c r="K94" t="s">
        <v>70</v>
      </c>
      <c r="L94" t="str">
        <f>A80</f>
        <v>F12</v>
      </c>
      <c r="M94">
        <f>B80</f>
        <v>4012</v>
      </c>
      <c r="N94" s="8">
        <f t="shared" si="4"/>
        <v>0.19761194029850745</v>
      </c>
      <c r="O94" s="8">
        <f t="shared" si="5"/>
        <v>7.9044776119402984</v>
      </c>
    </row>
    <row r="95" spans="1:15" x14ac:dyDescent="0.4">
      <c r="A95" t="s">
        <v>105</v>
      </c>
      <c r="B95">
        <v>20536</v>
      </c>
      <c r="K95" t="s">
        <v>71</v>
      </c>
      <c r="L95" t="str">
        <f>A92</f>
        <v>G12</v>
      </c>
      <c r="M95">
        <f>B92</f>
        <v>3746</v>
      </c>
      <c r="N95" s="8">
        <f t="shared" si="4"/>
        <v>0.1182089552238806</v>
      </c>
      <c r="O95" s="8">
        <f t="shared" si="5"/>
        <v>4.7283582089552239</v>
      </c>
    </row>
    <row r="96" spans="1:15" x14ac:dyDescent="0.4">
      <c r="A96" t="s">
        <v>16</v>
      </c>
      <c r="B96">
        <v>3412</v>
      </c>
      <c r="K96" t="s">
        <v>72</v>
      </c>
      <c r="L96" t="str">
        <f>A104</f>
        <v>H12</v>
      </c>
      <c r="M96">
        <f>B104</f>
        <v>3577</v>
      </c>
      <c r="N96" s="8">
        <f t="shared" si="4"/>
        <v>6.7761194029850744E-2</v>
      </c>
      <c r="O96" s="8">
        <f t="shared" si="5"/>
        <v>2.7104477611940299</v>
      </c>
    </row>
    <row r="97" spans="1:2" x14ac:dyDescent="0.4">
      <c r="A97" t="s">
        <v>24</v>
      </c>
      <c r="B97">
        <v>3582</v>
      </c>
    </row>
    <row r="98" spans="1:2" x14ac:dyDescent="0.4">
      <c r="A98" t="s">
        <v>33</v>
      </c>
      <c r="B98">
        <v>4107</v>
      </c>
    </row>
    <row r="99" spans="1:2" x14ac:dyDescent="0.4">
      <c r="A99" t="s">
        <v>40</v>
      </c>
      <c r="B99">
        <v>4132</v>
      </c>
    </row>
    <row r="100" spans="1:2" x14ac:dyDescent="0.4">
      <c r="A100" t="s">
        <v>48</v>
      </c>
      <c r="B100">
        <v>19756</v>
      </c>
    </row>
    <row r="101" spans="1:2" x14ac:dyDescent="0.4">
      <c r="A101" t="s">
        <v>56</v>
      </c>
      <c r="B101">
        <v>8310</v>
      </c>
    </row>
    <row r="102" spans="1:2" x14ac:dyDescent="0.4">
      <c r="A102" t="s">
        <v>64</v>
      </c>
      <c r="B102">
        <v>6419</v>
      </c>
    </row>
    <row r="103" spans="1:2" x14ac:dyDescent="0.4">
      <c r="A103" t="s">
        <v>72</v>
      </c>
      <c r="B103">
        <v>10174</v>
      </c>
    </row>
    <row r="104" spans="1:2" x14ac:dyDescent="0.4">
      <c r="A104" t="s">
        <v>80</v>
      </c>
      <c r="B104">
        <v>3577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64946</v>
      </c>
      <c r="D2">
        <v>3305</v>
      </c>
      <c r="E2">
        <v>4646</v>
      </c>
      <c r="F2">
        <v>4027</v>
      </c>
      <c r="G2">
        <v>49437</v>
      </c>
      <c r="H2">
        <v>32868</v>
      </c>
      <c r="I2">
        <v>5395</v>
      </c>
      <c r="J2">
        <v>6745</v>
      </c>
      <c r="K2">
        <v>3905</v>
      </c>
      <c r="L2">
        <v>3673</v>
      </c>
      <c r="M2">
        <v>7509</v>
      </c>
      <c r="N2">
        <v>6275</v>
      </c>
      <c r="O2">
        <v>39409</v>
      </c>
      <c r="P2">
        <v>3348</v>
      </c>
      <c r="Q2">
        <v>5444</v>
      </c>
      <c r="R2">
        <v>3800</v>
      </c>
      <c r="S2">
        <v>44241</v>
      </c>
      <c r="T2">
        <v>20442</v>
      </c>
      <c r="U2">
        <v>4588</v>
      </c>
      <c r="V2">
        <v>10151</v>
      </c>
      <c r="W2">
        <v>4093</v>
      </c>
      <c r="X2">
        <v>3450</v>
      </c>
      <c r="Y2">
        <v>10110</v>
      </c>
      <c r="Z2">
        <v>4965</v>
      </c>
      <c r="AA2">
        <v>21850</v>
      </c>
      <c r="AB2">
        <v>3368</v>
      </c>
      <c r="AC2">
        <v>6727</v>
      </c>
      <c r="AD2">
        <v>3788</v>
      </c>
      <c r="AE2">
        <v>21380</v>
      </c>
      <c r="AF2">
        <v>11340</v>
      </c>
      <c r="AG2">
        <v>3745</v>
      </c>
      <c r="AH2">
        <v>14509</v>
      </c>
      <c r="AI2">
        <v>4255</v>
      </c>
      <c r="AJ2">
        <v>3377</v>
      </c>
      <c r="AK2">
        <v>19573</v>
      </c>
      <c r="AL2">
        <v>4296</v>
      </c>
      <c r="AM2">
        <v>7744</v>
      </c>
      <c r="AN2">
        <v>3624</v>
      </c>
      <c r="AO2">
        <v>9761</v>
      </c>
      <c r="AP2">
        <v>3635</v>
      </c>
      <c r="AQ2">
        <v>12454</v>
      </c>
      <c r="AR2">
        <v>7424</v>
      </c>
      <c r="AS2">
        <v>3521</v>
      </c>
      <c r="AT2">
        <v>20632</v>
      </c>
      <c r="AU2">
        <v>4152</v>
      </c>
      <c r="AV2">
        <v>3424</v>
      </c>
      <c r="AW2">
        <v>34274</v>
      </c>
      <c r="AX2">
        <v>4182</v>
      </c>
      <c r="AY2">
        <v>4391</v>
      </c>
      <c r="AZ2">
        <v>3800</v>
      </c>
      <c r="BA2">
        <v>16719</v>
      </c>
      <c r="BB2">
        <v>3521</v>
      </c>
      <c r="BC2">
        <v>7496</v>
      </c>
      <c r="BD2">
        <v>5635</v>
      </c>
      <c r="BE2">
        <v>4315</v>
      </c>
      <c r="BF2">
        <v>37507</v>
      </c>
      <c r="BG2">
        <v>4569</v>
      </c>
      <c r="BH2">
        <v>3569</v>
      </c>
      <c r="BI2">
        <v>46319</v>
      </c>
      <c r="BJ2">
        <v>4258</v>
      </c>
      <c r="BK2">
        <v>3625</v>
      </c>
      <c r="BL2">
        <v>4628</v>
      </c>
      <c r="BM2">
        <v>26856</v>
      </c>
      <c r="BN2">
        <v>3375</v>
      </c>
      <c r="BO2">
        <v>5133</v>
      </c>
      <c r="BP2">
        <v>4956</v>
      </c>
      <c r="BQ2">
        <v>3692</v>
      </c>
      <c r="BR2">
        <v>32572</v>
      </c>
      <c r="BS2">
        <v>6146</v>
      </c>
      <c r="BT2">
        <v>3866</v>
      </c>
      <c r="BU2">
        <v>45819</v>
      </c>
      <c r="BV2">
        <v>3956</v>
      </c>
      <c r="BW2">
        <v>3368</v>
      </c>
      <c r="BX2">
        <v>6371</v>
      </c>
      <c r="BY2">
        <v>32150</v>
      </c>
      <c r="BZ2">
        <v>3326</v>
      </c>
      <c r="CA2">
        <v>3925</v>
      </c>
      <c r="CB2">
        <v>4326</v>
      </c>
      <c r="CC2">
        <v>4007</v>
      </c>
      <c r="CD2">
        <v>26552</v>
      </c>
      <c r="CE2">
        <v>6272</v>
      </c>
      <c r="CF2">
        <v>4683</v>
      </c>
      <c r="CG2">
        <v>22699</v>
      </c>
      <c r="CH2">
        <v>3731</v>
      </c>
      <c r="CI2">
        <v>3365</v>
      </c>
      <c r="CJ2">
        <v>10610</v>
      </c>
      <c r="CK2">
        <v>20907</v>
      </c>
      <c r="CL2">
        <v>3427</v>
      </c>
      <c r="CM2">
        <v>3608</v>
      </c>
      <c r="CN2">
        <v>4122</v>
      </c>
      <c r="CO2">
        <v>4216</v>
      </c>
      <c r="CP2">
        <v>19417</v>
      </c>
      <c r="CQ2">
        <v>8406</v>
      </c>
      <c r="CR2">
        <v>6374</v>
      </c>
      <c r="CS2">
        <v>9959</v>
      </c>
      <c r="CT2">
        <v>3548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64946</v>
      </c>
      <c r="G9">
        <f>'Plate 1'!G9</f>
        <v>30</v>
      </c>
      <c r="H9" t="str">
        <f t="shared" ref="H9:I9" si="0">A9</f>
        <v>A1</v>
      </c>
      <c r="I9">
        <f t="shared" si="0"/>
        <v>64946</v>
      </c>
      <c r="K9" t="s">
        <v>82</v>
      </c>
      <c r="L9" t="str">
        <f>A10</f>
        <v>A2</v>
      </c>
      <c r="M9">
        <f>B10</f>
        <v>3305</v>
      </c>
      <c r="N9" s="8">
        <f>(M9-I$15)/2139.5</f>
        <v>-2.9446132273895771E-2</v>
      </c>
      <c r="O9">
        <f>N9*40</f>
        <v>-1.1778452909558308</v>
      </c>
    </row>
    <row r="10" spans="1:98" x14ac:dyDescent="0.4">
      <c r="A10" t="s">
        <v>83</v>
      </c>
      <c r="B10">
        <v>3305</v>
      </c>
      <c r="G10">
        <f>'Plate 1'!G10</f>
        <v>15</v>
      </c>
      <c r="H10" t="str">
        <f>A21</f>
        <v>B1</v>
      </c>
      <c r="I10">
        <f>B21</f>
        <v>39409</v>
      </c>
      <c r="K10" t="s">
        <v>85</v>
      </c>
      <c r="L10" t="str">
        <f>A22</f>
        <v>B2</v>
      </c>
      <c r="M10">
        <f>B22</f>
        <v>3348</v>
      </c>
      <c r="N10" s="8">
        <f t="shared" ref="N10:N73" si="1">(M10-I$15)/2139.5</f>
        <v>-9.3479784996494501E-3</v>
      </c>
      <c r="O10">
        <f t="shared" ref="O10:O73" si="2">N10*40</f>
        <v>-0.37391913998597803</v>
      </c>
    </row>
    <row r="11" spans="1:98" x14ac:dyDescent="0.4">
      <c r="A11" t="s">
        <v>84</v>
      </c>
      <c r="B11">
        <v>4646</v>
      </c>
      <c r="G11">
        <f>'Plate 1'!G11</f>
        <v>7.5</v>
      </c>
      <c r="H11" t="str">
        <f>A33</f>
        <v>C1</v>
      </c>
      <c r="I11">
        <f>B33</f>
        <v>21850</v>
      </c>
      <c r="K11" t="s">
        <v>88</v>
      </c>
      <c r="L11" t="str">
        <f>A34</f>
        <v>C2</v>
      </c>
      <c r="M11">
        <f>B34</f>
        <v>3368</v>
      </c>
      <c r="N11" s="8">
        <f t="shared" si="1"/>
        <v>0</v>
      </c>
      <c r="O11">
        <f t="shared" si="2"/>
        <v>0</v>
      </c>
    </row>
    <row r="12" spans="1:98" x14ac:dyDescent="0.4">
      <c r="A12" t="s">
        <v>9</v>
      </c>
      <c r="B12">
        <v>4027</v>
      </c>
      <c r="G12">
        <f>'Plate 1'!G12</f>
        <v>1.875</v>
      </c>
      <c r="H12" t="str">
        <f>A45</f>
        <v>D1</v>
      </c>
      <c r="I12">
        <f>B45</f>
        <v>7744</v>
      </c>
      <c r="K12" t="s">
        <v>91</v>
      </c>
      <c r="L12" t="str">
        <f>A46</f>
        <v>D2</v>
      </c>
      <c r="M12">
        <f>B46</f>
        <v>3624</v>
      </c>
      <c r="N12" s="8">
        <f t="shared" si="1"/>
        <v>0.11965412479551298</v>
      </c>
      <c r="O12">
        <f t="shared" si="2"/>
        <v>4.7861649918205194</v>
      </c>
    </row>
    <row r="13" spans="1:98" x14ac:dyDescent="0.4">
      <c r="A13" t="s">
        <v>17</v>
      </c>
      <c r="B13">
        <v>49437</v>
      </c>
      <c r="G13">
        <f>'Plate 1'!G13</f>
        <v>0.46875</v>
      </c>
      <c r="H13" t="str">
        <f>A57</f>
        <v>E1</v>
      </c>
      <c r="I13">
        <f>B57</f>
        <v>4391</v>
      </c>
      <c r="K13" t="s">
        <v>94</v>
      </c>
      <c r="L13" t="str">
        <f>A58</f>
        <v>E2</v>
      </c>
      <c r="M13">
        <f>B58</f>
        <v>3800</v>
      </c>
      <c r="N13" s="8">
        <f t="shared" si="1"/>
        <v>0.20191633559242814</v>
      </c>
      <c r="O13">
        <f t="shared" si="2"/>
        <v>8.0766534236971257</v>
      </c>
    </row>
    <row r="14" spans="1:98" x14ac:dyDescent="0.4">
      <c r="A14" t="s">
        <v>25</v>
      </c>
      <c r="B14">
        <v>32868</v>
      </c>
      <c r="G14">
        <f>'Plate 1'!G14</f>
        <v>0.1171875</v>
      </c>
      <c r="H14" t="str">
        <f>A69</f>
        <v>F1</v>
      </c>
      <c r="I14">
        <f>B69</f>
        <v>3625</v>
      </c>
      <c r="K14" t="s">
        <v>97</v>
      </c>
      <c r="L14" t="str">
        <f>A70</f>
        <v>F2</v>
      </c>
      <c r="M14">
        <f>B70</f>
        <v>4628</v>
      </c>
      <c r="N14" s="8">
        <f t="shared" si="1"/>
        <v>0.5889226454779154</v>
      </c>
      <c r="O14">
        <f t="shared" si="2"/>
        <v>23.556905819116615</v>
      </c>
    </row>
    <row r="15" spans="1:98" x14ac:dyDescent="0.4">
      <c r="A15" t="s">
        <v>34</v>
      </c>
      <c r="B15">
        <v>5395</v>
      </c>
      <c r="G15">
        <f>'Plate 1'!G15</f>
        <v>0</v>
      </c>
      <c r="H15" t="str">
        <f>A81</f>
        <v>G1</v>
      </c>
      <c r="I15">
        <f>B81</f>
        <v>3368</v>
      </c>
      <c r="K15" t="s">
        <v>100</v>
      </c>
      <c r="L15" t="str">
        <f>A82</f>
        <v>G2</v>
      </c>
      <c r="M15">
        <f>B82</f>
        <v>6371</v>
      </c>
      <c r="N15" s="8">
        <f t="shared" si="1"/>
        <v>1.4035989717223651</v>
      </c>
      <c r="O15">
        <f t="shared" si="2"/>
        <v>56.143958868894607</v>
      </c>
    </row>
    <row r="16" spans="1:98" x14ac:dyDescent="0.4">
      <c r="A16" t="s">
        <v>41</v>
      </c>
      <c r="B16">
        <v>6745</v>
      </c>
      <c r="H16" t="s">
        <v>119</v>
      </c>
      <c r="I16">
        <f>SLOPE(I10:I15, G10:G15)</f>
        <v>2415.5232889865947</v>
      </c>
      <c r="K16" t="s">
        <v>103</v>
      </c>
      <c r="L16" t="str">
        <f>A94</f>
        <v>H2</v>
      </c>
      <c r="M16">
        <f>B94</f>
        <v>10610</v>
      </c>
      <c r="N16" s="8">
        <f t="shared" si="1"/>
        <v>3.3849030147230663</v>
      </c>
      <c r="O16">
        <f t="shared" si="2"/>
        <v>135.39612058892266</v>
      </c>
    </row>
    <row r="17" spans="1:15" x14ac:dyDescent="0.4">
      <c r="A17" t="s">
        <v>49</v>
      </c>
      <c r="B17">
        <v>3905</v>
      </c>
      <c r="K17" t="s">
        <v>104</v>
      </c>
      <c r="L17" t="str">
        <f>A95</f>
        <v>H3</v>
      </c>
      <c r="M17">
        <f>B95</f>
        <v>20907</v>
      </c>
      <c r="N17" s="8">
        <f t="shared" si="1"/>
        <v>8.197709745267586</v>
      </c>
      <c r="O17">
        <f t="shared" si="2"/>
        <v>327.90838981070345</v>
      </c>
    </row>
    <row r="18" spans="1:15" x14ac:dyDescent="0.4">
      <c r="A18" t="s">
        <v>57</v>
      </c>
      <c r="B18">
        <v>3673</v>
      </c>
      <c r="K18" t="s">
        <v>101</v>
      </c>
      <c r="L18" t="str">
        <f>A83</f>
        <v>G3</v>
      </c>
      <c r="M18">
        <f>B83</f>
        <v>32150</v>
      </c>
      <c r="N18" s="8">
        <f t="shared" si="1"/>
        <v>13.452675858845526</v>
      </c>
      <c r="O18">
        <f t="shared" si="2"/>
        <v>538.10703435382106</v>
      </c>
    </row>
    <row r="19" spans="1:15" x14ac:dyDescent="0.4">
      <c r="A19" t="s">
        <v>65</v>
      </c>
      <c r="B19">
        <v>7509</v>
      </c>
      <c r="K19" t="s">
        <v>98</v>
      </c>
      <c r="L19" t="str">
        <f>A71</f>
        <v>F3</v>
      </c>
      <c r="M19">
        <f>B71</f>
        <v>26856</v>
      </c>
      <c r="N19" s="8">
        <f t="shared" si="1"/>
        <v>10.978265949988314</v>
      </c>
      <c r="O19">
        <f t="shared" si="2"/>
        <v>439.13063799953255</v>
      </c>
    </row>
    <row r="20" spans="1:15" x14ac:dyDescent="0.4">
      <c r="A20" t="s">
        <v>73</v>
      </c>
      <c r="B20">
        <v>6275</v>
      </c>
      <c r="K20" t="s">
        <v>95</v>
      </c>
      <c r="L20" t="str">
        <f>A59</f>
        <v>E3</v>
      </c>
      <c r="M20">
        <f>B59</f>
        <v>16719</v>
      </c>
      <c r="N20" s="8">
        <f t="shared" si="1"/>
        <v>6.2402430474409911</v>
      </c>
      <c r="O20">
        <f t="shared" si="2"/>
        <v>249.60972189763964</v>
      </c>
    </row>
    <row r="21" spans="1:15" x14ac:dyDescent="0.4">
      <c r="A21" t="s">
        <v>85</v>
      </c>
      <c r="B21">
        <v>39409</v>
      </c>
      <c r="K21" t="s">
        <v>92</v>
      </c>
      <c r="L21" t="str">
        <f>A47</f>
        <v>D3</v>
      </c>
      <c r="M21">
        <f>B47</f>
        <v>9761</v>
      </c>
      <c r="N21" s="8">
        <f t="shared" si="1"/>
        <v>2.9880813274129467</v>
      </c>
      <c r="O21">
        <f t="shared" si="2"/>
        <v>119.52325309651786</v>
      </c>
    </row>
    <row r="22" spans="1:15" x14ac:dyDescent="0.4">
      <c r="A22" t="s">
        <v>86</v>
      </c>
      <c r="B22">
        <v>3348</v>
      </c>
      <c r="K22" t="s">
        <v>89</v>
      </c>
      <c r="L22" t="str">
        <f>A35</f>
        <v>C3</v>
      </c>
      <c r="M22">
        <f>B35</f>
        <v>6727</v>
      </c>
      <c r="N22" s="8">
        <f t="shared" si="1"/>
        <v>1.5699929890161253</v>
      </c>
      <c r="O22">
        <f t="shared" si="2"/>
        <v>62.799719560645009</v>
      </c>
    </row>
    <row r="23" spans="1:15" x14ac:dyDescent="0.4">
      <c r="A23" t="s">
        <v>87</v>
      </c>
      <c r="B23">
        <v>5444</v>
      </c>
      <c r="K23" t="s">
        <v>86</v>
      </c>
      <c r="L23" t="str">
        <f>A23</f>
        <v>B3</v>
      </c>
      <c r="M23">
        <f>B23</f>
        <v>5444</v>
      </c>
      <c r="N23" s="8">
        <f t="shared" si="1"/>
        <v>0.970320168263613</v>
      </c>
      <c r="O23">
        <f t="shared" si="2"/>
        <v>38.812806730544523</v>
      </c>
    </row>
    <row r="24" spans="1:15" x14ac:dyDescent="0.4">
      <c r="A24" t="s">
        <v>10</v>
      </c>
      <c r="B24">
        <v>3800</v>
      </c>
      <c r="K24" t="s">
        <v>83</v>
      </c>
      <c r="L24" t="str">
        <f>A11</f>
        <v>A3</v>
      </c>
      <c r="M24">
        <f>B11</f>
        <v>4646</v>
      </c>
      <c r="N24" s="8">
        <f t="shared" si="1"/>
        <v>0.59733582612759994</v>
      </c>
      <c r="O24">
        <f t="shared" si="2"/>
        <v>23.893433045103997</v>
      </c>
    </row>
    <row r="25" spans="1:15" x14ac:dyDescent="0.4">
      <c r="A25" t="s">
        <v>18</v>
      </c>
      <c r="B25">
        <v>44241</v>
      </c>
      <c r="K25" t="s">
        <v>84</v>
      </c>
      <c r="L25" t="str">
        <f>A12</f>
        <v>A4</v>
      </c>
      <c r="M25">
        <f>B12</f>
        <v>4027</v>
      </c>
      <c r="N25" s="8">
        <f t="shared" si="1"/>
        <v>0.30801589156344938</v>
      </c>
      <c r="O25">
        <f t="shared" si="2"/>
        <v>12.320635662537976</v>
      </c>
    </row>
    <row r="26" spans="1:15" x14ac:dyDescent="0.4">
      <c r="A26" t="s">
        <v>26</v>
      </c>
      <c r="B26">
        <v>20442</v>
      </c>
      <c r="K26" t="s">
        <v>87</v>
      </c>
      <c r="L26" t="str">
        <f>A24</f>
        <v>B4</v>
      </c>
      <c r="M26">
        <f>B24</f>
        <v>3800</v>
      </c>
      <c r="N26" s="8">
        <f t="shared" si="1"/>
        <v>0.20191633559242814</v>
      </c>
      <c r="O26">
        <f t="shared" si="2"/>
        <v>8.0766534236971257</v>
      </c>
    </row>
    <row r="27" spans="1:15" x14ac:dyDescent="0.4">
      <c r="A27" t="s">
        <v>35</v>
      </c>
      <c r="B27">
        <v>4588</v>
      </c>
      <c r="K27" t="s">
        <v>90</v>
      </c>
      <c r="L27" t="str">
        <f>A36</f>
        <v>C4</v>
      </c>
      <c r="M27">
        <f>B36</f>
        <v>3788</v>
      </c>
      <c r="N27" s="8">
        <f t="shared" si="1"/>
        <v>0.19630754849263846</v>
      </c>
      <c r="O27">
        <f t="shared" si="2"/>
        <v>7.852301939705538</v>
      </c>
    </row>
    <row r="28" spans="1:15" x14ac:dyDescent="0.4">
      <c r="A28" t="s">
        <v>42</v>
      </c>
      <c r="B28">
        <v>10151</v>
      </c>
      <c r="K28" t="s">
        <v>93</v>
      </c>
      <c r="L28" t="str">
        <f>A48</f>
        <v>D4</v>
      </c>
      <c r="M28">
        <f>B48</f>
        <v>3635</v>
      </c>
      <c r="N28" s="8">
        <f t="shared" si="1"/>
        <v>0.12479551297032017</v>
      </c>
      <c r="O28">
        <f t="shared" si="2"/>
        <v>4.9918205188128066</v>
      </c>
    </row>
    <row r="29" spans="1:15" x14ac:dyDescent="0.4">
      <c r="A29" t="s">
        <v>50</v>
      </c>
      <c r="B29">
        <v>4093</v>
      </c>
      <c r="K29" t="s">
        <v>96</v>
      </c>
      <c r="L29" t="str">
        <f>A60</f>
        <v>E4</v>
      </c>
      <c r="M29">
        <f>B60</f>
        <v>3521</v>
      </c>
      <c r="N29" s="8">
        <f t="shared" si="1"/>
        <v>7.1512035522318301E-2</v>
      </c>
      <c r="O29">
        <f t="shared" si="2"/>
        <v>2.8604814208927323</v>
      </c>
    </row>
    <row r="30" spans="1:15" x14ac:dyDescent="0.4">
      <c r="A30" t="s">
        <v>58</v>
      </c>
      <c r="B30">
        <v>3450</v>
      </c>
      <c r="K30" t="s">
        <v>99</v>
      </c>
      <c r="L30" t="str">
        <f>A72</f>
        <v>F4</v>
      </c>
      <c r="M30">
        <f>B72</f>
        <v>3375</v>
      </c>
      <c r="N30" s="8">
        <f t="shared" si="1"/>
        <v>3.271792474877308E-3</v>
      </c>
      <c r="O30">
        <f t="shared" si="2"/>
        <v>0.13087169899509232</v>
      </c>
    </row>
    <row r="31" spans="1:15" x14ac:dyDescent="0.4">
      <c r="A31" t="s">
        <v>66</v>
      </c>
      <c r="B31">
        <v>10110</v>
      </c>
      <c r="K31" t="s">
        <v>102</v>
      </c>
      <c r="L31" t="str">
        <f>A84</f>
        <v>G4</v>
      </c>
      <c r="M31">
        <f>B84</f>
        <v>3326</v>
      </c>
      <c r="N31" s="8">
        <f t="shared" si="1"/>
        <v>-1.9630754849263847E-2</v>
      </c>
      <c r="O31">
        <f t="shared" si="2"/>
        <v>-0.78523019397055394</v>
      </c>
    </row>
    <row r="32" spans="1:15" x14ac:dyDescent="0.4">
      <c r="A32" t="s">
        <v>74</v>
      </c>
      <c r="B32">
        <v>4965</v>
      </c>
      <c r="K32" t="s">
        <v>105</v>
      </c>
      <c r="L32" t="str">
        <f>A96</f>
        <v>H4</v>
      </c>
      <c r="M32">
        <f>B96</f>
        <v>3427</v>
      </c>
      <c r="N32" s="8">
        <f t="shared" si="1"/>
        <v>2.757653657396588E-2</v>
      </c>
      <c r="O32">
        <f t="shared" si="2"/>
        <v>1.1030614629586353</v>
      </c>
    </row>
    <row r="33" spans="1:15" x14ac:dyDescent="0.4">
      <c r="A33" t="s">
        <v>88</v>
      </c>
      <c r="B33">
        <v>21850</v>
      </c>
      <c r="K33" t="s">
        <v>16</v>
      </c>
      <c r="L33" t="str">
        <f>A97</f>
        <v>H5</v>
      </c>
      <c r="M33">
        <f>B97</f>
        <v>3608</v>
      </c>
      <c r="N33" s="8">
        <f t="shared" si="1"/>
        <v>0.11217574199579342</v>
      </c>
      <c r="O33">
        <f t="shared" si="2"/>
        <v>4.4870296798317364</v>
      </c>
    </row>
    <row r="34" spans="1:15" x14ac:dyDescent="0.4">
      <c r="A34" t="s">
        <v>89</v>
      </c>
      <c r="B34">
        <v>3368</v>
      </c>
      <c r="K34" t="s">
        <v>15</v>
      </c>
      <c r="L34" t="str">
        <f>A85</f>
        <v>G5</v>
      </c>
      <c r="M34">
        <f>B85</f>
        <v>3925</v>
      </c>
      <c r="N34" s="8">
        <f t="shared" si="1"/>
        <v>0.26034120121523718</v>
      </c>
      <c r="O34">
        <f t="shared" si="2"/>
        <v>10.413648048609488</v>
      </c>
    </row>
    <row r="35" spans="1:15" x14ac:dyDescent="0.4">
      <c r="A35" t="s">
        <v>90</v>
      </c>
      <c r="B35">
        <v>6727</v>
      </c>
      <c r="K35" t="s">
        <v>14</v>
      </c>
      <c r="L35" t="str">
        <f>A73</f>
        <v>F5</v>
      </c>
      <c r="M35">
        <f>B73</f>
        <v>5133</v>
      </c>
      <c r="N35" s="8">
        <f t="shared" si="1"/>
        <v>0.82495910259406402</v>
      </c>
      <c r="O35">
        <f t="shared" si="2"/>
        <v>32.998364103762562</v>
      </c>
    </row>
    <row r="36" spans="1:15" x14ac:dyDescent="0.4">
      <c r="A36" t="s">
        <v>11</v>
      </c>
      <c r="B36">
        <v>3788</v>
      </c>
      <c r="K36" t="s">
        <v>13</v>
      </c>
      <c r="L36" t="str">
        <f>A61</f>
        <v>E5</v>
      </c>
      <c r="M36">
        <f>B61</f>
        <v>7496</v>
      </c>
      <c r="N36" s="8">
        <f t="shared" si="1"/>
        <v>1.9294227623276468</v>
      </c>
      <c r="O36">
        <f t="shared" si="2"/>
        <v>77.176910493105865</v>
      </c>
    </row>
    <row r="37" spans="1:15" x14ac:dyDescent="0.4">
      <c r="A37" t="s">
        <v>19</v>
      </c>
      <c r="B37">
        <v>21380</v>
      </c>
      <c r="K37" t="s">
        <v>12</v>
      </c>
      <c r="L37" t="str">
        <f>A49</f>
        <v>D5</v>
      </c>
      <c r="M37">
        <f>B49</f>
        <v>12454</v>
      </c>
      <c r="N37" s="8">
        <f t="shared" si="1"/>
        <v>4.2467866323907453</v>
      </c>
      <c r="O37">
        <f t="shared" si="2"/>
        <v>169.8714652956298</v>
      </c>
    </row>
    <row r="38" spans="1:15" x14ac:dyDescent="0.4">
      <c r="A38" t="s">
        <v>27</v>
      </c>
      <c r="B38">
        <v>11340</v>
      </c>
      <c r="K38" t="s">
        <v>11</v>
      </c>
      <c r="L38" t="str">
        <f>A37</f>
        <v>C5</v>
      </c>
      <c r="M38">
        <f>B37</f>
        <v>21380</v>
      </c>
      <c r="N38" s="8">
        <f t="shared" si="1"/>
        <v>8.4187894367842961</v>
      </c>
      <c r="O38">
        <f t="shared" si="2"/>
        <v>336.75157747137183</v>
      </c>
    </row>
    <row r="39" spans="1:15" x14ac:dyDescent="0.4">
      <c r="A39" t="s">
        <v>36</v>
      </c>
      <c r="B39">
        <v>3745</v>
      </c>
      <c r="K39" t="s">
        <v>10</v>
      </c>
      <c r="L39" t="str">
        <f>A25</f>
        <v>B5</v>
      </c>
      <c r="M39">
        <f>B25</f>
        <v>44241</v>
      </c>
      <c r="N39" s="8">
        <f t="shared" si="1"/>
        <v>19.1039962608086</v>
      </c>
      <c r="O39">
        <f t="shared" si="2"/>
        <v>764.159850432344</v>
      </c>
    </row>
    <row r="40" spans="1:15" x14ac:dyDescent="0.4">
      <c r="A40" t="s">
        <v>43</v>
      </c>
      <c r="B40">
        <v>14509</v>
      </c>
      <c r="K40" t="s">
        <v>9</v>
      </c>
      <c r="L40" t="str">
        <f>A13</f>
        <v>A5</v>
      </c>
      <c r="M40">
        <f>B13</f>
        <v>49437</v>
      </c>
      <c r="N40" s="8">
        <f t="shared" si="1"/>
        <v>21.532601075017528</v>
      </c>
      <c r="O40">
        <f t="shared" si="2"/>
        <v>861.30404300070109</v>
      </c>
    </row>
    <row r="41" spans="1:15" x14ac:dyDescent="0.4">
      <c r="A41" t="s">
        <v>51</v>
      </c>
      <c r="B41">
        <v>4255</v>
      </c>
      <c r="K41" t="s">
        <v>17</v>
      </c>
      <c r="L41" t="str">
        <f>A14</f>
        <v>A6</v>
      </c>
      <c r="M41">
        <f>B14</f>
        <v>32868</v>
      </c>
      <c r="N41" s="8">
        <f t="shared" si="1"/>
        <v>13.788268286982939</v>
      </c>
      <c r="O41">
        <f t="shared" si="2"/>
        <v>551.53073147931752</v>
      </c>
    </row>
    <row r="42" spans="1:15" x14ac:dyDescent="0.4">
      <c r="A42" t="s">
        <v>59</v>
      </c>
      <c r="B42">
        <v>3377</v>
      </c>
      <c r="K42" t="s">
        <v>18</v>
      </c>
      <c r="L42" t="str">
        <f>A26</f>
        <v>B6</v>
      </c>
      <c r="M42">
        <f>B26</f>
        <v>20442</v>
      </c>
      <c r="N42" s="8">
        <f t="shared" si="1"/>
        <v>7.9803692451507358</v>
      </c>
      <c r="O42">
        <f t="shared" si="2"/>
        <v>319.21476980602944</v>
      </c>
    </row>
    <row r="43" spans="1:15" x14ac:dyDescent="0.4">
      <c r="A43" t="s">
        <v>67</v>
      </c>
      <c r="B43">
        <v>19573</v>
      </c>
      <c r="K43" t="s">
        <v>19</v>
      </c>
      <c r="L43" t="str">
        <f>A38</f>
        <v>C6</v>
      </c>
      <c r="M43">
        <f>B38</f>
        <v>11340</v>
      </c>
      <c r="N43" s="8">
        <f t="shared" si="1"/>
        <v>3.7261042299602711</v>
      </c>
      <c r="O43">
        <f t="shared" si="2"/>
        <v>149.04416919841086</v>
      </c>
    </row>
    <row r="44" spans="1:15" x14ac:dyDescent="0.4">
      <c r="A44" t="s">
        <v>75</v>
      </c>
      <c r="B44">
        <v>4296</v>
      </c>
      <c r="K44" t="s">
        <v>20</v>
      </c>
      <c r="L44" t="str">
        <f>A50</f>
        <v>D6</v>
      </c>
      <c r="M44">
        <f>B50</f>
        <v>7424</v>
      </c>
      <c r="N44" s="8">
        <f t="shared" si="1"/>
        <v>1.8957700397289086</v>
      </c>
      <c r="O44">
        <f t="shared" si="2"/>
        <v>75.830801589156337</v>
      </c>
    </row>
    <row r="45" spans="1:15" x14ac:dyDescent="0.4">
      <c r="A45" t="s">
        <v>91</v>
      </c>
      <c r="B45">
        <v>7744</v>
      </c>
      <c r="K45" t="s">
        <v>21</v>
      </c>
      <c r="L45" t="str">
        <f>A62</f>
        <v>E6</v>
      </c>
      <c r="M45">
        <f>B62</f>
        <v>5635</v>
      </c>
      <c r="N45" s="8">
        <f t="shared" si="1"/>
        <v>1.0595933629352652</v>
      </c>
      <c r="O45">
        <f t="shared" si="2"/>
        <v>42.383734517410609</v>
      </c>
    </row>
    <row r="46" spans="1:15" x14ac:dyDescent="0.4">
      <c r="A46" t="s">
        <v>92</v>
      </c>
      <c r="B46">
        <v>3624</v>
      </c>
      <c r="K46" t="s">
        <v>22</v>
      </c>
      <c r="L46" t="str">
        <f>A74</f>
        <v>F6</v>
      </c>
      <c r="M46">
        <f>B74</f>
        <v>4956</v>
      </c>
      <c r="N46" s="8">
        <f t="shared" si="1"/>
        <v>0.74222949287216644</v>
      </c>
      <c r="O46">
        <f t="shared" si="2"/>
        <v>29.689179714886656</v>
      </c>
    </row>
    <row r="47" spans="1:15" x14ac:dyDescent="0.4">
      <c r="A47" t="s">
        <v>93</v>
      </c>
      <c r="B47">
        <v>9761</v>
      </c>
      <c r="K47" t="s">
        <v>23</v>
      </c>
      <c r="L47" t="str">
        <f>A86</f>
        <v>G6</v>
      </c>
      <c r="M47">
        <f>B86</f>
        <v>4326</v>
      </c>
      <c r="N47" s="8">
        <f t="shared" si="1"/>
        <v>0.44776817013320869</v>
      </c>
      <c r="O47">
        <f t="shared" si="2"/>
        <v>17.910726805328348</v>
      </c>
    </row>
    <row r="48" spans="1:15" x14ac:dyDescent="0.4">
      <c r="A48" t="s">
        <v>12</v>
      </c>
      <c r="B48">
        <v>3635</v>
      </c>
      <c r="K48" t="s">
        <v>24</v>
      </c>
      <c r="L48" t="str">
        <f>A98</f>
        <v>H6</v>
      </c>
      <c r="M48">
        <f>B98</f>
        <v>4122</v>
      </c>
      <c r="N48" s="8">
        <f t="shared" si="1"/>
        <v>0.35241878943678429</v>
      </c>
      <c r="O48">
        <f t="shared" si="2"/>
        <v>14.096751577471371</v>
      </c>
    </row>
    <row r="49" spans="1:15" x14ac:dyDescent="0.4">
      <c r="A49" t="s">
        <v>20</v>
      </c>
      <c r="B49">
        <v>12454</v>
      </c>
      <c r="K49" t="s">
        <v>33</v>
      </c>
      <c r="L49" t="str">
        <f>A99</f>
        <v>H7</v>
      </c>
      <c r="M49">
        <f>B99</f>
        <v>4216</v>
      </c>
      <c r="N49" s="8">
        <f t="shared" si="1"/>
        <v>0.3963542883851367</v>
      </c>
      <c r="O49">
        <f t="shared" si="2"/>
        <v>15.854171535405468</v>
      </c>
    </row>
    <row r="50" spans="1:15" x14ac:dyDescent="0.4">
      <c r="A50" t="s">
        <v>28</v>
      </c>
      <c r="B50">
        <v>7424</v>
      </c>
      <c r="K50" t="s">
        <v>31</v>
      </c>
      <c r="L50" t="str">
        <f>A87</f>
        <v>G7</v>
      </c>
      <c r="M50">
        <f>B87</f>
        <v>4007</v>
      </c>
      <c r="N50" s="8">
        <f t="shared" si="1"/>
        <v>0.29866791306379997</v>
      </c>
      <c r="O50">
        <f t="shared" si="2"/>
        <v>11.946716522551998</v>
      </c>
    </row>
    <row r="51" spans="1:15" x14ac:dyDescent="0.4">
      <c r="A51" t="s">
        <v>37</v>
      </c>
      <c r="B51">
        <v>3521</v>
      </c>
      <c r="K51" t="s">
        <v>32</v>
      </c>
      <c r="L51" t="str">
        <f>A75</f>
        <v>F7</v>
      </c>
      <c r="M51">
        <f>B75</f>
        <v>3692</v>
      </c>
      <c r="N51" s="8">
        <f t="shared" si="1"/>
        <v>0.1514372516943211</v>
      </c>
      <c r="O51">
        <f t="shared" si="2"/>
        <v>6.0574900677728438</v>
      </c>
    </row>
    <row r="52" spans="1:15" x14ac:dyDescent="0.4">
      <c r="A52" t="s">
        <v>44</v>
      </c>
      <c r="B52">
        <v>20632</v>
      </c>
      <c r="K52" t="s">
        <v>29</v>
      </c>
      <c r="L52" t="str">
        <f>A63</f>
        <v>E7</v>
      </c>
      <c r="M52">
        <f>B63</f>
        <v>4315</v>
      </c>
      <c r="N52" s="8">
        <f t="shared" si="1"/>
        <v>0.44262678195840149</v>
      </c>
      <c r="O52">
        <f t="shared" si="2"/>
        <v>17.70507127833606</v>
      </c>
    </row>
    <row r="53" spans="1:15" x14ac:dyDescent="0.4">
      <c r="A53" t="s">
        <v>52</v>
      </c>
      <c r="B53">
        <v>4152</v>
      </c>
      <c r="K53" t="s">
        <v>28</v>
      </c>
      <c r="L53" t="str">
        <f>A51</f>
        <v>D7</v>
      </c>
      <c r="M53">
        <f>B51</f>
        <v>3521</v>
      </c>
      <c r="N53" s="8">
        <f t="shared" si="1"/>
        <v>7.1512035522318301E-2</v>
      </c>
      <c r="O53">
        <f t="shared" si="2"/>
        <v>2.8604814208927323</v>
      </c>
    </row>
    <row r="54" spans="1:15" x14ac:dyDescent="0.4">
      <c r="A54" t="s">
        <v>60</v>
      </c>
      <c r="B54">
        <v>3424</v>
      </c>
      <c r="K54" t="s">
        <v>27</v>
      </c>
      <c r="L54" t="str">
        <f>A39</f>
        <v>C7</v>
      </c>
      <c r="M54">
        <f>B39</f>
        <v>3745</v>
      </c>
      <c r="N54" s="8">
        <f t="shared" si="1"/>
        <v>0.17620939471839214</v>
      </c>
      <c r="O54">
        <f t="shared" si="2"/>
        <v>7.0483757887356857</v>
      </c>
    </row>
    <row r="55" spans="1:15" x14ac:dyDescent="0.4">
      <c r="A55" t="s">
        <v>68</v>
      </c>
      <c r="B55">
        <v>34274</v>
      </c>
      <c r="K55" t="s">
        <v>26</v>
      </c>
      <c r="L55" t="str">
        <f>A27</f>
        <v>B7</v>
      </c>
      <c r="M55">
        <f>B27</f>
        <v>4588</v>
      </c>
      <c r="N55" s="8">
        <f t="shared" si="1"/>
        <v>0.57022668847861646</v>
      </c>
      <c r="O55">
        <f t="shared" si="2"/>
        <v>22.809067539144657</v>
      </c>
    </row>
    <row r="56" spans="1:15" x14ac:dyDescent="0.4">
      <c r="A56" t="s">
        <v>76</v>
      </c>
      <c r="B56">
        <v>4182</v>
      </c>
      <c r="K56" t="s">
        <v>25</v>
      </c>
      <c r="L56" t="str">
        <f>A15</f>
        <v>A7</v>
      </c>
      <c r="M56">
        <f>B15</f>
        <v>5395</v>
      </c>
      <c r="N56" s="8">
        <f t="shared" si="1"/>
        <v>0.94741762093947179</v>
      </c>
      <c r="O56">
        <f t="shared" si="2"/>
        <v>37.896704837578874</v>
      </c>
    </row>
    <row r="57" spans="1:15" x14ac:dyDescent="0.4">
      <c r="A57" t="s">
        <v>94</v>
      </c>
      <c r="B57">
        <v>4391</v>
      </c>
      <c r="K57" t="s">
        <v>34</v>
      </c>
      <c r="L57" t="str">
        <f>A16</f>
        <v>A8</v>
      </c>
      <c r="M57">
        <f>B16</f>
        <v>6745</v>
      </c>
      <c r="N57" s="8">
        <f t="shared" si="1"/>
        <v>1.5784061696658098</v>
      </c>
      <c r="O57">
        <f t="shared" si="2"/>
        <v>63.136246786632391</v>
      </c>
    </row>
    <row r="58" spans="1:15" x14ac:dyDescent="0.4">
      <c r="A58" t="s">
        <v>95</v>
      </c>
      <c r="B58">
        <v>3800</v>
      </c>
      <c r="K58" t="s">
        <v>35</v>
      </c>
      <c r="L58" t="str">
        <f>A28</f>
        <v>B8</v>
      </c>
      <c r="M58">
        <f>B28</f>
        <v>10151</v>
      </c>
      <c r="N58" s="8">
        <f t="shared" si="1"/>
        <v>3.1703669081561112</v>
      </c>
      <c r="O58">
        <f t="shared" si="2"/>
        <v>126.81467632624445</v>
      </c>
    </row>
    <row r="59" spans="1:15" x14ac:dyDescent="0.4">
      <c r="A59" t="s">
        <v>96</v>
      </c>
      <c r="B59">
        <v>16719</v>
      </c>
      <c r="K59" t="s">
        <v>36</v>
      </c>
      <c r="L59" t="str">
        <f>A40</f>
        <v>C8</v>
      </c>
      <c r="M59">
        <f>B40</f>
        <v>14509</v>
      </c>
      <c r="N59" s="8">
        <f t="shared" si="1"/>
        <v>5.2072914232297265</v>
      </c>
      <c r="O59">
        <f t="shared" si="2"/>
        <v>208.29165692918906</v>
      </c>
    </row>
    <row r="60" spans="1:15" x14ac:dyDescent="0.4">
      <c r="A60" t="s">
        <v>13</v>
      </c>
      <c r="B60">
        <v>3521</v>
      </c>
      <c r="K60" t="s">
        <v>37</v>
      </c>
      <c r="L60" t="str">
        <f>A52</f>
        <v>D8</v>
      </c>
      <c r="M60">
        <f>B52</f>
        <v>20632</v>
      </c>
      <c r="N60" s="8">
        <f t="shared" si="1"/>
        <v>8.0691750408974059</v>
      </c>
      <c r="O60">
        <f t="shared" si="2"/>
        <v>322.76700163589624</v>
      </c>
    </row>
    <row r="61" spans="1:15" x14ac:dyDescent="0.4">
      <c r="A61" t="s">
        <v>21</v>
      </c>
      <c r="B61">
        <v>7496</v>
      </c>
      <c r="K61" t="s">
        <v>38</v>
      </c>
      <c r="L61" t="str">
        <f>A64</f>
        <v>E8</v>
      </c>
      <c r="M61">
        <f>B64</f>
        <v>37507</v>
      </c>
      <c r="N61" s="8">
        <f t="shared" si="1"/>
        <v>15.95653189997663</v>
      </c>
      <c r="O61">
        <f t="shared" si="2"/>
        <v>638.26127599906522</v>
      </c>
    </row>
    <row r="62" spans="1:15" x14ac:dyDescent="0.4">
      <c r="A62" t="s">
        <v>29</v>
      </c>
      <c r="B62">
        <v>5635</v>
      </c>
      <c r="K62" t="s">
        <v>30</v>
      </c>
      <c r="L62" t="str">
        <f>A76</f>
        <v>F8</v>
      </c>
      <c r="M62">
        <f>B76</f>
        <v>32572</v>
      </c>
      <c r="N62" s="8">
        <f t="shared" si="1"/>
        <v>13.649918205188127</v>
      </c>
      <c r="O62">
        <f t="shared" si="2"/>
        <v>545.99672820752505</v>
      </c>
    </row>
    <row r="63" spans="1:15" x14ac:dyDescent="0.4">
      <c r="A63" t="s">
        <v>38</v>
      </c>
      <c r="B63">
        <v>4315</v>
      </c>
      <c r="K63" t="s">
        <v>39</v>
      </c>
      <c r="L63" t="str">
        <f>A88</f>
        <v>G8</v>
      </c>
      <c r="M63">
        <f>B88</f>
        <v>26552</v>
      </c>
      <c r="N63" s="8">
        <f t="shared" si="1"/>
        <v>10.836176676793643</v>
      </c>
      <c r="O63">
        <f t="shared" si="2"/>
        <v>433.44706707174572</v>
      </c>
    </row>
    <row r="64" spans="1:15" x14ac:dyDescent="0.4">
      <c r="A64" t="s">
        <v>45</v>
      </c>
      <c r="B64">
        <v>37507</v>
      </c>
      <c r="K64" t="s">
        <v>40</v>
      </c>
      <c r="L64" t="str">
        <f>A100</f>
        <v>H8</v>
      </c>
      <c r="M64">
        <f>B100</f>
        <v>19417</v>
      </c>
      <c r="N64" s="8">
        <f t="shared" si="1"/>
        <v>7.5012853470437015</v>
      </c>
      <c r="O64">
        <f t="shared" si="2"/>
        <v>300.05141388174809</v>
      </c>
    </row>
    <row r="65" spans="1:15" x14ac:dyDescent="0.4">
      <c r="A65" t="s">
        <v>53</v>
      </c>
      <c r="B65">
        <v>4569</v>
      </c>
      <c r="K65" t="s">
        <v>48</v>
      </c>
      <c r="L65" t="str">
        <f>A101</f>
        <v>H9</v>
      </c>
      <c r="M65">
        <f>B101</f>
        <v>8406</v>
      </c>
      <c r="N65" s="8">
        <f t="shared" si="1"/>
        <v>2.3547557840616968</v>
      </c>
      <c r="O65">
        <f t="shared" si="2"/>
        <v>94.19023136246787</v>
      </c>
    </row>
    <row r="66" spans="1:15" x14ac:dyDescent="0.4">
      <c r="A66" t="s">
        <v>61</v>
      </c>
      <c r="B66">
        <v>3569</v>
      </c>
      <c r="K66" t="s">
        <v>47</v>
      </c>
      <c r="L66" t="str">
        <f>A89</f>
        <v>G9</v>
      </c>
      <c r="M66">
        <f>B89</f>
        <v>6272</v>
      </c>
      <c r="N66" s="8">
        <f t="shared" si="1"/>
        <v>1.3573264781491003</v>
      </c>
      <c r="O66">
        <f t="shared" si="2"/>
        <v>54.293059125964014</v>
      </c>
    </row>
    <row r="67" spans="1:15" x14ac:dyDescent="0.4">
      <c r="A67" t="s">
        <v>69</v>
      </c>
      <c r="B67">
        <v>46319</v>
      </c>
      <c r="K67" t="s">
        <v>46</v>
      </c>
      <c r="L67" t="str">
        <f>A77</f>
        <v>F9</v>
      </c>
      <c r="M67">
        <f>B77</f>
        <v>6146</v>
      </c>
      <c r="N67" s="8">
        <f t="shared" si="1"/>
        <v>1.2984342136013087</v>
      </c>
      <c r="O67">
        <f t="shared" si="2"/>
        <v>51.937368544052347</v>
      </c>
    </row>
    <row r="68" spans="1:15" x14ac:dyDescent="0.4">
      <c r="A68" t="s">
        <v>77</v>
      </c>
      <c r="B68">
        <v>4258</v>
      </c>
      <c r="K68" t="s">
        <v>45</v>
      </c>
      <c r="L68" t="str">
        <f>A65</f>
        <v>E9</v>
      </c>
      <c r="M68">
        <f>B65</f>
        <v>4569</v>
      </c>
      <c r="N68" s="8">
        <f t="shared" si="1"/>
        <v>0.56134610890394954</v>
      </c>
      <c r="O68">
        <f t="shared" si="2"/>
        <v>22.45384435615798</v>
      </c>
    </row>
    <row r="69" spans="1:15" x14ac:dyDescent="0.4">
      <c r="A69" t="s">
        <v>97</v>
      </c>
      <c r="B69">
        <v>3625</v>
      </c>
      <c r="K69" t="s">
        <v>44</v>
      </c>
      <c r="L69" t="str">
        <f>A53</f>
        <v>D9</v>
      </c>
      <c r="M69">
        <f>B53</f>
        <v>4152</v>
      </c>
      <c r="N69" s="8">
        <f t="shared" si="1"/>
        <v>0.36644075718625846</v>
      </c>
      <c r="O69">
        <f t="shared" si="2"/>
        <v>14.657630287450338</v>
      </c>
    </row>
    <row r="70" spans="1:15" x14ac:dyDescent="0.4">
      <c r="A70" t="s">
        <v>98</v>
      </c>
      <c r="B70">
        <v>4628</v>
      </c>
      <c r="K70" t="s">
        <v>43</v>
      </c>
      <c r="L70" t="str">
        <f>A41</f>
        <v>C9</v>
      </c>
      <c r="M70">
        <f>B41</f>
        <v>4255</v>
      </c>
      <c r="N70" s="8">
        <f t="shared" si="1"/>
        <v>0.41458284645945315</v>
      </c>
      <c r="O70">
        <f t="shared" si="2"/>
        <v>16.583313858378126</v>
      </c>
    </row>
    <row r="71" spans="1:15" x14ac:dyDescent="0.4">
      <c r="A71" t="s">
        <v>99</v>
      </c>
      <c r="B71">
        <v>26856</v>
      </c>
      <c r="K71" t="s">
        <v>42</v>
      </c>
      <c r="L71" t="str">
        <f>A29</f>
        <v>B9</v>
      </c>
      <c r="M71">
        <f>B29</f>
        <v>4093</v>
      </c>
      <c r="N71" s="8">
        <f t="shared" si="1"/>
        <v>0.3388642206122926</v>
      </c>
      <c r="O71">
        <f t="shared" si="2"/>
        <v>13.554568824491703</v>
      </c>
    </row>
    <row r="72" spans="1:15" x14ac:dyDescent="0.4">
      <c r="A72" t="s">
        <v>14</v>
      </c>
      <c r="B72">
        <v>3375</v>
      </c>
      <c r="K72" t="s">
        <v>41</v>
      </c>
      <c r="L72" t="str">
        <f>A17</f>
        <v>A9</v>
      </c>
      <c r="M72">
        <f>B17</f>
        <v>3905</v>
      </c>
      <c r="N72" s="8">
        <f t="shared" si="1"/>
        <v>0.25099322271558777</v>
      </c>
      <c r="O72">
        <f t="shared" si="2"/>
        <v>10.039728908623511</v>
      </c>
    </row>
    <row r="73" spans="1:15" x14ac:dyDescent="0.4">
      <c r="A73" t="s">
        <v>22</v>
      </c>
      <c r="B73">
        <v>5133</v>
      </c>
      <c r="K73" t="s">
        <v>49</v>
      </c>
      <c r="L73" t="str">
        <f>A18</f>
        <v>A10</v>
      </c>
      <c r="M73">
        <f>B18</f>
        <v>3673</v>
      </c>
      <c r="N73" s="8">
        <f t="shared" si="1"/>
        <v>0.14255667211965412</v>
      </c>
      <c r="O73">
        <f t="shared" si="2"/>
        <v>5.7022668847861642</v>
      </c>
    </row>
    <row r="74" spans="1:15" x14ac:dyDescent="0.4">
      <c r="A74" t="s">
        <v>32</v>
      </c>
      <c r="B74">
        <v>4956</v>
      </c>
      <c r="K74" t="s">
        <v>50</v>
      </c>
      <c r="L74" t="str">
        <f>A30</f>
        <v>B10</v>
      </c>
      <c r="M74">
        <f>B30</f>
        <v>3450</v>
      </c>
      <c r="N74" s="8">
        <f t="shared" ref="N74:N96" si="3">(M74-I$15)/2139.5</f>
        <v>3.8326711848562747E-2</v>
      </c>
      <c r="O74">
        <f t="shared" ref="O74:O96" si="4">N74*40</f>
        <v>1.5330684739425098</v>
      </c>
    </row>
    <row r="75" spans="1:15" x14ac:dyDescent="0.4">
      <c r="A75" t="s">
        <v>30</v>
      </c>
      <c r="B75">
        <v>3692</v>
      </c>
      <c r="K75" t="s">
        <v>51</v>
      </c>
      <c r="L75" t="str">
        <f>A42</f>
        <v>C10</v>
      </c>
      <c r="M75">
        <f>B42</f>
        <v>3377</v>
      </c>
      <c r="N75" s="8">
        <f t="shared" si="3"/>
        <v>4.2065903248422526E-3</v>
      </c>
      <c r="O75">
        <f t="shared" si="4"/>
        <v>0.16826361299369011</v>
      </c>
    </row>
    <row r="76" spans="1:15" x14ac:dyDescent="0.4">
      <c r="A76" t="s">
        <v>46</v>
      </c>
      <c r="B76">
        <v>32572</v>
      </c>
      <c r="K76" t="s">
        <v>52</v>
      </c>
      <c r="L76" t="str">
        <f>A54</f>
        <v>D10</v>
      </c>
      <c r="M76">
        <f>B54</f>
        <v>3424</v>
      </c>
      <c r="N76" s="8">
        <f t="shared" si="3"/>
        <v>2.6174339799018464E-2</v>
      </c>
      <c r="O76">
        <f t="shared" si="4"/>
        <v>1.0469735919607386</v>
      </c>
    </row>
    <row r="77" spans="1:15" x14ac:dyDescent="0.4">
      <c r="A77" t="s">
        <v>54</v>
      </c>
      <c r="B77">
        <v>6146</v>
      </c>
      <c r="K77" t="s">
        <v>53</v>
      </c>
      <c r="L77" t="str">
        <f>A66</f>
        <v>E10</v>
      </c>
      <c r="M77">
        <f>B66</f>
        <v>3569</v>
      </c>
      <c r="N77" s="8">
        <f t="shared" si="3"/>
        <v>9.3947183921476982E-2</v>
      </c>
      <c r="O77">
        <f t="shared" si="4"/>
        <v>3.7578873568590794</v>
      </c>
    </row>
    <row r="78" spans="1:15" x14ac:dyDescent="0.4">
      <c r="A78" t="s">
        <v>62</v>
      </c>
      <c r="B78">
        <v>3866</v>
      </c>
      <c r="K78" t="s">
        <v>54</v>
      </c>
      <c r="L78" t="str">
        <f>A78</f>
        <v>F10</v>
      </c>
      <c r="M78">
        <f>B78</f>
        <v>3866</v>
      </c>
      <c r="N78" s="8">
        <f t="shared" si="3"/>
        <v>0.23276466464127132</v>
      </c>
      <c r="O78">
        <f t="shared" si="4"/>
        <v>9.310586585650853</v>
      </c>
    </row>
    <row r="79" spans="1:15" x14ac:dyDescent="0.4">
      <c r="A79" t="s">
        <v>70</v>
      </c>
      <c r="B79">
        <v>45819</v>
      </c>
      <c r="K79" t="s">
        <v>55</v>
      </c>
      <c r="L79" t="str">
        <f>A90</f>
        <v>G10</v>
      </c>
      <c r="M79">
        <f>B90</f>
        <v>4683</v>
      </c>
      <c r="N79" s="8">
        <f t="shared" si="3"/>
        <v>0.61462958635195142</v>
      </c>
      <c r="O79">
        <f t="shared" si="4"/>
        <v>24.585183454078056</v>
      </c>
    </row>
    <row r="80" spans="1:15" x14ac:dyDescent="0.4">
      <c r="A80" t="s">
        <v>78</v>
      </c>
      <c r="B80">
        <v>3956</v>
      </c>
      <c r="K80" t="s">
        <v>56</v>
      </c>
      <c r="L80" t="str">
        <f>A102</f>
        <v>H10</v>
      </c>
      <c r="M80">
        <f>B102</f>
        <v>6374</v>
      </c>
      <c r="N80" s="8">
        <f t="shared" si="3"/>
        <v>1.4050011684973125</v>
      </c>
      <c r="O80">
        <f t="shared" si="4"/>
        <v>56.2000467398925</v>
      </c>
    </row>
    <row r="81" spans="1:15" x14ac:dyDescent="0.4">
      <c r="A81" t="s">
        <v>100</v>
      </c>
      <c r="B81">
        <v>3368</v>
      </c>
      <c r="K81" t="s">
        <v>64</v>
      </c>
      <c r="L81" t="str">
        <f>A103</f>
        <v>H11</v>
      </c>
      <c r="M81">
        <f>B103</f>
        <v>9959</v>
      </c>
      <c r="N81" s="8">
        <f t="shared" si="3"/>
        <v>3.0806263145594763</v>
      </c>
      <c r="O81">
        <f t="shared" si="4"/>
        <v>123.22505258237905</v>
      </c>
    </row>
    <row r="82" spans="1:15" x14ac:dyDescent="0.4">
      <c r="A82" t="s">
        <v>101</v>
      </c>
      <c r="B82">
        <v>6371</v>
      </c>
      <c r="K82" t="s">
        <v>63</v>
      </c>
      <c r="L82" t="str">
        <f>A91</f>
        <v>G11</v>
      </c>
      <c r="M82">
        <f>B91</f>
        <v>22699</v>
      </c>
      <c r="N82" s="8">
        <f t="shared" si="3"/>
        <v>9.0352886188361765</v>
      </c>
      <c r="O82">
        <f t="shared" si="4"/>
        <v>361.41154475344706</v>
      </c>
    </row>
    <row r="83" spans="1:15" x14ac:dyDescent="0.4">
      <c r="A83" t="s">
        <v>102</v>
      </c>
      <c r="B83">
        <v>32150</v>
      </c>
      <c r="K83" t="s">
        <v>62</v>
      </c>
      <c r="L83" t="str">
        <f>A79</f>
        <v>F11</v>
      </c>
      <c r="M83">
        <f>B79</f>
        <v>45819</v>
      </c>
      <c r="N83" s="8">
        <f t="shared" si="3"/>
        <v>19.841551764430942</v>
      </c>
      <c r="O83">
        <f t="shared" si="4"/>
        <v>793.66207057723773</v>
      </c>
    </row>
    <row r="84" spans="1:15" x14ac:dyDescent="0.4">
      <c r="A84" t="s">
        <v>15</v>
      </c>
      <c r="B84">
        <v>3326</v>
      </c>
      <c r="K84" t="s">
        <v>61</v>
      </c>
      <c r="L84" t="str">
        <f>A67</f>
        <v>E11</v>
      </c>
      <c r="M84">
        <f>B67</f>
        <v>46319</v>
      </c>
      <c r="N84" s="8">
        <f t="shared" si="3"/>
        <v>20.075251226922177</v>
      </c>
      <c r="O84">
        <f t="shared" si="4"/>
        <v>803.01004907688707</v>
      </c>
    </row>
    <row r="85" spans="1:15" x14ac:dyDescent="0.4">
      <c r="A85" t="s">
        <v>23</v>
      </c>
      <c r="B85">
        <v>3925</v>
      </c>
      <c r="K85" t="s">
        <v>60</v>
      </c>
      <c r="L85" t="str">
        <f>A55</f>
        <v>D11</v>
      </c>
      <c r="M85">
        <f>B55</f>
        <v>34274</v>
      </c>
      <c r="N85" s="8">
        <f t="shared" si="3"/>
        <v>14.445431175508297</v>
      </c>
      <c r="O85">
        <f t="shared" si="4"/>
        <v>577.81724702033193</v>
      </c>
    </row>
    <row r="86" spans="1:15" x14ac:dyDescent="0.4">
      <c r="A86" t="s">
        <v>31</v>
      </c>
      <c r="B86">
        <v>4326</v>
      </c>
      <c r="K86" t="s">
        <v>59</v>
      </c>
      <c r="L86" t="str">
        <f>A43</f>
        <v>C11</v>
      </c>
      <c r="M86">
        <f>B43</f>
        <v>19573</v>
      </c>
      <c r="N86" s="8">
        <f t="shared" si="3"/>
        <v>7.5741995793409673</v>
      </c>
      <c r="O86">
        <f t="shared" si="4"/>
        <v>302.96798317363869</v>
      </c>
    </row>
    <row r="87" spans="1:15" x14ac:dyDescent="0.4">
      <c r="A87" t="s">
        <v>39</v>
      </c>
      <c r="B87">
        <v>4007</v>
      </c>
      <c r="K87" t="s">
        <v>58</v>
      </c>
      <c r="L87" t="str">
        <f>A31</f>
        <v>B11</v>
      </c>
      <c r="M87">
        <f>B31</f>
        <v>10110</v>
      </c>
      <c r="N87" s="8">
        <f t="shared" si="3"/>
        <v>3.1512035522318298</v>
      </c>
      <c r="O87">
        <f t="shared" si="4"/>
        <v>126.0481420892732</v>
      </c>
    </row>
    <row r="88" spans="1:15" x14ac:dyDescent="0.4">
      <c r="A88" t="s">
        <v>47</v>
      </c>
      <c r="B88">
        <v>26552</v>
      </c>
      <c r="K88" t="s">
        <v>57</v>
      </c>
      <c r="L88" t="str">
        <f>A19</f>
        <v>A11</v>
      </c>
      <c r="M88">
        <f>B19</f>
        <v>7509</v>
      </c>
      <c r="N88" s="8">
        <f t="shared" si="3"/>
        <v>1.9354989483524188</v>
      </c>
      <c r="O88">
        <f t="shared" si="4"/>
        <v>77.419957934096743</v>
      </c>
    </row>
    <row r="89" spans="1:15" x14ac:dyDescent="0.4">
      <c r="A89" t="s">
        <v>55</v>
      </c>
      <c r="B89">
        <v>6272</v>
      </c>
      <c r="K89" t="s">
        <v>65</v>
      </c>
      <c r="L89" t="str">
        <f>A20</f>
        <v>A12</v>
      </c>
      <c r="M89">
        <f>B20</f>
        <v>6275</v>
      </c>
      <c r="N89" s="8">
        <f t="shared" si="3"/>
        <v>1.3587286749240477</v>
      </c>
      <c r="O89">
        <f t="shared" si="4"/>
        <v>54.349146996961906</v>
      </c>
    </row>
    <row r="90" spans="1:15" x14ac:dyDescent="0.4">
      <c r="A90" t="s">
        <v>63</v>
      </c>
      <c r="B90">
        <v>4683</v>
      </c>
      <c r="K90" t="s">
        <v>66</v>
      </c>
      <c r="L90" t="str">
        <f>A32</f>
        <v>B12</v>
      </c>
      <c r="M90">
        <f>B32</f>
        <v>4965</v>
      </c>
      <c r="N90" s="8">
        <f t="shared" si="3"/>
        <v>0.7464360831970086</v>
      </c>
      <c r="O90">
        <f t="shared" si="4"/>
        <v>29.857443327880343</v>
      </c>
    </row>
    <row r="91" spans="1:15" x14ac:dyDescent="0.4">
      <c r="A91" t="s">
        <v>71</v>
      </c>
      <c r="B91">
        <v>22699</v>
      </c>
      <c r="K91" t="s">
        <v>67</v>
      </c>
      <c r="L91" t="str">
        <f>A44</f>
        <v>C12</v>
      </c>
      <c r="M91">
        <f>B44</f>
        <v>4296</v>
      </c>
      <c r="N91" s="8">
        <f t="shared" si="3"/>
        <v>0.43374620238373451</v>
      </c>
      <c r="O91">
        <f t="shared" si="4"/>
        <v>17.34984809534938</v>
      </c>
    </row>
    <row r="92" spans="1:15" x14ac:dyDescent="0.4">
      <c r="A92" t="s">
        <v>79</v>
      </c>
      <c r="B92">
        <v>3731</v>
      </c>
      <c r="K92" t="s">
        <v>68</v>
      </c>
      <c r="L92" t="str">
        <f>A56</f>
        <v>D12</v>
      </c>
      <c r="M92">
        <f>B56</f>
        <v>4182</v>
      </c>
      <c r="N92" s="8">
        <f t="shared" si="3"/>
        <v>0.38046272493573263</v>
      </c>
      <c r="O92">
        <f t="shared" si="4"/>
        <v>15.218508997429305</v>
      </c>
    </row>
    <row r="93" spans="1:15" x14ac:dyDescent="0.4">
      <c r="A93" t="s">
        <v>103</v>
      </c>
      <c r="B93">
        <v>3365</v>
      </c>
      <c r="K93" t="s">
        <v>69</v>
      </c>
      <c r="L93" t="str">
        <f>A68</f>
        <v>E12</v>
      </c>
      <c r="M93">
        <f>B68</f>
        <v>4258</v>
      </c>
      <c r="N93" s="8">
        <f t="shared" si="3"/>
        <v>0.41598504323440055</v>
      </c>
      <c r="O93">
        <f t="shared" si="4"/>
        <v>16.639401729376022</v>
      </c>
    </row>
    <row r="94" spans="1:15" x14ac:dyDescent="0.4">
      <c r="A94" t="s">
        <v>104</v>
      </c>
      <c r="B94">
        <v>10610</v>
      </c>
      <c r="K94" t="s">
        <v>70</v>
      </c>
      <c r="L94" t="str">
        <f>A80</f>
        <v>F12</v>
      </c>
      <c r="M94">
        <f>B80</f>
        <v>3956</v>
      </c>
      <c r="N94" s="8">
        <f t="shared" si="3"/>
        <v>0.27483056788969384</v>
      </c>
      <c r="O94">
        <f t="shared" si="4"/>
        <v>10.993222715587754</v>
      </c>
    </row>
    <row r="95" spans="1:15" x14ac:dyDescent="0.4">
      <c r="A95" t="s">
        <v>105</v>
      </c>
      <c r="B95">
        <v>20907</v>
      </c>
      <c r="K95" t="s">
        <v>71</v>
      </c>
      <c r="L95" t="str">
        <f>A92</f>
        <v>G12</v>
      </c>
      <c r="M95">
        <f>B92</f>
        <v>3731</v>
      </c>
      <c r="N95" s="8">
        <f t="shared" si="3"/>
        <v>0.16966580976863754</v>
      </c>
      <c r="O95">
        <f t="shared" si="4"/>
        <v>6.7866323907455017</v>
      </c>
    </row>
    <row r="96" spans="1:15" x14ac:dyDescent="0.4">
      <c r="A96" t="s">
        <v>16</v>
      </c>
      <c r="B96">
        <v>3427</v>
      </c>
      <c r="K96" t="s">
        <v>72</v>
      </c>
      <c r="L96" t="str">
        <f>A104</f>
        <v>H12</v>
      </c>
      <c r="M96">
        <f>B104</f>
        <v>3548</v>
      </c>
      <c r="N96" s="8">
        <f t="shared" si="3"/>
        <v>8.4131806496845055E-2</v>
      </c>
      <c r="O96">
        <f t="shared" si="4"/>
        <v>3.3652722598738021</v>
      </c>
    </row>
    <row r="97" spans="1:2" x14ac:dyDescent="0.4">
      <c r="A97" t="s">
        <v>24</v>
      </c>
      <c r="B97">
        <v>3608</v>
      </c>
    </row>
    <row r="98" spans="1:2" x14ac:dyDescent="0.4">
      <c r="A98" t="s">
        <v>33</v>
      </c>
      <c r="B98">
        <v>4122</v>
      </c>
    </row>
    <row r="99" spans="1:2" x14ac:dyDescent="0.4">
      <c r="A99" t="s">
        <v>40</v>
      </c>
      <c r="B99">
        <v>4216</v>
      </c>
    </row>
    <row r="100" spans="1:2" x14ac:dyDescent="0.4">
      <c r="A100" t="s">
        <v>48</v>
      </c>
      <c r="B100">
        <v>19417</v>
      </c>
    </row>
    <row r="101" spans="1:2" x14ac:dyDescent="0.4">
      <c r="A101" t="s">
        <v>56</v>
      </c>
      <c r="B101">
        <v>8406</v>
      </c>
    </row>
    <row r="102" spans="1:2" x14ac:dyDescent="0.4">
      <c r="A102" t="s">
        <v>64</v>
      </c>
      <c r="B102">
        <v>6374</v>
      </c>
    </row>
    <row r="103" spans="1:2" x14ac:dyDescent="0.4">
      <c r="A103" t="s">
        <v>72</v>
      </c>
      <c r="B103">
        <v>9959</v>
      </c>
    </row>
    <row r="104" spans="1:2" x14ac:dyDescent="0.4">
      <c r="A104" t="s">
        <v>80</v>
      </c>
      <c r="B104">
        <v>3548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64904</v>
      </c>
      <c r="D2">
        <v>3300</v>
      </c>
      <c r="E2">
        <v>4610</v>
      </c>
      <c r="F2">
        <v>4007</v>
      </c>
      <c r="G2">
        <v>47662</v>
      </c>
      <c r="H2">
        <v>31511</v>
      </c>
      <c r="I2">
        <v>5326</v>
      </c>
      <c r="J2">
        <v>6604</v>
      </c>
      <c r="K2">
        <v>3882</v>
      </c>
      <c r="L2">
        <v>3662</v>
      </c>
      <c r="M2">
        <v>7271</v>
      </c>
      <c r="N2">
        <v>6128</v>
      </c>
      <c r="O2">
        <v>36929</v>
      </c>
      <c r="P2">
        <v>3338</v>
      </c>
      <c r="Q2">
        <v>5338</v>
      </c>
      <c r="R2">
        <v>3760</v>
      </c>
      <c r="S2">
        <v>42171</v>
      </c>
      <c r="T2">
        <v>19696</v>
      </c>
      <c r="U2">
        <v>4507</v>
      </c>
      <c r="V2">
        <v>9778</v>
      </c>
      <c r="W2">
        <v>4049</v>
      </c>
      <c r="X2">
        <v>3424</v>
      </c>
      <c r="Y2">
        <v>9548</v>
      </c>
      <c r="Z2">
        <v>4873</v>
      </c>
      <c r="AA2">
        <v>20689</v>
      </c>
      <c r="AB2">
        <v>3361</v>
      </c>
      <c r="AC2">
        <v>6564</v>
      </c>
      <c r="AD2">
        <v>3747</v>
      </c>
      <c r="AE2">
        <v>20398</v>
      </c>
      <c r="AF2">
        <v>10882</v>
      </c>
      <c r="AG2">
        <v>3709</v>
      </c>
      <c r="AH2">
        <v>13792</v>
      </c>
      <c r="AI2">
        <v>4191</v>
      </c>
      <c r="AJ2">
        <v>3379</v>
      </c>
      <c r="AK2">
        <v>18484</v>
      </c>
      <c r="AL2">
        <v>4228</v>
      </c>
      <c r="AM2">
        <v>7460</v>
      </c>
      <c r="AN2">
        <v>3602</v>
      </c>
      <c r="AO2">
        <v>9416</v>
      </c>
      <c r="AP2">
        <v>3608</v>
      </c>
      <c r="AQ2">
        <v>12061</v>
      </c>
      <c r="AR2">
        <v>7207</v>
      </c>
      <c r="AS2">
        <v>3494</v>
      </c>
      <c r="AT2">
        <v>19585</v>
      </c>
      <c r="AU2">
        <v>4076</v>
      </c>
      <c r="AV2">
        <v>3408</v>
      </c>
      <c r="AW2">
        <v>32474</v>
      </c>
      <c r="AX2">
        <v>4106</v>
      </c>
      <c r="AY2">
        <v>4307</v>
      </c>
      <c r="AZ2">
        <v>3757</v>
      </c>
      <c r="BA2">
        <v>16114</v>
      </c>
      <c r="BB2">
        <v>3499</v>
      </c>
      <c r="BC2">
        <v>7272</v>
      </c>
      <c r="BD2">
        <v>5471</v>
      </c>
      <c r="BE2">
        <v>3452</v>
      </c>
      <c r="BF2">
        <v>35440</v>
      </c>
      <c r="BG2">
        <v>4486</v>
      </c>
      <c r="BH2">
        <v>3548</v>
      </c>
      <c r="BI2">
        <v>43404</v>
      </c>
      <c r="BJ2">
        <v>4196</v>
      </c>
      <c r="BK2">
        <v>3593</v>
      </c>
      <c r="BL2">
        <v>4563</v>
      </c>
      <c r="BM2">
        <v>25774</v>
      </c>
      <c r="BN2">
        <v>3356</v>
      </c>
      <c r="BO2">
        <v>4997</v>
      </c>
      <c r="BP2">
        <v>4816</v>
      </c>
      <c r="BQ2">
        <v>3646</v>
      </c>
      <c r="BR2">
        <v>30639</v>
      </c>
      <c r="BS2">
        <v>5932</v>
      </c>
      <c r="BT2">
        <v>3831</v>
      </c>
      <c r="BU2">
        <v>42728</v>
      </c>
      <c r="BV2">
        <v>3907</v>
      </c>
      <c r="BW2">
        <v>3349</v>
      </c>
      <c r="BX2">
        <v>6210</v>
      </c>
      <c r="BY2">
        <v>30668</v>
      </c>
      <c r="BZ2">
        <v>3326</v>
      </c>
      <c r="CA2">
        <v>3888</v>
      </c>
      <c r="CB2">
        <v>4274</v>
      </c>
      <c r="CC2">
        <v>3935</v>
      </c>
      <c r="CD2">
        <v>25527</v>
      </c>
      <c r="CE2">
        <v>6110</v>
      </c>
      <c r="CF2">
        <v>4619</v>
      </c>
      <c r="CG2">
        <v>21766</v>
      </c>
      <c r="CH2">
        <v>3710</v>
      </c>
      <c r="CI2">
        <v>3369</v>
      </c>
      <c r="CJ2">
        <v>10210</v>
      </c>
      <c r="CK2">
        <v>20070</v>
      </c>
      <c r="CL2">
        <v>3404</v>
      </c>
      <c r="CM2">
        <v>3585</v>
      </c>
      <c r="CN2">
        <v>4071</v>
      </c>
      <c r="CO2">
        <v>4153</v>
      </c>
      <c r="CP2">
        <v>18414</v>
      </c>
      <c r="CQ2">
        <v>8078</v>
      </c>
      <c r="CR2">
        <v>6172</v>
      </c>
      <c r="CS2">
        <v>9599</v>
      </c>
      <c r="CT2">
        <v>3520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64904</v>
      </c>
      <c r="G9">
        <f>'Plate 1'!G9</f>
        <v>30</v>
      </c>
      <c r="H9" t="str">
        <f t="shared" ref="H9:I9" si="0">A9</f>
        <v>A1</v>
      </c>
      <c r="I9">
        <f t="shared" si="0"/>
        <v>64904</v>
      </c>
      <c r="K9" t="s">
        <v>82</v>
      </c>
      <c r="L9" t="str">
        <f>A10</f>
        <v>A2</v>
      </c>
      <c r="M9">
        <f>B10</f>
        <v>3300</v>
      </c>
      <c r="N9" s="8">
        <f>(M9-I$15)/2159.4</f>
        <v>-2.2691488376400851E-2</v>
      </c>
      <c r="O9">
        <f>N9*40</f>
        <v>-0.90765953505603403</v>
      </c>
    </row>
    <row r="10" spans="1:98" x14ac:dyDescent="0.4">
      <c r="A10" t="s">
        <v>83</v>
      </c>
      <c r="B10">
        <v>3300</v>
      </c>
      <c r="G10">
        <f>'Plate 1'!G10</f>
        <v>15</v>
      </c>
      <c r="H10" t="str">
        <f>A21</f>
        <v>B1</v>
      </c>
      <c r="I10">
        <f>B21</f>
        <v>36929</v>
      </c>
      <c r="K10" t="s">
        <v>85</v>
      </c>
      <c r="L10" t="str">
        <f>A22</f>
        <v>B2</v>
      </c>
      <c r="M10">
        <f>B22</f>
        <v>3338</v>
      </c>
      <c r="N10" s="8">
        <f t="shared" ref="N10:N73" si="1">(M10-I$15)/2159.4</f>
        <v>-5.0940075947022321E-3</v>
      </c>
      <c r="O10">
        <f t="shared" ref="O10:O73" si="2">N10*40</f>
        <v>-0.20376030378808929</v>
      </c>
    </row>
    <row r="11" spans="1:98" x14ac:dyDescent="0.4">
      <c r="A11" t="s">
        <v>84</v>
      </c>
      <c r="B11">
        <v>4610</v>
      </c>
      <c r="G11">
        <f>'Plate 1'!G11</f>
        <v>7.5</v>
      </c>
      <c r="H11" t="str">
        <f>A33</f>
        <v>C1</v>
      </c>
      <c r="I11">
        <f>B33</f>
        <v>20689</v>
      </c>
      <c r="K11" t="s">
        <v>88</v>
      </c>
      <c r="L11" t="str">
        <f>A34</f>
        <v>C2</v>
      </c>
      <c r="M11">
        <f>B34</f>
        <v>3361</v>
      </c>
      <c r="N11" s="8">
        <f t="shared" si="1"/>
        <v>5.5570991942206164E-3</v>
      </c>
      <c r="O11">
        <f t="shared" si="2"/>
        <v>0.22228396776882464</v>
      </c>
    </row>
    <row r="12" spans="1:98" x14ac:dyDescent="0.4">
      <c r="A12" t="s">
        <v>9</v>
      </c>
      <c r="B12">
        <v>4007</v>
      </c>
      <c r="G12">
        <f>'Plate 1'!G12</f>
        <v>1.875</v>
      </c>
      <c r="H12" t="str">
        <f>A45</f>
        <v>D1</v>
      </c>
      <c r="I12">
        <f>B45</f>
        <v>7460</v>
      </c>
      <c r="K12" t="s">
        <v>91</v>
      </c>
      <c r="L12" t="str">
        <f>A46</f>
        <v>D2</v>
      </c>
      <c r="M12">
        <f>B46</f>
        <v>3602</v>
      </c>
      <c r="N12" s="8">
        <f t="shared" si="1"/>
        <v>0.11716217467815133</v>
      </c>
      <c r="O12">
        <f t="shared" si="2"/>
        <v>4.6864869871260533</v>
      </c>
    </row>
    <row r="13" spans="1:98" x14ac:dyDescent="0.4">
      <c r="A13" t="s">
        <v>17</v>
      </c>
      <c r="B13">
        <v>47662</v>
      </c>
      <c r="G13">
        <f>'Plate 1'!G13</f>
        <v>0.46875</v>
      </c>
      <c r="H13" t="str">
        <f>A57</f>
        <v>E1</v>
      </c>
      <c r="I13">
        <f>B57</f>
        <v>4307</v>
      </c>
      <c r="K13" t="s">
        <v>94</v>
      </c>
      <c r="L13" t="str">
        <f>A58</f>
        <v>E2</v>
      </c>
      <c r="M13">
        <f>B58</f>
        <v>3757</v>
      </c>
      <c r="N13" s="8">
        <f t="shared" si="1"/>
        <v>0.18894137260350097</v>
      </c>
      <c r="O13">
        <f t="shared" si="2"/>
        <v>7.5576549041400387</v>
      </c>
    </row>
    <row r="14" spans="1:98" x14ac:dyDescent="0.4">
      <c r="A14" t="s">
        <v>25</v>
      </c>
      <c r="B14">
        <v>31511</v>
      </c>
      <c r="G14">
        <f>'Plate 1'!G14</f>
        <v>0.1171875</v>
      </c>
      <c r="H14" t="str">
        <f>A69</f>
        <v>F1</v>
      </c>
      <c r="I14">
        <f>B69</f>
        <v>3593</v>
      </c>
      <c r="K14" t="s">
        <v>97</v>
      </c>
      <c r="L14" t="str">
        <f>A70</f>
        <v>F2</v>
      </c>
      <c r="M14">
        <f>B70</f>
        <v>4563</v>
      </c>
      <c r="N14" s="8">
        <f t="shared" si="1"/>
        <v>0.56219320181531907</v>
      </c>
      <c r="O14">
        <f t="shared" si="2"/>
        <v>22.487728072612761</v>
      </c>
    </row>
    <row r="15" spans="1:98" x14ac:dyDescent="0.4">
      <c r="A15" t="s">
        <v>34</v>
      </c>
      <c r="B15">
        <v>5326</v>
      </c>
      <c r="G15">
        <f>'Plate 1'!G15</f>
        <v>0</v>
      </c>
      <c r="H15" t="str">
        <f>A81</f>
        <v>G1</v>
      </c>
      <c r="I15">
        <f>B81</f>
        <v>3349</v>
      </c>
      <c r="K15" t="s">
        <v>100</v>
      </c>
      <c r="L15" t="str">
        <f>A82</f>
        <v>G2</v>
      </c>
      <c r="M15">
        <f>B82</f>
        <v>6210</v>
      </c>
      <c r="N15" s="8">
        <f t="shared" si="1"/>
        <v>1.3249050662220987</v>
      </c>
      <c r="O15">
        <f t="shared" si="2"/>
        <v>52.996202648883951</v>
      </c>
    </row>
    <row r="16" spans="1:98" x14ac:dyDescent="0.4">
      <c r="A16" t="s">
        <v>41</v>
      </c>
      <c r="B16">
        <v>6604</v>
      </c>
      <c r="H16" t="s">
        <v>119</v>
      </c>
      <c r="I16">
        <f>SLOPE(I10:I15, G10:G15)</f>
        <v>2252.1689673906176</v>
      </c>
      <c r="K16" t="s">
        <v>103</v>
      </c>
      <c r="L16" t="str">
        <f>A94</f>
        <v>H2</v>
      </c>
      <c r="M16">
        <f>B94</f>
        <v>10210</v>
      </c>
      <c r="N16" s="8">
        <f t="shared" si="1"/>
        <v>3.1772714642956377</v>
      </c>
      <c r="O16">
        <f t="shared" si="2"/>
        <v>127.09085857182551</v>
      </c>
    </row>
    <row r="17" spans="1:15" x14ac:dyDescent="0.4">
      <c r="A17" t="s">
        <v>49</v>
      </c>
      <c r="B17">
        <v>3882</v>
      </c>
      <c r="K17" t="s">
        <v>104</v>
      </c>
      <c r="L17" t="str">
        <f>A95</f>
        <v>H3</v>
      </c>
      <c r="M17">
        <f>B95</f>
        <v>20070</v>
      </c>
      <c r="N17" s="8">
        <f t="shared" si="1"/>
        <v>7.7433546355469112</v>
      </c>
      <c r="O17">
        <f t="shared" si="2"/>
        <v>309.73418542187642</v>
      </c>
    </row>
    <row r="18" spans="1:15" x14ac:dyDescent="0.4">
      <c r="A18" t="s">
        <v>57</v>
      </c>
      <c r="B18">
        <v>3662</v>
      </c>
      <c r="K18" t="s">
        <v>101</v>
      </c>
      <c r="L18" t="str">
        <f>A83</f>
        <v>G3</v>
      </c>
      <c r="M18">
        <f>B83</f>
        <v>30668</v>
      </c>
      <c r="N18" s="8">
        <f t="shared" si="1"/>
        <v>12.651199407242752</v>
      </c>
      <c r="O18">
        <f t="shared" si="2"/>
        <v>506.04797628971005</v>
      </c>
    </row>
    <row r="19" spans="1:15" x14ac:dyDescent="0.4">
      <c r="A19" t="s">
        <v>65</v>
      </c>
      <c r="B19">
        <v>7271</v>
      </c>
      <c r="K19" t="s">
        <v>98</v>
      </c>
      <c r="L19" t="str">
        <f>A71</f>
        <v>F3</v>
      </c>
      <c r="M19">
        <f>B71</f>
        <v>25774</v>
      </c>
      <c r="N19" s="8">
        <f t="shared" si="1"/>
        <v>10.384829119199777</v>
      </c>
      <c r="O19">
        <f t="shared" si="2"/>
        <v>415.3931647679911</v>
      </c>
    </row>
    <row r="20" spans="1:15" x14ac:dyDescent="0.4">
      <c r="A20" t="s">
        <v>73</v>
      </c>
      <c r="B20">
        <v>6128</v>
      </c>
      <c r="K20" t="s">
        <v>95</v>
      </c>
      <c r="L20" t="str">
        <f>A59</f>
        <v>E3</v>
      </c>
      <c r="M20">
        <f>B59</f>
        <v>16114</v>
      </c>
      <c r="N20" s="8">
        <f t="shared" si="1"/>
        <v>5.9113642678521812</v>
      </c>
      <c r="O20">
        <f t="shared" si="2"/>
        <v>236.45457071408725</v>
      </c>
    </row>
    <row r="21" spans="1:15" x14ac:dyDescent="0.4">
      <c r="A21" t="s">
        <v>85</v>
      </c>
      <c r="B21">
        <v>36929</v>
      </c>
      <c r="K21" t="s">
        <v>92</v>
      </c>
      <c r="L21" t="str">
        <f>A47</f>
        <v>D3</v>
      </c>
      <c r="M21">
        <f>B47</f>
        <v>9416</v>
      </c>
      <c r="N21" s="8">
        <f t="shared" si="1"/>
        <v>2.80957673427804</v>
      </c>
      <c r="O21">
        <f t="shared" si="2"/>
        <v>112.38306937112159</v>
      </c>
    </row>
    <row r="22" spans="1:15" x14ac:dyDescent="0.4">
      <c r="A22" t="s">
        <v>86</v>
      </c>
      <c r="B22">
        <v>3338</v>
      </c>
      <c r="K22" t="s">
        <v>89</v>
      </c>
      <c r="L22" t="str">
        <f>A35</f>
        <v>C3</v>
      </c>
      <c r="M22">
        <f>B35</f>
        <v>6564</v>
      </c>
      <c r="N22" s="8">
        <f t="shared" si="1"/>
        <v>1.4888394924516068</v>
      </c>
      <c r="O22">
        <f t="shared" si="2"/>
        <v>59.553579698064276</v>
      </c>
    </row>
    <row r="23" spans="1:15" x14ac:dyDescent="0.4">
      <c r="A23" t="s">
        <v>87</v>
      </c>
      <c r="B23">
        <v>5338</v>
      </c>
      <c r="K23" t="s">
        <v>86</v>
      </c>
      <c r="L23" t="str">
        <f>A23</f>
        <v>B3</v>
      </c>
      <c r="M23">
        <f>B23</f>
        <v>5338</v>
      </c>
      <c r="N23" s="8">
        <f t="shared" si="1"/>
        <v>0.92108919144206725</v>
      </c>
      <c r="O23">
        <f t="shared" si="2"/>
        <v>36.843567657682691</v>
      </c>
    </row>
    <row r="24" spans="1:15" x14ac:dyDescent="0.4">
      <c r="A24" t="s">
        <v>10</v>
      </c>
      <c r="B24">
        <v>3760</v>
      </c>
      <c r="K24" t="s">
        <v>83</v>
      </c>
      <c r="L24" t="str">
        <f>A11</f>
        <v>A3</v>
      </c>
      <c r="M24">
        <f>B11</f>
        <v>4610</v>
      </c>
      <c r="N24" s="8">
        <f t="shared" si="1"/>
        <v>0.58395850699268315</v>
      </c>
      <c r="O24">
        <f t="shared" si="2"/>
        <v>23.358340279707328</v>
      </c>
    </row>
    <row r="25" spans="1:15" x14ac:dyDescent="0.4">
      <c r="A25" t="s">
        <v>18</v>
      </c>
      <c r="B25">
        <v>42171</v>
      </c>
      <c r="K25" t="s">
        <v>84</v>
      </c>
      <c r="L25" t="str">
        <f>A12</f>
        <v>A4</v>
      </c>
      <c r="M25">
        <f>B12</f>
        <v>4007</v>
      </c>
      <c r="N25" s="8">
        <f t="shared" si="1"/>
        <v>0.30471427248309713</v>
      </c>
      <c r="O25">
        <f t="shared" si="2"/>
        <v>12.188570899323885</v>
      </c>
    </row>
    <row r="26" spans="1:15" x14ac:dyDescent="0.4">
      <c r="A26" t="s">
        <v>26</v>
      </c>
      <c r="B26">
        <v>19696</v>
      </c>
      <c r="K26" t="s">
        <v>87</v>
      </c>
      <c r="L26" t="str">
        <f>A24</f>
        <v>B4</v>
      </c>
      <c r="M26">
        <f>B24</f>
        <v>3760</v>
      </c>
      <c r="N26" s="8">
        <f t="shared" si="1"/>
        <v>0.19033064740205613</v>
      </c>
      <c r="O26">
        <f t="shared" si="2"/>
        <v>7.6132258960822448</v>
      </c>
    </row>
    <row r="27" spans="1:15" x14ac:dyDescent="0.4">
      <c r="A27" t="s">
        <v>35</v>
      </c>
      <c r="B27">
        <v>4507</v>
      </c>
      <c r="K27" t="s">
        <v>90</v>
      </c>
      <c r="L27" t="str">
        <f>A36</f>
        <v>C4</v>
      </c>
      <c r="M27">
        <f>B36</f>
        <v>3747</v>
      </c>
      <c r="N27" s="8">
        <f t="shared" si="1"/>
        <v>0.18431045660831713</v>
      </c>
      <c r="O27">
        <f t="shared" si="2"/>
        <v>7.3724182643326852</v>
      </c>
    </row>
    <row r="28" spans="1:15" x14ac:dyDescent="0.4">
      <c r="A28" t="s">
        <v>42</v>
      </c>
      <c r="B28">
        <v>9778</v>
      </c>
      <c r="K28" t="s">
        <v>93</v>
      </c>
      <c r="L28" t="str">
        <f>A48</f>
        <v>D4</v>
      </c>
      <c r="M28">
        <f>B48</f>
        <v>3608</v>
      </c>
      <c r="N28" s="8">
        <f t="shared" si="1"/>
        <v>0.11994072427526165</v>
      </c>
      <c r="O28">
        <f t="shared" si="2"/>
        <v>4.7976289710104663</v>
      </c>
    </row>
    <row r="29" spans="1:15" x14ac:dyDescent="0.4">
      <c r="A29" t="s">
        <v>50</v>
      </c>
      <c r="B29">
        <v>4049</v>
      </c>
      <c r="K29" t="s">
        <v>96</v>
      </c>
      <c r="L29" t="str">
        <f>A60</f>
        <v>E4</v>
      </c>
      <c r="M29">
        <f>B60</f>
        <v>3499</v>
      </c>
      <c r="N29" s="8">
        <f t="shared" si="1"/>
        <v>6.9463739927757714E-2</v>
      </c>
      <c r="O29">
        <f t="shared" si="2"/>
        <v>2.7785495971103087</v>
      </c>
    </row>
    <row r="30" spans="1:15" x14ac:dyDescent="0.4">
      <c r="A30" t="s">
        <v>58</v>
      </c>
      <c r="B30">
        <v>3424</v>
      </c>
      <c r="K30" t="s">
        <v>99</v>
      </c>
      <c r="L30" t="str">
        <f>A72</f>
        <v>F4</v>
      </c>
      <c r="M30">
        <f>B72</f>
        <v>3356</v>
      </c>
      <c r="N30" s="8">
        <f t="shared" si="1"/>
        <v>3.2416411966286929E-3</v>
      </c>
      <c r="O30">
        <f t="shared" si="2"/>
        <v>0.12966564786514773</v>
      </c>
    </row>
    <row r="31" spans="1:15" x14ac:dyDescent="0.4">
      <c r="A31" t="s">
        <v>66</v>
      </c>
      <c r="B31">
        <v>9548</v>
      </c>
      <c r="K31" t="s">
        <v>102</v>
      </c>
      <c r="L31" t="str">
        <f>A84</f>
        <v>G4</v>
      </c>
      <c r="M31">
        <f>B84</f>
        <v>3326</v>
      </c>
      <c r="N31" s="8">
        <f t="shared" si="1"/>
        <v>-1.0651106788922848E-2</v>
      </c>
      <c r="O31">
        <f t="shared" si="2"/>
        <v>-0.42604427155691393</v>
      </c>
    </row>
    <row r="32" spans="1:15" x14ac:dyDescent="0.4">
      <c r="A32" t="s">
        <v>74</v>
      </c>
      <c r="B32">
        <v>4873</v>
      </c>
      <c r="K32" t="s">
        <v>105</v>
      </c>
      <c r="L32" t="str">
        <f>A96</f>
        <v>H4</v>
      </c>
      <c r="M32">
        <f>B96</f>
        <v>3404</v>
      </c>
      <c r="N32" s="8">
        <f t="shared" si="1"/>
        <v>2.5470037973511158E-2</v>
      </c>
      <c r="O32">
        <f t="shared" si="2"/>
        <v>1.0188015189404462</v>
      </c>
    </row>
    <row r="33" spans="1:15" x14ac:dyDescent="0.4">
      <c r="A33" t="s">
        <v>88</v>
      </c>
      <c r="B33">
        <v>20689</v>
      </c>
      <c r="K33" t="s">
        <v>16</v>
      </c>
      <c r="L33" t="str">
        <f>A97</f>
        <v>H5</v>
      </c>
      <c r="M33">
        <f>B97</f>
        <v>3585</v>
      </c>
      <c r="N33" s="8">
        <f t="shared" si="1"/>
        <v>0.10928961748633879</v>
      </c>
      <c r="O33">
        <f t="shared" si="2"/>
        <v>4.3715846994535514</v>
      </c>
    </row>
    <row r="34" spans="1:15" x14ac:dyDescent="0.4">
      <c r="A34" t="s">
        <v>89</v>
      </c>
      <c r="B34">
        <v>3361</v>
      </c>
      <c r="K34" t="s">
        <v>15</v>
      </c>
      <c r="L34" t="str">
        <f>A85</f>
        <v>G5</v>
      </c>
      <c r="M34">
        <f>B85</f>
        <v>3888</v>
      </c>
      <c r="N34" s="8">
        <f t="shared" si="1"/>
        <v>0.24960637214040937</v>
      </c>
      <c r="O34">
        <f t="shared" si="2"/>
        <v>9.9842548856163749</v>
      </c>
    </row>
    <row r="35" spans="1:15" x14ac:dyDescent="0.4">
      <c r="A35" t="s">
        <v>90</v>
      </c>
      <c r="B35">
        <v>6564</v>
      </c>
      <c r="K35" t="s">
        <v>14</v>
      </c>
      <c r="L35" t="str">
        <f>A73</f>
        <v>F5</v>
      </c>
      <c r="M35">
        <f>B73</f>
        <v>4997</v>
      </c>
      <c r="N35" s="8">
        <f t="shared" si="1"/>
        <v>0.76317495600629803</v>
      </c>
      <c r="O35">
        <f t="shared" si="2"/>
        <v>30.52699824025192</v>
      </c>
    </row>
    <row r="36" spans="1:15" x14ac:dyDescent="0.4">
      <c r="A36" t="s">
        <v>11</v>
      </c>
      <c r="B36">
        <v>3747</v>
      </c>
      <c r="K36" t="s">
        <v>13</v>
      </c>
      <c r="L36" t="str">
        <f>A61</f>
        <v>E5</v>
      </c>
      <c r="M36">
        <f>B61</f>
        <v>7272</v>
      </c>
      <c r="N36" s="8">
        <f t="shared" si="1"/>
        <v>1.8167083449106232</v>
      </c>
      <c r="O36">
        <f t="shared" si="2"/>
        <v>72.668333796424932</v>
      </c>
    </row>
    <row r="37" spans="1:15" x14ac:dyDescent="0.4">
      <c r="A37" t="s">
        <v>19</v>
      </c>
      <c r="B37">
        <v>20398</v>
      </c>
      <c r="K37" t="s">
        <v>12</v>
      </c>
      <c r="L37" t="str">
        <f>A49</f>
        <v>D5</v>
      </c>
      <c r="M37">
        <f>B49</f>
        <v>12061</v>
      </c>
      <c r="N37" s="8">
        <f t="shared" si="1"/>
        <v>4.0344540150041679</v>
      </c>
      <c r="O37">
        <f t="shared" si="2"/>
        <v>161.37816060016672</v>
      </c>
    </row>
    <row r="38" spans="1:15" x14ac:dyDescent="0.4">
      <c r="A38" t="s">
        <v>27</v>
      </c>
      <c r="B38">
        <v>10882</v>
      </c>
      <c r="K38" t="s">
        <v>11</v>
      </c>
      <c r="L38" t="str">
        <f>A37</f>
        <v>C5</v>
      </c>
      <c r="M38">
        <f>B37</f>
        <v>20398</v>
      </c>
      <c r="N38" s="8">
        <f t="shared" si="1"/>
        <v>7.8952486801889412</v>
      </c>
      <c r="O38">
        <f t="shared" si="2"/>
        <v>315.80994720755763</v>
      </c>
    </row>
    <row r="39" spans="1:15" x14ac:dyDescent="0.4">
      <c r="A39" t="s">
        <v>36</v>
      </c>
      <c r="B39">
        <v>3709</v>
      </c>
      <c r="K39" t="s">
        <v>10</v>
      </c>
      <c r="L39" t="str">
        <f>A25</f>
        <v>B5</v>
      </c>
      <c r="M39">
        <f>B25</f>
        <v>42171</v>
      </c>
      <c r="N39" s="8">
        <f t="shared" si="1"/>
        <v>17.978142076502731</v>
      </c>
      <c r="O39">
        <f t="shared" si="2"/>
        <v>719.12568306010928</v>
      </c>
    </row>
    <row r="40" spans="1:15" x14ac:dyDescent="0.4">
      <c r="A40" t="s">
        <v>43</v>
      </c>
      <c r="B40">
        <v>13792</v>
      </c>
      <c r="K40" t="s">
        <v>9</v>
      </c>
      <c r="L40" t="str">
        <f>A13</f>
        <v>A5</v>
      </c>
      <c r="M40">
        <f>B13</f>
        <v>47662</v>
      </c>
      <c r="N40" s="8">
        <f t="shared" si="1"/>
        <v>20.520978049458183</v>
      </c>
      <c r="O40">
        <f t="shared" si="2"/>
        <v>820.83912197832728</v>
      </c>
    </row>
    <row r="41" spans="1:15" x14ac:dyDescent="0.4">
      <c r="A41" t="s">
        <v>51</v>
      </c>
      <c r="B41">
        <v>4191</v>
      </c>
      <c r="K41" t="s">
        <v>17</v>
      </c>
      <c r="L41" t="str">
        <f>A14</f>
        <v>A6</v>
      </c>
      <c r="M41">
        <f>B14</f>
        <v>31511</v>
      </c>
      <c r="N41" s="8">
        <f t="shared" si="1"/>
        <v>13.041585625636751</v>
      </c>
      <c r="O41">
        <f t="shared" si="2"/>
        <v>521.66342502547002</v>
      </c>
    </row>
    <row r="42" spans="1:15" x14ac:dyDescent="0.4">
      <c r="A42" t="s">
        <v>59</v>
      </c>
      <c r="B42">
        <v>3379</v>
      </c>
      <c r="K42" t="s">
        <v>18</v>
      </c>
      <c r="L42" t="str">
        <f>A26</f>
        <v>B6</v>
      </c>
      <c r="M42">
        <f>B26</f>
        <v>19696</v>
      </c>
      <c r="N42" s="8">
        <f t="shared" si="1"/>
        <v>7.5701583773270347</v>
      </c>
      <c r="O42">
        <f t="shared" si="2"/>
        <v>302.80633509308137</v>
      </c>
    </row>
    <row r="43" spans="1:15" x14ac:dyDescent="0.4">
      <c r="A43" t="s">
        <v>67</v>
      </c>
      <c r="B43">
        <v>18484</v>
      </c>
      <c r="K43" t="s">
        <v>19</v>
      </c>
      <c r="L43" t="str">
        <f>A38</f>
        <v>C6</v>
      </c>
      <c r="M43">
        <f>B38</f>
        <v>10882</v>
      </c>
      <c r="N43" s="8">
        <f t="shared" si="1"/>
        <v>3.4884690191719923</v>
      </c>
      <c r="O43">
        <f t="shared" si="2"/>
        <v>139.5387607668797</v>
      </c>
    </row>
    <row r="44" spans="1:15" x14ac:dyDescent="0.4">
      <c r="A44" t="s">
        <v>75</v>
      </c>
      <c r="B44">
        <v>4228</v>
      </c>
      <c r="K44" t="s">
        <v>20</v>
      </c>
      <c r="L44" t="str">
        <f>A50</f>
        <v>D6</v>
      </c>
      <c r="M44">
        <f>B50</f>
        <v>7207</v>
      </c>
      <c r="N44" s="8">
        <f t="shared" si="1"/>
        <v>1.7866073909419282</v>
      </c>
      <c r="O44">
        <f t="shared" si="2"/>
        <v>71.464295637677125</v>
      </c>
    </row>
    <row r="45" spans="1:15" x14ac:dyDescent="0.4">
      <c r="A45" t="s">
        <v>91</v>
      </c>
      <c r="B45">
        <v>7460</v>
      </c>
      <c r="K45" t="s">
        <v>21</v>
      </c>
      <c r="L45" t="str">
        <f>A62</f>
        <v>E6</v>
      </c>
      <c r="M45">
        <f>B62</f>
        <v>5471</v>
      </c>
      <c r="N45" s="8">
        <f t="shared" si="1"/>
        <v>0.98268037417801235</v>
      </c>
      <c r="O45">
        <f t="shared" si="2"/>
        <v>39.307214967120494</v>
      </c>
    </row>
    <row r="46" spans="1:15" x14ac:dyDescent="0.4">
      <c r="A46" t="s">
        <v>92</v>
      </c>
      <c r="B46">
        <v>3602</v>
      </c>
      <c r="K46" t="s">
        <v>22</v>
      </c>
      <c r="L46" t="str">
        <f>A74</f>
        <v>F6</v>
      </c>
      <c r="M46">
        <f>B74</f>
        <v>4816</v>
      </c>
      <c r="N46" s="8">
        <f t="shared" si="1"/>
        <v>0.67935537649347033</v>
      </c>
      <c r="O46">
        <f t="shared" si="2"/>
        <v>27.174215059738813</v>
      </c>
    </row>
    <row r="47" spans="1:15" x14ac:dyDescent="0.4">
      <c r="A47" t="s">
        <v>93</v>
      </c>
      <c r="B47">
        <v>9416</v>
      </c>
      <c r="K47" t="s">
        <v>23</v>
      </c>
      <c r="L47" t="str">
        <f>A86</f>
        <v>G6</v>
      </c>
      <c r="M47">
        <f>B86</f>
        <v>4274</v>
      </c>
      <c r="N47" s="8">
        <f t="shared" si="1"/>
        <v>0.42835972955450585</v>
      </c>
      <c r="O47">
        <f t="shared" si="2"/>
        <v>17.134389182180236</v>
      </c>
    </row>
    <row r="48" spans="1:15" x14ac:dyDescent="0.4">
      <c r="A48" t="s">
        <v>12</v>
      </c>
      <c r="B48">
        <v>3608</v>
      </c>
      <c r="K48" t="s">
        <v>24</v>
      </c>
      <c r="L48" t="str">
        <f>A98</f>
        <v>H6</v>
      </c>
      <c r="M48">
        <f>B98</f>
        <v>4071</v>
      </c>
      <c r="N48" s="8">
        <f t="shared" si="1"/>
        <v>0.33435213485227377</v>
      </c>
      <c r="O48">
        <f t="shared" si="2"/>
        <v>13.374085394090951</v>
      </c>
    </row>
    <row r="49" spans="1:15" x14ac:dyDescent="0.4">
      <c r="A49" t="s">
        <v>20</v>
      </c>
      <c r="B49">
        <v>12061</v>
      </c>
      <c r="K49" t="s">
        <v>33</v>
      </c>
      <c r="L49" t="str">
        <f>A99</f>
        <v>H7</v>
      </c>
      <c r="M49">
        <f>B99</f>
        <v>4153</v>
      </c>
      <c r="N49" s="8">
        <f t="shared" si="1"/>
        <v>0.37232564601278129</v>
      </c>
      <c r="O49">
        <f t="shared" si="2"/>
        <v>14.893025840511251</v>
      </c>
    </row>
    <row r="50" spans="1:15" x14ac:dyDescent="0.4">
      <c r="A50" t="s">
        <v>28</v>
      </c>
      <c r="B50">
        <v>7207</v>
      </c>
      <c r="K50" t="s">
        <v>31</v>
      </c>
      <c r="L50" t="str">
        <f>A87</f>
        <v>G7</v>
      </c>
      <c r="M50">
        <f>B87</f>
        <v>3935</v>
      </c>
      <c r="N50" s="8">
        <f t="shared" si="1"/>
        <v>0.27137167731777345</v>
      </c>
      <c r="O50">
        <f t="shared" si="2"/>
        <v>10.854867092710938</v>
      </c>
    </row>
    <row r="51" spans="1:15" x14ac:dyDescent="0.4">
      <c r="A51" t="s">
        <v>37</v>
      </c>
      <c r="B51">
        <v>3494</v>
      </c>
      <c r="K51" t="s">
        <v>32</v>
      </c>
      <c r="L51" t="str">
        <f>A75</f>
        <v>F7</v>
      </c>
      <c r="M51">
        <f>B75</f>
        <v>3646</v>
      </c>
      <c r="N51" s="8">
        <f t="shared" si="1"/>
        <v>0.13753820505696027</v>
      </c>
      <c r="O51">
        <f t="shared" si="2"/>
        <v>5.5015282022784104</v>
      </c>
    </row>
    <row r="52" spans="1:15" x14ac:dyDescent="0.4">
      <c r="A52" t="s">
        <v>44</v>
      </c>
      <c r="B52">
        <v>19585</v>
      </c>
      <c r="K52" t="s">
        <v>29</v>
      </c>
      <c r="L52" t="str">
        <f>A63</f>
        <v>E7</v>
      </c>
      <c r="M52">
        <f>B63</f>
        <v>3452</v>
      </c>
      <c r="N52" s="8">
        <f t="shared" si="1"/>
        <v>4.7698434750393627E-2</v>
      </c>
      <c r="O52">
        <f t="shared" si="2"/>
        <v>1.907937390015745</v>
      </c>
    </row>
    <row r="53" spans="1:15" x14ac:dyDescent="0.4">
      <c r="A53" t="s">
        <v>52</v>
      </c>
      <c r="B53">
        <v>4076</v>
      </c>
      <c r="K53" t="s">
        <v>28</v>
      </c>
      <c r="L53" t="str">
        <f>A51</f>
        <v>D7</v>
      </c>
      <c r="M53">
        <f>B51</f>
        <v>3494</v>
      </c>
      <c r="N53" s="8">
        <f t="shared" si="1"/>
        <v>6.7148281930165782E-2</v>
      </c>
      <c r="O53">
        <f t="shared" si="2"/>
        <v>2.6859312772066311</v>
      </c>
    </row>
    <row r="54" spans="1:15" x14ac:dyDescent="0.4">
      <c r="A54" t="s">
        <v>60</v>
      </c>
      <c r="B54">
        <v>3408</v>
      </c>
      <c r="K54" t="s">
        <v>27</v>
      </c>
      <c r="L54" t="str">
        <f>A39</f>
        <v>C7</v>
      </c>
      <c r="M54">
        <f>B39</f>
        <v>3709</v>
      </c>
      <c r="N54" s="8">
        <f t="shared" si="1"/>
        <v>0.16671297582661851</v>
      </c>
      <c r="O54">
        <f t="shared" si="2"/>
        <v>6.6685190330647401</v>
      </c>
    </row>
    <row r="55" spans="1:15" x14ac:dyDescent="0.4">
      <c r="A55" t="s">
        <v>68</v>
      </c>
      <c r="B55">
        <v>32474</v>
      </c>
      <c r="K55" t="s">
        <v>26</v>
      </c>
      <c r="L55" t="str">
        <f>A27</f>
        <v>B7</v>
      </c>
      <c r="M55">
        <f>B27</f>
        <v>4507</v>
      </c>
      <c r="N55" s="8">
        <f t="shared" si="1"/>
        <v>0.53626007224228955</v>
      </c>
      <c r="O55">
        <f t="shared" si="2"/>
        <v>21.450402889691581</v>
      </c>
    </row>
    <row r="56" spans="1:15" x14ac:dyDescent="0.4">
      <c r="A56" t="s">
        <v>76</v>
      </c>
      <c r="B56">
        <v>4106</v>
      </c>
      <c r="K56" t="s">
        <v>25</v>
      </c>
      <c r="L56" t="str">
        <f>A15</f>
        <v>A7</v>
      </c>
      <c r="M56">
        <f>B15</f>
        <v>5326</v>
      </c>
      <c r="N56" s="8">
        <f t="shared" si="1"/>
        <v>0.9155320922478466</v>
      </c>
      <c r="O56">
        <f t="shared" si="2"/>
        <v>36.621283689913867</v>
      </c>
    </row>
    <row r="57" spans="1:15" x14ac:dyDescent="0.4">
      <c r="A57" t="s">
        <v>94</v>
      </c>
      <c r="B57">
        <v>4307</v>
      </c>
      <c r="K57" t="s">
        <v>34</v>
      </c>
      <c r="L57" t="str">
        <f>A16</f>
        <v>A8</v>
      </c>
      <c r="M57">
        <f>B16</f>
        <v>6604</v>
      </c>
      <c r="N57" s="8">
        <f t="shared" si="1"/>
        <v>1.5073631564323422</v>
      </c>
      <c r="O57">
        <f t="shared" si="2"/>
        <v>60.29452625729369</v>
      </c>
    </row>
    <row r="58" spans="1:15" x14ac:dyDescent="0.4">
      <c r="A58" t="s">
        <v>95</v>
      </c>
      <c r="B58">
        <v>3757</v>
      </c>
      <c r="K58" t="s">
        <v>35</v>
      </c>
      <c r="L58" t="str">
        <f>A28</f>
        <v>B8</v>
      </c>
      <c r="M58">
        <f>B28</f>
        <v>9778</v>
      </c>
      <c r="N58" s="8">
        <f t="shared" si="1"/>
        <v>2.9772158933036952</v>
      </c>
      <c r="O58">
        <f t="shared" si="2"/>
        <v>119.08863573214781</v>
      </c>
    </row>
    <row r="59" spans="1:15" x14ac:dyDescent="0.4">
      <c r="A59" t="s">
        <v>96</v>
      </c>
      <c r="B59">
        <v>16114</v>
      </c>
      <c r="K59" t="s">
        <v>36</v>
      </c>
      <c r="L59" t="str">
        <f>A40</f>
        <v>C8</v>
      </c>
      <c r="M59">
        <f>B40</f>
        <v>13792</v>
      </c>
      <c r="N59" s="8">
        <f t="shared" si="1"/>
        <v>4.8360655737704912</v>
      </c>
      <c r="O59">
        <f t="shared" si="2"/>
        <v>193.44262295081964</v>
      </c>
    </row>
    <row r="60" spans="1:15" x14ac:dyDescent="0.4">
      <c r="A60" t="s">
        <v>13</v>
      </c>
      <c r="B60">
        <v>3499</v>
      </c>
      <c r="K60" t="s">
        <v>37</v>
      </c>
      <c r="L60" t="str">
        <f>A52</f>
        <v>D8</v>
      </c>
      <c r="M60">
        <f>B52</f>
        <v>19585</v>
      </c>
      <c r="N60" s="8">
        <f t="shared" si="1"/>
        <v>7.5187552097804939</v>
      </c>
      <c r="O60">
        <f t="shared" si="2"/>
        <v>300.75020839121976</v>
      </c>
    </row>
    <row r="61" spans="1:15" x14ac:dyDescent="0.4">
      <c r="A61" t="s">
        <v>21</v>
      </c>
      <c r="B61">
        <v>7272</v>
      </c>
      <c r="K61" t="s">
        <v>38</v>
      </c>
      <c r="L61" t="str">
        <f>A64</f>
        <v>E8</v>
      </c>
      <c r="M61">
        <f>B64</f>
        <v>35440</v>
      </c>
      <c r="N61" s="8">
        <f t="shared" si="1"/>
        <v>14.861072520144484</v>
      </c>
      <c r="O61">
        <f t="shared" si="2"/>
        <v>594.44290080577935</v>
      </c>
    </row>
    <row r="62" spans="1:15" x14ac:dyDescent="0.4">
      <c r="A62" t="s">
        <v>29</v>
      </c>
      <c r="B62">
        <v>5471</v>
      </c>
      <c r="K62" t="s">
        <v>30</v>
      </c>
      <c r="L62" t="str">
        <f>A76</f>
        <v>F8</v>
      </c>
      <c r="M62">
        <f>B76</f>
        <v>30639</v>
      </c>
      <c r="N62" s="8">
        <f t="shared" si="1"/>
        <v>12.637769750856719</v>
      </c>
      <c r="O62">
        <f t="shared" si="2"/>
        <v>505.51079003426878</v>
      </c>
    </row>
    <row r="63" spans="1:15" x14ac:dyDescent="0.4">
      <c r="A63" t="s">
        <v>38</v>
      </c>
      <c r="B63">
        <v>3452</v>
      </c>
      <c r="K63" t="s">
        <v>39</v>
      </c>
      <c r="L63" t="str">
        <f>A88</f>
        <v>G8</v>
      </c>
      <c r="M63">
        <f>B88</f>
        <v>25527</v>
      </c>
      <c r="N63" s="8">
        <f t="shared" si="1"/>
        <v>10.270445494118736</v>
      </c>
      <c r="O63">
        <f t="shared" si="2"/>
        <v>410.8178197647494</v>
      </c>
    </row>
    <row r="64" spans="1:15" x14ac:dyDescent="0.4">
      <c r="A64" t="s">
        <v>45</v>
      </c>
      <c r="B64">
        <v>35440</v>
      </c>
      <c r="K64" t="s">
        <v>40</v>
      </c>
      <c r="L64" t="str">
        <f>A100</f>
        <v>H8</v>
      </c>
      <c r="M64">
        <f>B100</f>
        <v>18414</v>
      </c>
      <c r="N64" s="8">
        <f t="shared" si="1"/>
        <v>6.9764749467444656</v>
      </c>
      <c r="O64">
        <f t="shared" si="2"/>
        <v>279.05899786977864</v>
      </c>
    </row>
    <row r="65" spans="1:15" x14ac:dyDescent="0.4">
      <c r="A65" t="s">
        <v>53</v>
      </c>
      <c r="B65">
        <v>4486</v>
      </c>
      <c r="K65" t="s">
        <v>48</v>
      </c>
      <c r="L65" t="str">
        <f>A101</f>
        <v>H9</v>
      </c>
      <c r="M65">
        <f>B101</f>
        <v>8078</v>
      </c>
      <c r="N65" s="8">
        <f t="shared" si="1"/>
        <v>2.1899601741224415</v>
      </c>
      <c r="O65">
        <f t="shared" si="2"/>
        <v>87.598406964897663</v>
      </c>
    </row>
    <row r="66" spans="1:15" x14ac:dyDescent="0.4">
      <c r="A66" t="s">
        <v>61</v>
      </c>
      <c r="B66">
        <v>3548</v>
      </c>
      <c r="K66" t="s">
        <v>47</v>
      </c>
      <c r="L66" t="str">
        <f>A89</f>
        <v>G9</v>
      </c>
      <c r="M66">
        <f>B89</f>
        <v>6110</v>
      </c>
      <c r="N66" s="8">
        <f t="shared" si="1"/>
        <v>1.2785959062702601</v>
      </c>
      <c r="O66">
        <f t="shared" si="2"/>
        <v>51.143836250810402</v>
      </c>
    </row>
    <row r="67" spans="1:15" x14ac:dyDescent="0.4">
      <c r="A67" t="s">
        <v>69</v>
      </c>
      <c r="B67">
        <v>43404</v>
      </c>
      <c r="K67" t="s">
        <v>46</v>
      </c>
      <c r="L67" t="str">
        <f>A77</f>
        <v>F9</v>
      </c>
      <c r="M67">
        <f>B77</f>
        <v>5932</v>
      </c>
      <c r="N67" s="8">
        <f t="shared" si="1"/>
        <v>1.1961656015559878</v>
      </c>
      <c r="O67">
        <f t="shared" si="2"/>
        <v>47.846624062239513</v>
      </c>
    </row>
    <row r="68" spans="1:15" x14ac:dyDescent="0.4">
      <c r="A68" t="s">
        <v>77</v>
      </c>
      <c r="B68">
        <v>4196</v>
      </c>
      <c r="K68" t="s">
        <v>45</v>
      </c>
      <c r="L68" t="str">
        <f>A65</f>
        <v>E9</v>
      </c>
      <c r="M68">
        <f>B65</f>
        <v>4486</v>
      </c>
      <c r="N68" s="8">
        <f t="shared" si="1"/>
        <v>0.52653514865240347</v>
      </c>
      <c r="O68">
        <f t="shared" si="2"/>
        <v>21.061405946096137</v>
      </c>
    </row>
    <row r="69" spans="1:15" x14ac:dyDescent="0.4">
      <c r="A69" t="s">
        <v>97</v>
      </c>
      <c r="B69">
        <v>3593</v>
      </c>
      <c r="K69" t="s">
        <v>44</v>
      </c>
      <c r="L69" t="str">
        <f>A53</f>
        <v>D9</v>
      </c>
      <c r="M69">
        <f>B53</f>
        <v>4076</v>
      </c>
      <c r="N69" s="8">
        <f t="shared" si="1"/>
        <v>0.33666759284986569</v>
      </c>
      <c r="O69">
        <f t="shared" si="2"/>
        <v>13.466703713994628</v>
      </c>
    </row>
    <row r="70" spans="1:15" x14ac:dyDescent="0.4">
      <c r="A70" t="s">
        <v>98</v>
      </c>
      <c r="B70">
        <v>4563</v>
      </c>
      <c r="K70" t="s">
        <v>43</v>
      </c>
      <c r="L70" t="str">
        <f>A41</f>
        <v>C9</v>
      </c>
      <c r="M70">
        <f>B41</f>
        <v>4191</v>
      </c>
      <c r="N70" s="8">
        <f t="shared" si="1"/>
        <v>0.38992312679447994</v>
      </c>
      <c r="O70">
        <f t="shared" si="2"/>
        <v>15.596925071779197</v>
      </c>
    </row>
    <row r="71" spans="1:15" x14ac:dyDescent="0.4">
      <c r="A71" t="s">
        <v>99</v>
      </c>
      <c r="B71">
        <v>25774</v>
      </c>
      <c r="K71" t="s">
        <v>42</v>
      </c>
      <c r="L71" t="str">
        <f>A29</f>
        <v>B9</v>
      </c>
      <c r="M71">
        <f>B29</f>
        <v>4049</v>
      </c>
      <c r="N71" s="8">
        <f t="shared" si="1"/>
        <v>0.32416411966286929</v>
      </c>
      <c r="O71">
        <f t="shared" si="2"/>
        <v>12.966564786514772</v>
      </c>
    </row>
    <row r="72" spans="1:15" x14ac:dyDescent="0.4">
      <c r="A72" t="s">
        <v>14</v>
      </c>
      <c r="B72">
        <v>3356</v>
      </c>
      <c r="K72" t="s">
        <v>41</v>
      </c>
      <c r="L72" t="str">
        <f>A17</f>
        <v>A9</v>
      </c>
      <c r="M72">
        <f>B17</f>
        <v>3882</v>
      </c>
      <c r="N72" s="8">
        <f t="shared" si="1"/>
        <v>0.24682782254329905</v>
      </c>
      <c r="O72">
        <f t="shared" si="2"/>
        <v>9.873112901731961</v>
      </c>
    </row>
    <row r="73" spans="1:15" x14ac:dyDescent="0.4">
      <c r="A73" t="s">
        <v>22</v>
      </c>
      <c r="B73">
        <v>4997</v>
      </c>
      <c r="K73" t="s">
        <v>49</v>
      </c>
      <c r="L73" t="str">
        <f>A18</f>
        <v>A10</v>
      </c>
      <c r="M73">
        <f>B18</f>
        <v>3662</v>
      </c>
      <c r="N73" s="8">
        <f t="shared" si="1"/>
        <v>0.14494767064925443</v>
      </c>
      <c r="O73">
        <f t="shared" si="2"/>
        <v>5.7979068259701769</v>
      </c>
    </row>
    <row r="74" spans="1:15" x14ac:dyDescent="0.4">
      <c r="A74" t="s">
        <v>32</v>
      </c>
      <c r="B74">
        <v>4816</v>
      </c>
      <c r="K74" t="s">
        <v>50</v>
      </c>
      <c r="L74" t="str">
        <f>A30</f>
        <v>B10</v>
      </c>
      <c r="M74">
        <f>B30</f>
        <v>3424</v>
      </c>
      <c r="N74" s="8">
        <f t="shared" ref="N74:N96" si="3">(M74-I$15)/2159.4</f>
        <v>3.4731869963878857E-2</v>
      </c>
      <c r="O74">
        <f t="shared" ref="O74:O96" si="4">N74*40</f>
        <v>1.3892747985551543</v>
      </c>
    </row>
    <row r="75" spans="1:15" x14ac:dyDescent="0.4">
      <c r="A75" t="s">
        <v>30</v>
      </c>
      <c r="B75">
        <v>3646</v>
      </c>
      <c r="K75" t="s">
        <v>51</v>
      </c>
      <c r="L75" t="str">
        <f>A42</f>
        <v>C10</v>
      </c>
      <c r="M75">
        <f>B42</f>
        <v>3379</v>
      </c>
      <c r="N75" s="8">
        <f t="shared" si="3"/>
        <v>1.3892747985551542E-2</v>
      </c>
      <c r="O75">
        <f t="shared" si="4"/>
        <v>0.55570991942206172</v>
      </c>
    </row>
    <row r="76" spans="1:15" x14ac:dyDescent="0.4">
      <c r="A76" t="s">
        <v>46</v>
      </c>
      <c r="B76">
        <v>30639</v>
      </c>
      <c r="K76" t="s">
        <v>52</v>
      </c>
      <c r="L76" t="str">
        <f>A54</f>
        <v>D10</v>
      </c>
      <c r="M76">
        <f>B54</f>
        <v>3408</v>
      </c>
      <c r="N76" s="8">
        <f t="shared" si="3"/>
        <v>2.7322404371584699E-2</v>
      </c>
      <c r="O76">
        <f t="shared" si="4"/>
        <v>1.0928961748633879</v>
      </c>
    </row>
    <row r="77" spans="1:15" x14ac:dyDescent="0.4">
      <c r="A77" t="s">
        <v>54</v>
      </c>
      <c r="B77">
        <v>5932</v>
      </c>
      <c r="K77" t="s">
        <v>53</v>
      </c>
      <c r="L77" t="str">
        <f>A66</f>
        <v>E10</v>
      </c>
      <c r="M77">
        <f>B66</f>
        <v>3548</v>
      </c>
      <c r="N77" s="8">
        <f t="shared" si="3"/>
        <v>9.2155228304158565E-2</v>
      </c>
      <c r="O77">
        <f t="shared" si="4"/>
        <v>3.6862091321663426</v>
      </c>
    </row>
    <row r="78" spans="1:15" x14ac:dyDescent="0.4">
      <c r="A78" t="s">
        <v>62</v>
      </c>
      <c r="B78">
        <v>3831</v>
      </c>
      <c r="K78" t="s">
        <v>54</v>
      </c>
      <c r="L78" t="str">
        <f>A78</f>
        <v>F10</v>
      </c>
      <c r="M78">
        <f>B78</f>
        <v>3831</v>
      </c>
      <c r="N78" s="8">
        <f t="shared" si="3"/>
        <v>0.22321015096786143</v>
      </c>
      <c r="O78">
        <f t="shared" si="4"/>
        <v>8.9284060387144564</v>
      </c>
    </row>
    <row r="79" spans="1:15" x14ac:dyDescent="0.4">
      <c r="A79" t="s">
        <v>70</v>
      </c>
      <c r="B79">
        <v>42728</v>
      </c>
      <c r="K79" t="s">
        <v>55</v>
      </c>
      <c r="L79" t="str">
        <f>A90</f>
        <v>G10</v>
      </c>
      <c r="M79">
        <f>B90</f>
        <v>4619</v>
      </c>
      <c r="N79" s="8">
        <f t="shared" si="3"/>
        <v>0.58812633138834858</v>
      </c>
      <c r="O79">
        <f t="shared" si="4"/>
        <v>23.525053255533944</v>
      </c>
    </row>
    <row r="80" spans="1:15" x14ac:dyDescent="0.4">
      <c r="A80" t="s">
        <v>78</v>
      </c>
      <c r="B80">
        <v>3907</v>
      </c>
      <c r="K80" t="s">
        <v>56</v>
      </c>
      <c r="L80" t="str">
        <f>A102</f>
        <v>H10</v>
      </c>
      <c r="M80">
        <f>B102</f>
        <v>6172</v>
      </c>
      <c r="N80" s="8">
        <f t="shared" si="3"/>
        <v>1.3073075854404002</v>
      </c>
      <c r="O80">
        <f t="shared" si="4"/>
        <v>52.292303417616004</v>
      </c>
    </row>
    <row r="81" spans="1:15" x14ac:dyDescent="0.4">
      <c r="A81" t="s">
        <v>100</v>
      </c>
      <c r="B81">
        <v>3349</v>
      </c>
      <c r="K81" t="s">
        <v>64</v>
      </c>
      <c r="L81" t="str">
        <f>A103</f>
        <v>H11</v>
      </c>
      <c r="M81">
        <f>B103</f>
        <v>9599</v>
      </c>
      <c r="N81" s="8">
        <f t="shared" si="3"/>
        <v>2.8943224969899046</v>
      </c>
      <c r="O81">
        <f t="shared" si="4"/>
        <v>115.77289987959618</v>
      </c>
    </row>
    <row r="82" spans="1:15" x14ac:dyDescent="0.4">
      <c r="A82" t="s">
        <v>101</v>
      </c>
      <c r="B82">
        <v>6210</v>
      </c>
      <c r="K82" t="s">
        <v>63</v>
      </c>
      <c r="L82" t="str">
        <f>A91</f>
        <v>G11</v>
      </c>
      <c r="M82">
        <f>B91</f>
        <v>21766</v>
      </c>
      <c r="N82" s="8">
        <f t="shared" si="3"/>
        <v>8.5287579883300921</v>
      </c>
      <c r="O82">
        <f t="shared" si="4"/>
        <v>341.15031953320369</v>
      </c>
    </row>
    <row r="83" spans="1:15" x14ac:dyDescent="0.4">
      <c r="A83" t="s">
        <v>102</v>
      </c>
      <c r="B83">
        <v>30668</v>
      </c>
      <c r="K83" t="s">
        <v>62</v>
      </c>
      <c r="L83" t="str">
        <f>A79</f>
        <v>F11</v>
      </c>
      <c r="M83">
        <f>B79</f>
        <v>42728</v>
      </c>
      <c r="N83" s="8">
        <f t="shared" si="3"/>
        <v>18.236084097434471</v>
      </c>
      <c r="O83">
        <f t="shared" si="4"/>
        <v>729.44336389737884</v>
      </c>
    </row>
    <row r="84" spans="1:15" x14ac:dyDescent="0.4">
      <c r="A84" t="s">
        <v>15</v>
      </c>
      <c r="B84">
        <v>3326</v>
      </c>
      <c r="K84" t="s">
        <v>61</v>
      </c>
      <c r="L84" t="str">
        <f>A67</f>
        <v>E11</v>
      </c>
      <c r="M84">
        <f>B67</f>
        <v>43404</v>
      </c>
      <c r="N84" s="8">
        <f t="shared" si="3"/>
        <v>18.549134018708902</v>
      </c>
      <c r="O84">
        <f t="shared" si="4"/>
        <v>741.96536074835603</v>
      </c>
    </row>
    <row r="85" spans="1:15" x14ac:dyDescent="0.4">
      <c r="A85" t="s">
        <v>23</v>
      </c>
      <c r="B85">
        <v>3888</v>
      </c>
      <c r="K85" t="s">
        <v>60</v>
      </c>
      <c r="L85" t="str">
        <f>A55</f>
        <v>D11</v>
      </c>
      <c r="M85">
        <f>B55</f>
        <v>32474</v>
      </c>
      <c r="N85" s="8">
        <f t="shared" si="3"/>
        <v>13.487542835972954</v>
      </c>
      <c r="O85">
        <f t="shared" si="4"/>
        <v>539.50171343891816</v>
      </c>
    </row>
    <row r="86" spans="1:15" x14ac:dyDescent="0.4">
      <c r="A86" t="s">
        <v>31</v>
      </c>
      <c r="B86">
        <v>4274</v>
      </c>
      <c r="K86" t="s">
        <v>59</v>
      </c>
      <c r="L86" t="str">
        <f>A43</f>
        <v>C11</v>
      </c>
      <c r="M86">
        <f>B43</f>
        <v>18484</v>
      </c>
      <c r="N86" s="8">
        <f t="shared" si="3"/>
        <v>7.0088913587107529</v>
      </c>
      <c r="O86">
        <f t="shared" si="4"/>
        <v>280.35565434843011</v>
      </c>
    </row>
    <row r="87" spans="1:15" x14ac:dyDescent="0.4">
      <c r="A87" t="s">
        <v>39</v>
      </c>
      <c r="B87">
        <v>3935</v>
      </c>
      <c r="K87" t="s">
        <v>58</v>
      </c>
      <c r="L87" t="str">
        <f>A31</f>
        <v>B11</v>
      </c>
      <c r="M87">
        <f>B31</f>
        <v>9548</v>
      </c>
      <c r="N87" s="8">
        <f t="shared" si="3"/>
        <v>2.8707048254144669</v>
      </c>
      <c r="O87">
        <f t="shared" si="4"/>
        <v>114.82819301657868</v>
      </c>
    </row>
    <row r="88" spans="1:15" x14ac:dyDescent="0.4">
      <c r="A88" t="s">
        <v>47</v>
      </c>
      <c r="B88">
        <v>25527</v>
      </c>
      <c r="K88" t="s">
        <v>57</v>
      </c>
      <c r="L88" t="str">
        <f>A19</f>
        <v>A11</v>
      </c>
      <c r="M88">
        <f>B19</f>
        <v>7271</v>
      </c>
      <c r="N88" s="8">
        <f t="shared" si="3"/>
        <v>1.8162452533111049</v>
      </c>
      <c r="O88">
        <f t="shared" si="4"/>
        <v>72.649810132444202</v>
      </c>
    </row>
    <row r="89" spans="1:15" x14ac:dyDescent="0.4">
      <c r="A89" t="s">
        <v>55</v>
      </c>
      <c r="B89">
        <v>6110</v>
      </c>
      <c r="K89" t="s">
        <v>65</v>
      </c>
      <c r="L89" t="str">
        <f>A20</f>
        <v>A12</v>
      </c>
      <c r="M89">
        <f>B20</f>
        <v>6128</v>
      </c>
      <c r="N89" s="8">
        <f t="shared" si="3"/>
        <v>1.2869315550615912</v>
      </c>
      <c r="O89">
        <f t="shared" si="4"/>
        <v>51.477262202463649</v>
      </c>
    </row>
    <row r="90" spans="1:15" x14ac:dyDescent="0.4">
      <c r="A90" t="s">
        <v>63</v>
      </c>
      <c r="B90">
        <v>4619</v>
      </c>
      <c r="K90" t="s">
        <v>66</v>
      </c>
      <c r="L90" t="str">
        <f>A32</f>
        <v>B12</v>
      </c>
      <c r="M90">
        <f>B32</f>
        <v>4873</v>
      </c>
      <c r="N90" s="8">
        <f t="shared" si="3"/>
        <v>0.70575159766601836</v>
      </c>
      <c r="O90">
        <f t="shared" si="4"/>
        <v>28.230063906640734</v>
      </c>
    </row>
    <row r="91" spans="1:15" x14ac:dyDescent="0.4">
      <c r="A91" t="s">
        <v>71</v>
      </c>
      <c r="B91">
        <v>21766</v>
      </c>
      <c r="K91" t="s">
        <v>67</v>
      </c>
      <c r="L91" t="str">
        <f>A44</f>
        <v>C12</v>
      </c>
      <c r="M91">
        <f>B44</f>
        <v>4228</v>
      </c>
      <c r="N91" s="8">
        <f t="shared" si="3"/>
        <v>0.40705751597666018</v>
      </c>
      <c r="O91">
        <f t="shared" si="4"/>
        <v>16.282300639066406</v>
      </c>
    </row>
    <row r="92" spans="1:15" x14ac:dyDescent="0.4">
      <c r="A92" t="s">
        <v>79</v>
      </c>
      <c r="B92">
        <v>3710</v>
      </c>
      <c r="K92" t="s">
        <v>68</v>
      </c>
      <c r="L92" t="str">
        <f>A56</f>
        <v>D12</v>
      </c>
      <c r="M92">
        <f>B56</f>
        <v>4106</v>
      </c>
      <c r="N92" s="8">
        <f t="shared" si="3"/>
        <v>0.35056034083541721</v>
      </c>
      <c r="O92">
        <f t="shared" si="4"/>
        <v>14.022413633416688</v>
      </c>
    </row>
    <row r="93" spans="1:15" x14ac:dyDescent="0.4">
      <c r="A93" t="s">
        <v>103</v>
      </c>
      <c r="B93">
        <v>3369</v>
      </c>
      <c r="K93" t="s">
        <v>69</v>
      </c>
      <c r="L93" t="str">
        <f>A68</f>
        <v>E12</v>
      </c>
      <c r="M93">
        <f>B68</f>
        <v>4196</v>
      </c>
      <c r="N93" s="8">
        <f t="shared" si="3"/>
        <v>0.39223858479207185</v>
      </c>
      <c r="O93">
        <f t="shared" si="4"/>
        <v>15.689543391682875</v>
      </c>
    </row>
    <row r="94" spans="1:15" x14ac:dyDescent="0.4">
      <c r="A94" t="s">
        <v>104</v>
      </c>
      <c r="B94">
        <v>10210</v>
      </c>
      <c r="K94" t="s">
        <v>70</v>
      </c>
      <c r="L94" t="str">
        <f>A80</f>
        <v>F12</v>
      </c>
      <c r="M94">
        <f>B80</f>
        <v>3907</v>
      </c>
      <c r="N94" s="8">
        <f t="shared" si="3"/>
        <v>0.2584051125312587</v>
      </c>
      <c r="O94">
        <f t="shared" si="4"/>
        <v>10.336204501250348</v>
      </c>
    </row>
    <row r="95" spans="1:15" x14ac:dyDescent="0.4">
      <c r="A95" t="s">
        <v>105</v>
      </c>
      <c r="B95">
        <v>20070</v>
      </c>
      <c r="K95" t="s">
        <v>71</v>
      </c>
      <c r="L95" t="str">
        <f>A92</f>
        <v>G12</v>
      </c>
      <c r="M95">
        <f>B92</f>
        <v>3710</v>
      </c>
      <c r="N95" s="8">
        <f t="shared" si="3"/>
        <v>0.16717606742613689</v>
      </c>
      <c r="O95">
        <f t="shared" si="4"/>
        <v>6.6870426970454755</v>
      </c>
    </row>
    <row r="96" spans="1:15" x14ac:dyDescent="0.4">
      <c r="A96" t="s">
        <v>16</v>
      </c>
      <c r="B96">
        <v>3404</v>
      </c>
      <c r="K96" t="s">
        <v>72</v>
      </c>
      <c r="L96" t="str">
        <f>A104</f>
        <v>H12</v>
      </c>
      <c r="M96">
        <f>B104</f>
        <v>3520</v>
      </c>
      <c r="N96" s="8">
        <f t="shared" si="3"/>
        <v>7.9188663517643781E-2</v>
      </c>
      <c r="O96">
        <f t="shared" si="4"/>
        <v>3.167546540705751</v>
      </c>
    </row>
    <row r="97" spans="1:2" x14ac:dyDescent="0.4">
      <c r="A97" t="s">
        <v>24</v>
      </c>
      <c r="B97">
        <v>3585</v>
      </c>
    </row>
    <row r="98" spans="1:2" x14ac:dyDescent="0.4">
      <c r="A98" t="s">
        <v>33</v>
      </c>
      <c r="B98">
        <v>4071</v>
      </c>
    </row>
    <row r="99" spans="1:2" x14ac:dyDescent="0.4">
      <c r="A99" t="s">
        <v>40</v>
      </c>
      <c r="B99">
        <v>4153</v>
      </c>
    </row>
    <row r="100" spans="1:2" x14ac:dyDescent="0.4">
      <c r="A100" t="s">
        <v>48</v>
      </c>
      <c r="B100">
        <v>18414</v>
      </c>
    </row>
    <row r="101" spans="1:2" x14ac:dyDescent="0.4">
      <c r="A101" t="s">
        <v>56</v>
      </c>
      <c r="B101">
        <v>8078</v>
      </c>
    </row>
    <row r="102" spans="1:2" x14ac:dyDescent="0.4">
      <c r="A102" t="s">
        <v>64</v>
      </c>
      <c r="B102">
        <v>6172</v>
      </c>
    </row>
    <row r="103" spans="1:2" x14ac:dyDescent="0.4">
      <c r="A103" t="s">
        <v>72</v>
      </c>
      <c r="B103">
        <v>9599</v>
      </c>
    </row>
    <row r="104" spans="1:2" x14ac:dyDescent="0.4">
      <c r="A104" t="s">
        <v>80</v>
      </c>
      <c r="B104">
        <v>3520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-9.2537313432835815E-3</v>
      </c>
      <c r="E2" s="7">
        <f>'Plate 2'!N9</f>
        <v>-2.9446132273895771E-2</v>
      </c>
      <c r="F2" s="7">
        <f>'Plate 3'!N9</f>
        <v>-2.2691488376400851E-2</v>
      </c>
      <c r="G2" s="7">
        <f>AVERAGE(D2:F2)</f>
        <v>-2.0463783997860068E-2</v>
      </c>
      <c r="H2" s="7">
        <f>STDEV(D2:F2)</f>
        <v>1.0278874643377765E-2</v>
      </c>
      <c r="I2" s="7">
        <f>G2*40</f>
        <v>-0.81855135991440275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1.2835820895522388E-2</v>
      </c>
      <c r="E3" s="7">
        <f>'Plate 2'!N10</f>
        <v>-9.3479784996494501E-3</v>
      </c>
      <c r="F3" s="7">
        <f>'Plate 3'!N10</f>
        <v>-5.0940075947022321E-3</v>
      </c>
      <c r="G3" s="7">
        <f t="shared" ref="G3:G66" si="0">AVERAGE(D3:F3)</f>
        <v>-5.3538839960976458E-4</v>
      </c>
      <c r="H3" s="7">
        <f t="shared" ref="H3:H66" si="1">STDEV(D3:F3)</f>
        <v>1.1773529446419444E-2</v>
      </c>
      <c r="I3" s="7">
        <f t="shared" ref="I3:I66" si="2">G3*40</f>
        <v>-2.1415535984390582E-2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2.6268656716417909E-2</v>
      </c>
      <c r="E4" s="7">
        <f>'Plate 2'!N11</f>
        <v>0</v>
      </c>
      <c r="F4" s="7">
        <f>'Plate 3'!N11</f>
        <v>5.5570991942206164E-3</v>
      </c>
      <c r="G4" s="7">
        <f t="shared" si="0"/>
        <v>1.0608585303546176E-2</v>
      </c>
      <c r="H4" s="7">
        <f t="shared" si="1"/>
        <v>1.3843724764519979E-2</v>
      </c>
      <c r="I4" s="7">
        <f t="shared" si="2"/>
        <v>0.42434341214184707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6.447761194029851E-2</v>
      </c>
      <c r="E5" s="7">
        <f>'Plate 2'!N12</f>
        <v>0.11965412479551298</v>
      </c>
      <c r="F5" s="7">
        <f>'Plate 3'!N12</f>
        <v>0.11716217467815133</v>
      </c>
      <c r="G5" s="7">
        <f t="shared" si="0"/>
        <v>0.10043130380465427</v>
      </c>
      <c r="H5" s="7">
        <f t="shared" si="1"/>
        <v>3.1161730100471546E-2</v>
      </c>
      <c r="I5" s="7">
        <f t="shared" si="2"/>
        <v>4.0172521521861713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0.13522388059701493</v>
      </c>
      <c r="E6" s="7">
        <f>'Plate 2'!N13</f>
        <v>0.20191633559242814</v>
      </c>
      <c r="F6" s="7">
        <f>'Plate 3'!N13</f>
        <v>0.18894137260350097</v>
      </c>
      <c r="G6" s="7">
        <f t="shared" si="0"/>
        <v>0.175360529597648</v>
      </c>
      <c r="H6" s="7">
        <f t="shared" si="1"/>
        <v>3.5359586548643851E-2</v>
      </c>
      <c r="I6" s="7">
        <f t="shared" si="2"/>
        <v>7.0144211839059203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0.40477611940298508</v>
      </c>
      <c r="E7" s="7">
        <f>'Plate 2'!N14</f>
        <v>0.5889226454779154</v>
      </c>
      <c r="F7" s="7">
        <f>'Plate 3'!N14</f>
        <v>0.56219320181531907</v>
      </c>
      <c r="G7" s="7">
        <f t="shared" si="0"/>
        <v>0.51863065556540644</v>
      </c>
      <c r="H7" s="7">
        <f t="shared" si="1"/>
        <v>9.9502549430645834E-2</v>
      </c>
      <c r="I7" s="7">
        <f t="shared" si="2"/>
        <v>20.745226222616257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0.93283582089552242</v>
      </c>
      <c r="E8" s="7">
        <f>'Plate 2'!N15</f>
        <v>1.4035989717223651</v>
      </c>
      <c r="F8" s="7">
        <f>'Plate 3'!N15</f>
        <v>1.3249050662220987</v>
      </c>
      <c r="G8" s="7">
        <f t="shared" si="0"/>
        <v>1.2204466196133288</v>
      </c>
      <c r="H8" s="7">
        <f t="shared" si="1"/>
        <v>0.25216693150578245</v>
      </c>
      <c r="I8" s="7">
        <f t="shared" si="2"/>
        <v>48.81786478453315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2.1459701492537313</v>
      </c>
      <c r="E9" s="7">
        <f>'Plate 2'!N16</f>
        <v>3.3849030147230663</v>
      </c>
      <c r="F9" s="7">
        <f>'Plate 3'!N16</f>
        <v>3.1772714642956377</v>
      </c>
      <c r="G9" s="7">
        <f t="shared" si="0"/>
        <v>2.9027148760908119</v>
      </c>
      <c r="H9" s="7">
        <f t="shared" si="1"/>
        <v>0.66353195204151161</v>
      </c>
      <c r="I9" s="7">
        <f t="shared" si="2"/>
        <v>116.10859504363248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5.1301492537313429</v>
      </c>
      <c r="E10" s="7">
        <f>'Plate 2'!N17</f>
        <v>8.197709745267586</v>
      </c>
      <c r="F10" s="7">
        <f>'Plate 3'!N17</f>
        <v>7.7433546355469112</v>
      </c>
      <c r="G10" s="7">
        <f t="shared" si="0"/>
        <v>7.0237378781819473</v>
      </c>
      <c r="H10" s="7">
        <f t="shared" si="1"/>
        <v>1.6555567191790403</v>
      </c>
      <c r="I10" s="7">
        <f t="shared" si="2"/>
        <v>280.94951512727789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8.7361194029850751</v>
      </c>
      <c r="E11" s="7">
        <f>'Plate 2'!N18</f>
        <v>13.452675858845526</v>
      </c>
      <c r="F11" s="7">
        <f>'Plate 3'!N18</f>
        <v>12.651199407242752</v>
      </c>
      <c r="G11" s="7">
        <f t="shared" si="0"/>
        <v>11.613331556357783</v>
      </c>
      <c r="H11" s="7">
        <f t="shared" si="1"/>
        <v>2.523757804793318</v>
      </c>
      <c r="I11" s="7">
        <f t="shared" si="2"/>
        <v>464.53326225431135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7.0185074626865669</v>
      </c>
      <c r="E12" s="7">
        <f>'Plate 2'!N19</f>
        <v>10.978265949988314</v>
      </c>
      <c r="F12" s="7">
        <f>'Plate 3'!N19</f>
        <v>10.384829119199777</v>
      </c>
      <c r="G12" s="7">
        <f t="shared" si="0"/>
        <v>9.4605341772915512</v>
      </c>
      <c r="H12" s="7">
        <f t="shared" si="1"/>
        <v>2.1355708075752062</v>
      </c>
      <c r="I12" s="7">
        <f t="shared" si="2"/>
        <v>378.42136709166203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4.0364179104477609</v>
      </c>
      <c r="E13" s="7">
        <f>'Plate 2'!N20</f>
        <v>6.2402430474409911</v>
      </c>
      <c r="F13" s="7">
        <f>'Plate 3'!N20</f>
        <v>5.9113642678521812</v>
      </c>
      <c r="G13" s="7">
        <f t="shared" si="0"/>
        <v>5.3960084085803111</v>
      </c>
      <c r="H13" s="7">
        <f t="shared" si="1"/>
        <v>1.1888671308750998</v>
      </c>
      <c r="I13" s="7">
        <f t="shared" si="2"/>
        <v>215.84033634321244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1.9453731343283582</v>
      </c>
      <c r="E14" s="7">
        <f>'Plate 2'!N21</f>
        <v>2.9880813274129467</v>
      </c>
      <c r="F14" s="7">
        <f>'Plate 3'!N21</f>
        <v>2.80957673427804</v>
      </c>
      <c r="G14" s="7">
        <f t="shared" si="0"/>
        <v>2.581010398673115</v>
      </c>
      <c r="H14" s="7">
        <f t="shared" si="1"/>
        <v>0.557666586151914</v>
      </c>
      <c r="I14" s="7">
        <f t="shared" si="2"/>
        <v>103.2404159469246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1.0098507462686568</v>
      </c>
      <c r="E15" s="7">
        <f>'Plate 2'!N22</f>
        <v>1.5699929890161253</v>
      </c>
      <c r="F15" s="7">
        <f>'Plate 3'!N22</f>
        <v>1.4888394924516068</v>
      </c>
      <c r="G15" s="7">
        <f t="shared" si="0"/>
        <v>1.3562277425787963</v>
      </c>
      <c r="H15" s="7">
        <f t="shared" si="1"/>
        <v>0.30270322129238636</v>
      </c>
      <c r="I15" s="7">
        <f t="shared" si="2"/>
        <v>54.249109703151852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0.62417910447761193</v>
      </c>
      <c r="E16" s="7">
        <f>'Plate 2'!N23</f>
        <v>0.970320168263613</v>
      </c>
      <c r="F16" s="7">
        <f>'Plate 3'!N23</f>
        <v>0.92108919144206725</v>
      </c>
      <c r="G16" s="7">
        <f t="shared" si="0"/>
        <v>0.83852948806109751</v>
      </c>
      <c r="H16" s="7">
        <f t="shared" si="1"/>
        <v>0.18725781018823032</v>
      </c>
      <c r="I16" s="7">
        <f t="shared" si="2"/>
        <v>33.541179522443898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0.40119402985074626</v>
      </c>
      <c r="E17" s="7">
        <f>'Plate 2'!N24</f>
        <v>0.59733582612759994</v>
      </c>
      <c r="F17" s="7">
        <f>'Plate 3'!N24</f>
        <v>0.58395850699268315</v>
      </c>
      <c r="G17" s="7">
        <f t="shared" si="0"/>
        <v>0.52749612099034315</v>
      </c>
      <c r="H17" s="7">
        <f t="shared" si="1"/>
        <v>0.10958513510730168</v>
      </c>
      <c r="I17" s="7">
        <f t="shared" si="2"/>
        <v>21.099844839613727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0.21731343283582089</v>
      </c>
      <c r="E18" s="7">
        <f>'Plate 2'!N25</f>
        <v>0.30801589156344938</v>
      </c>
      <c r="F18" s="7">
        <f>'Plate 3'!N25</f>
        <v>0.30471427248309713</v>
      </c>
      <c r="G18" s="7">
        <f t="shared" si="0"/>
        <v>0.27668119896078913</v>
      </c>
      <c r="H18" s="7">
        <f t="shared" si="1"/>
        <v>5.1440489044522447E-2</v>
      </c>
      <c r="I18" s="7">
        <f t="shared" si="2"/>
        <v>11.067247958431565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0.14686567164179104</v>
      </c>
      <c r="E19" s="7">
        <f>'Plate 2'!N26</f>
        <v>0.20191633559242814</v>
      </c>
      <c r="F19" s="7">
        <f>'Plate 3'!N26</f>
        <v>0.19033064740205613</v>
      </c>
      <c r="G19" s="7">
        <f t="shared" si="0"/>
        <v>0.17970421821209173</v>
      </c>
      <c r="H19" s="7">
        <f t="shared" si="1"/>
        <v>2.9023002056102105E-2</v>
      </c>
      <c r="I19" s="7">
        <f t="shared" si="2"/>
        <v>7.1881687284836691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0.13194029850746269</v>
      </c>
      <c r="E20" s="7">
        <f>'Plate 2'!N27</f>
        <v>0.19630754849263846</v>
      </c>
      <c r="F20" s="7">
        <f>'Plate 3'!N27</f>
        <v>0.18431045660831713</v>
      </c>
      <c r="G20" s="7">
        <f t="shared" si="0"/>
        <v>0.17085276786947276</v>
      </c>
      <c r="H20" s="7">
        <f t="shared" si="1"/>
        <v>3.4228902367841776E-2</v>
      </c>
      <c r="I20" s="7">
        <f t="shared" si="2"/>
        <v>6.8341107147789106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9.4925373134328361E-2</v>
      </c>
      <c r="E21" s="7">
        <f>'Plate 2'!N28</f>
        <v>0.12479551297032017</v>
      </c>
      <c r="F21" s="7">
        <f>'Plate 3'!N28</f>
        <v>0.11994072427526165</v>
      </c>
      <c r="G21" s="7">
        <f t="shared" si="0"/>
        <v>0.11322053679330339</v>
      </c>
      <c r="H21" s="7">
        <f t="shared" si="1"/>
        <v>1.6028942675670371E-2</v>
      </c>
      <c r="I21" s="7">
        <f t="shared" si="2"/>
        <v>4.5288214717321358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5.8208955223880594E-2</v>
      </c>
      <c r="E22" s="7">
        <f>'Plate 2'!N29</f>
        <v>7.1512035522318301E-2</v>
      </c>
      <c r="F22" s="7">
        <f>'Plate 3'!N29</f>
        <v>6.9463739927757714E-2</v>
      </c>
      <c r="G22" s="7">
        <f t="shared" si="0"/>
        <v>6.6394910224652201E-2</v>
      </c>
      <c r="H22" s="7">
        <f t="shared" si="1"/>
        <v>7.1628397417970594E-3</v>
      </c>
      <c r="I22" s="7">
        <f t="shared" si="2"/>
        <v>2.6557964089860882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2.955223880597015E-2</v>
      </c>
      <c r="E23" s="7">
        <f>'Plate 2'!N30</f>
        <v>3.271792474877308E-3</v>
      </c>
      <c r="F23" s="7">
        <f>'Plate 3'!N30</f>
        <v>3.2416411966286929E-3</v>
      </c>
      <c r="G23" s="7">
        <f t="shared" si="0"/>
        <v>1.2021890825825386E-2</v>
      </c>
      <c r="H23" s="7">
        <f t="shared" si="1"/>
        <v>1.5181734173131184E-2</v>
      </c>
      <c r="I23" s="7">
        <f t="shared" si="2"/>
        <v>0.48087563303301545</v>
      </c>
      <c r="J23">
        <f>SUM(I2:I23)</f>
        <v>1780.9177876471599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-7.164179104477612E-3</v>
      </c>
      <c r="E24">
        <f>'Plate 2'!N31</f>
        <v>-1.9630754849263847E-2</v>
      </c>
      <c r="F24">
        <f>'Plate 3'!N31</f>
        <v>-1.0651106788922848E-2</v>
      </c>
      <c r="G24">
        <f t="shared" si="0"/>
        <v>-1.2482013580888102E-2</v>
      </c>
      <c r="H24">
        <f t="shared" si="1"/>
        <v>6.4317993175138435E-3</v>
      </c>
      <c r="I24" s="7">
        <f t="shared" si="2"/>
        <v>-0.49928054323552407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1.8507462686567163E-2</v>
      </c>
      <c r="E25">
        <f>'Plate 2'!N32</f>
        <v>2.757653657396588E-2</v>
      </c>
      <c r="F25">
        <f>'Plate 3'!N32</f>
        <v>2.5470037973511158E-2</v>
      </c>
      <c r="G25">
        <f t="shared" si="0"/>
        <v>2.3851345744681399E-2</v>
      </c>
      <c r="H25">
        <f t="shared" si="1"/>
        <v>4.7462773509909543E-3</v>
      </c>
      <c r="I25" s="7">
        <f t="shared" si="2"/>
        <v>0.95405382978725595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6.9253731343283581E-2</v>
      </c>
      <c r="E26">
        <f>'Plate 2'!N33</f>
        <v>0.11217574199579342</v>
      </c>
      <c r="F26">
        <f>'Plate 3'!N33</f>
        <v>0.10928961748633879</v>
      </c>
      <c r="G26">
        <f t="shared" si="0"/>
        <v>9.6906363608471935E-2</v>
      </c>
      <c r="H26">
        <f t="shared" si="1"/>
        <v>2.3991320973767126E-2</v>
      </c>
      <c r="I26" s="7">
        <f t="shared" si="2"/>
        <v>3.8762545443388774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0.16656716417910447</v>
      </c>
      <c r="E27">
        <f>'Plate 2'!N34</f>
        <v>0.26034120121523718</v>
      </c>
      <c r="F27">
        <f>'Plate 3'!N34</f>
        <v>0.24960637214040937</v>
      </c>
      <c r="G27">
        <f t="shared" si="0"/>
        <v>0.22550491251158367</v>
      </c>
      <c r="H27">
        <f t="shared" si="1"/>
        <v>5.1323023806995577E-2</v>
      </c>
      <c r="I27" s="7">
        <f t="shared" si="2"/>
        <v>9.0201965004633458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0.53074626865671637</v>
      </c>
      <c r="E28">
        <f>'Plate 2'!N35</f>
        <v>0.82495910259406402</v>
      </c>
      <c r="F28">
        <f>'Plate 3'!N35</f>
        <v>0.76317495600629803</v>
      </c>
      <c r="G28">
        <f t="shared" si="0"/>
        <v>0.70629344241902603</v>
      </c>
      <c r="H28">
        <f t="shared" si="1"/>
        <v>0.15513519218522187</v>
      </c>
      <c r="I28" s="7">
        <f t="shared" si="2"/>
        <v>28.25173769676104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1.2611940298507462</v>
      </c>
      <c r="E29">
        <f>'Plate 2'!N36</f>
        <v>1.9294227623276468</v>
      </c>
      <c r="F29">
        <f>'Plate 3'!N36</f>
        <v>1.8167083449106232</v>
      </c>
      <c r="G29">
        <f t="shared" si="0"/>
        <v>1.6691083790296721</v>
      </c>
      <c r="H29">
        <f t="shared" si="1"/>
        <v>0.35773135475236806</v>
      </c>
      <c r="I29" s="7">
        <f t="shared" si="2"/>
        <v>66.764335161186892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2.78</v>
      </c>
      <c r="E30">
        <f>'Plate 2'!N37</f>
        <v>4.2467866323907453</v>
      </c>
      <c r="F30">
        <f>'Plate 3'!N37</f>
        <v>4.0344540150041679</v>
      </c>
      <c r="G30">
        <f t="shared" si="0"/>
        <v>3.6870802157983049</v>
      </c>
      <c r="H30">
        <f t="shared" si="1"/>
        <v>0.79269614198700211</v>
      </c>
      <c r="I30" s="7">
        <f t="shared" si="2"/>
        <v>147.4832086319322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5.4429850746268658</v>
      </c>
      <c r="E31">
        <f>'Plate 2'!N38</f>
        <v>8.4187894367842961</v>
      </c>
      <c r="F31">
        <f>'Plate 3'!N38</f>
        <v>7.8952486801889412</v>
      </c>
      <c r="G31">
        <f t="shared" si="0"/>
        <v>7.2523410638667016</v>
      </c>
      <c r="H31">
        <f t="shared" si="1"/>
        <v>1.5886631338338038</v>
      </c>
      <c r="I31" s="7">
        <f t="shared" si="2"/>
        <v>290.09364255466807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12.303880597014926</v>
      </c>
      <c r="E32">
        <f>'Plate 2'!N39</f>
        <v>19.1039962608086</v>
      </c>
      <c r="F32">
        <f>'Plate 3'!N39</f>
        <v>17.978142076502731</v>
      </c>
      <c r="G32">
        <f t="shared" si="0"/>
        <v>16.462006311442085</v>
      </c>
      <c r="H32">
        <f t="shared" si="1"/>
        <v>3.6447762625180449</v>
      </c>
      <c r="I32" s="7">
        <f t="shared" si="2"/>
        <v>658.48025245768338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14.131343283582089</v>
      </c>
      <c r="E33">
        <f>'Plate 2'!N40</f>
        <v>21.532601075017528</v>
      </c>
      <c r="F33">
        <f>'Plate 3'!N40</f>
        <v>20.520978049458183</v>
      </c>
      <c r="G33">
        <f t="shared" si="0"/>
        <v>18.7283074693526</v>
      </c>
      <c r="H33">
        <f t="shared" si="1"/>
        <v>4.0130917109384772</v>
      </c>
      <c r="I33" s="7">
        <f t="shared" si="2"/>
        <v>749.13229877410402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8.8913432835820903</v>
      </c>
      <c r="E34">
        <f>'Plate 2'!N41</f>
        <v>13.788268286982939</v>
      </c>
      <c r="F34">
        <f>'Plate 3'!N41</f>
        <v>13.041585625636751</v>
      </c>
      <c r="G34">
        <f t="shared" si="0"/>
        <v>11.907065732067259</v>
      </c>
      <c r="H34">
        <f t="shared" si="1"/>
        <v>2.6382418698655852</v>
      </c>
      <c r="I34" s="7">
        <f t="shared" si="2"/>
        <v>476.28262928269038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5.0916417910447764</v>
      </c>
      <c r="E35">
        <f>'Plate 2'!N42</f>
        <v>7.9803692451507358</v>
      </c>
      <c r="F35">
        <f>'Plate 3'!N42</f>
        <v>7.5701583773270347</v>
      </c>
      <c r="G35">
        <f t="shared" si="0"/>
        <v>6.8807231378408487</v>
      </c>
      <c r="H35">
        <f t="shared" si="1"/>
        <v>1.5629066792711639</v>
      </c>
      <c r="I35" s="7">
        <f t="shared" si="2"/>
        <v>275.22892551363395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2.34</v>
      </c>
      <c r="E36">
        <f>'Plate 2'!N43</f>
        <v>3.7261042299602711</v>
      </c>
      <c r="F36">
        <f>'Plate 3'!N43</f>
        <v>3.4884690191719923</v>
      </c>
      <c r="G36">
        <f t="shared" si="0"/>
        <v>3.1848577497107544</v>
      </c>
      <c r="H36">
        <f t="shared" si="1"/>
        <v>0.74125305145162079</v>
      </c>
      <c r="I36" s="7">
        <f t="shared" si="2"/>
        <v>127.39430998843018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1.2080597014925374</v>
      </c>
      <c r="E37">
        <f>'Plate 2'!N44</f>
        <v>1.8957700397289086</v>
      </c>
      <c r="F37">
        <f>'Plate 3'!N44</f>
        <v>1.7866073909419282</v>
      </c>
      <c r="G37">
        <f t="shared" si="0"/>
        <v>1.6301457107211246</v>
      </c>
      <c r="H37">
        <f t="shared" si="1"/>
        <v>0.36958973249054644</v>
      </c>
      <c r="I37" s="7">
        <f t="shared" si="2"/>
        <v>65.205828428844981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0.70089552238805974</v>
      </c>
      <c r="E38">
        <f>'Plate 2'!N45</f>
        <v>1.0595933629352652</v>
      </c>
      <c r="F38">
        <f>'Plate 3'!N45</f>
        <v>0.98268037417801235</v>
      </c>
      <c r="G38">
        <f t="shared" si="0"/>
        <v>0.91438975316711246</v>
      </c>
      <c r="H38">
        <f t="shared" si="1"/>
        <v>0.18884846277332509</v>
      </c>
      <c r="I38" s="7">
        <f t="shared" si="2"/>
        <v>36.575590126684496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0.48895522388059703</v>
      </c>
      <c r="E39">
        <f>'Plate 2'!N46</f>
        <v>0.74222949287216644</v>
      </c>
      <c r="F39">
        <f>'Plate 3'!N46</f>
        <v>0.67935537649347033</v>
      </c>
      <c r="G39">
        <f t="shared" si="0"/>
        <v>0.63684669774874458</v>
      </c>
      <c r="H39">
        <f t="shared" si="1"/>
        <v>0.13187950811164789</v>
      </c>
      <c r="I39" s="7">
        <f t="shared" si="2"/>
        <v>25.473867909949782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0.2883582089552239</v>
      </c>
      <c r="E40">
        <f>'Plate 2'!N47</f>
        <v>0.44776817013320869</v>
      </c>
      <c r="F40">
        <f>'Plate 3'!N47</f>
        <v>0.42835972955450585</v>
      </c>
      <c r="G40">
        <f t="shared" si="0"/>
        <v>0.38816203621431278</v>
      </c>
      <c r="H40">
        <f t="shared" si="1"/>
        <v>8.6975714099372811E-2</v>
      </c>
      <c r="I40" s="7">
        <f t="shared" si="2"/>
        <v>15.526481448572511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0.22597014925373135</v>
      </c>
      <c r="E41">
        <f>'Plate 2'!N48</f>
        <v>0.35241878943678429</v>
      </c>
      <c r="F41">
        <f>'Plate 3'!N48</f>
        <v>0.33435213485227377</v>
      </c>
      <c r="G41">
        <f t="shared" si="0"/>
        <v>0.30424702451426316</v>
      </c>
      <c r="H41">
        <f t="shared" si="1"/>
        <v>6.8388982317209746E-2</v>
      </c>
      <c r="I41" s="7">
        <f t="shared" si="2"/>
        <v>12.169880980570527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0.23343283582089552</v>
      </c>
      <c r="E42">
        <f>'Plate 2'!N49</f>
        <v>0.3963542883851367</v>
      </c>
      <c r="F42">
        <f>'Plate 3'!N49</f>
        <v>0.37232564601278129</v>
      </c>
      <c r="G42">
        <f t="shared" si="0"/>
        <v>0.33403759007293782</v>
      </c>
      <c r="H42">
        <f t="shared" si="1"/>
        <v>8.7950732499223763E-2</v>
      </c>
      <c r="I42" s="7">
        <f t="shared" si="2"/>
        <v>13.361503602917512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0.16537313432835821</v>
      </c>
      <c r="E43">
        <f>'Plate 2'!N50</f>
        <v>0.29866791306379997</v>
      </c>
      <c r="F43">
        <f>'Plate 3'!N50</f>
        <v>0.27137167731777345</v>
      </c>
      <c r="G43">
        <f t="shared" si="0"/>
        <v>0.24513757490331053</v>
      </c>
      <c r="H43">
        <f t="shared" si="1"/>
        <v>7.0413390819161772E-2</v>
      </c>
      <c r="I43" s="7">
        <f t="shared" si="2"/>
        <v>9.8055029961324216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0.12268656716417911</v>
      </c>
      <c r="E44">
        <f>'Plate 2'!N51</f>
        <v>0.1514372516943211</v>
      </c>
      <c r="F44">
        <f>'Plate 3'!N51</f>
        <v>0.13753820505696027</v>
      </c>
      <c r="G44">
        <f t="shared" si="0"/>
        <v>0.13722067463848683</v>
      </c>
      <c r="H44">
        <f t="shared" si="1"/>
        <v>1.4377972194051855E-2</v>
      </c>
      <c r="I44" s="7">
        <f t="shared" si="2"/>
        <v>5.4888269855394736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4.7761194029850747E-2</v>
      </c>
      <c r="E45">
        <f>'Plate 2'!N52</f>
        <v>0.44262678195840149</v>
      </c>
      <c r="F45">
        <f>'Plate 3'!N52</f>
        <v>4.7698434750393627E-2</v>
      </c>
      <c r="G45">
        <f t="shared" si="0"/>
        <v>0.17936213691288194</v>
      </c>
      <c r="H45">
        <f t="shared" si="1"/>
        <v>0.22799387268716093</v>
      </c>
      <c r="I45" s="7">
        <f t="shared" si="2"/>
        <v>7.1744854765152777</v>
      </c>
      <c r="J45">
        <f>SUM(I24:I45)</f>
        <v>3023.2445323481707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5.0746268656716415E-2</v>
      </c>
      <c r="E46" s="6">
        <f>'Plate 2'!N53</f>
        <v>7.1512035522318301E-2</v>
      </c>
      <c r="F46" s="6">
        <f>'Plate 3'!N53</f>
        <v>6.7148281930165782E-2</v>
      </c>
      <c r="G46" s="6">
        <f t="shared" si="0"/>
        <v>6.3135528703066837E-2</v>
      </c>
      <c r="H46" s="6">
        <f t="shared" si="1"/>
        <v>1.0949014098325353E-2</v>
      </c>
      <c r="I46" s="7">
        <f t="shared" si="2"/>
        <v>2.5254211481226734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0.11343283582089553</v>
      </c>
      <c r="E47" s="6">
        <f>'Plate 2'!N54</f>
        <v>0.17620939471839214</v>
      </c>
      <c r="F47" s="6">
        <f>'Plate 3'!N54</f>
        <v>0.16671297582661851</v>
      </c>
      <c r="G47" s="6">
        <f t="shared" si="0"/>
        <v>0.15211840212196873</v>
      </c>
      <c r="H47" s="6">
        <f t="shared" si="1"/>
        <v>3.3837483254049061E-2</v>
      </c>
      <c r="I47" s="7">
        <f t="shared" si="2"/>
        <v>6.0847360848787488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0.38477611940298506</v>
      </c>
      <c r="E48" s="6">
        <f>'Plate 2'!N55</f>
        <v>0.57022668847861646</v>
      </c>
      <c r="F48" s="6">
        <f>'Plate 3'!N55</f>
        <v>0.53626007224228955</v>
      </c>
      <c r="G48" s="6">
        <f t="shared" si="0"/>
        <v>0.49708762670796364</v>
      </c>
      <c r="H48" s="6">
        <f t="shared" si="1"/>
        <v>9.87362079455847E-2</v>
      </c>
      <c r="I48" s="7">
        <f t="shared" si="2"/>
        <v>19.883505068318545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0.62149253731343279</v>
      </c>
      <c r="E49" s="6">
        <f>'Plate 2'!N56</f>
        <v>0.94741762093947179</v>
      </c>
      <c r="F49" s="6">
        <f>'Plate 3'!N56</f>
        <v>0.9155320922478466</v>
      </c>
      <c r="G49" s="6">
        <f t="shared" si="0"/>
        <v>0.82814741683358373</v>
      </c>
      <c r="H49" s="6">
        <f t="shared" si="1"/>
        <v>0.17967707465645685</v>
      </c>
      <c r="I49" s="7">
        <f t="shared" si="2"/>
        <v>33.125896673343348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1.0295522388059701</v>
      </c>
      <c r="E50" s="6">
        <f>'Plate 2'!N57</f>
        <v>1.5784061696658098</v>
      </c>
      <c r="F50" s="6">
        <f>'Plate 3'!N57</f>
        <v>1.5073631564323422</v>
      </c>
      <c r="G50" s="6">
        <f t="shared" si="0"/>
        <v>1.3717738549680407</v>
      </c>
      <c r="H50" s="6">
        <f t="shared" si="1"/>
        <v>0.29849372415305025</v>
      </c>
      <c r="I50" s="7">
        <f t="shared" si="2"/>
        <v>54.870954198721627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1.9880597014925374</v>
      </c>
      <c r="E51" s="6">
        <f>'Plate 2'!N58</f>
        <v>3.1703669081561112</v>
      </c>
      <c r="F51" s="6">
        <f>'Plate 3'!N58</f>
        <v>2.9772158933036952</v>
      </c>
      <c r="G51" s="6">
        <f t="shared" si="0"/>
        <v>2.7118808343174479</v>
      </c>
      <c r="H51" s="6">
        <f t="shared" si="1"/>
        <v>0.63424333096815555</v>
      </c>
      <c r="I51" s="7">
        <f t="shared" si="2"/>
        <v>108.47523337269791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3.3871641791044778</v>
      </c>
      <c r="E52" s="6">
        <f>'Plate 2'!N59</f>
        <v>5.2072914232297265</v>
      </c>
      <c r="F52" s="6">
        <f>'Plate 3'!N59</f>
        <v>4.8360655737704912</v>
      </c>
      <c r="G52" s="6">
        <f t="shared" si="0"/>
        <v>4.476840392034898</v>
      </c>
      <c r="H52" s="6">
        <f t="shared" si="1"/>
        <v>0.96176808254198121</v>
      </c>
      <c r="I52" s="7">
        <f t="shared" si="2"/>
        <v>179.07361568139592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5.2943283582089551</v>
      </c>
      <c r="E53" s="6">
        <f>'Plate 2'!N60</f>
        <v>8.0691750408974059</v>
      </c>
      <c r="F53" s="6">
        <f>'Plate 3'!N60</f>
        <v>7.5187552097804939</v>
      </c>
      <c r="G53" s="6">
        <f t="shared" si="0"/>
        <v>6.9607528696289513</v>
      </c>
      <c r="H53" s="6">
        <f t="shared" si="1"/>
        <v>1.4691727219145219</v>
      </c>
      <c r="I53" s="7">
        <f t="shared" si="2"/>
        <v>278.43011478515803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9.9841791044776116</v>
      </c>
      <c r="E54" s="6">
        <f>'Plate 2'!N61</f>
        <v>15.95653189997663</v>
      </c>
      <c r="F54" s="6">
        <f>'Plate 3'!N61</f>
        <v>14.861072520144484</v>
      </c>
      <c r="G54" s="6">
        <f t="shared" si="0"/>
        <v>13.600594508199576</v>
      </c>
      <c r="H54" s="6">
        <f t="shared" si="1"/>
        <v>3.1794422612187367</v>
      </c>
      <c r="I54" s="7">
        <f t="shared" si="2"/>
        <v>544.02378032798299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9.0137313432835828</v>
      </c>
      <c r="E55" s="6">
        <f>'Plate 2'!N62</f>
        <v>13.649918205188127</v>
      </c>
      <c r="F55" s="6">
        <f>'Plate 3'!N62</f>
        <v>12.637769750856719</v>
      </c>
      <c r="G55" s="6">
        <f t="shared" si="0"/>
        <v>11.76713976644281</v>
      </c>
      <c r="H55" s="6">
        <f t="shared" si="1"/>
        <v>2.4376329875402734</v>
      </c>
      <c r="I55" s="7">
        <f t="shared" si="2"/>
        <v>470.6855906577124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6.8758208955223878</v>
      </c>
      <c r="E56" s="6">
        <f>'Plate 2'!N63</f>
        <v>10.836176676793643</v>
      </c>
      <c r="F56" s="6">
        <f>'Plate 3'!N63</f>
        <v>10.270445494118736</v>
      </c>
      <c r="G56" s="6">
        <f t="shared" si="0"/>
        <v>9.3274810221449211</v>
      </c>
      <c r="H56" s="6">
        <f t="shared" si="1"/>
        <v>2.1419596109907899</v>
      </c>
      <c r="I56" s="7">
        <f t="shared" si="2"/>
        <v>373.09924088579686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4.897313432835821</v>
      </c>
      <c r="E57" s="6">
        <f>'Plate 2'!N64</f>
        <v>7.5012853470437015</v>
      </c>
      <c r="F57" s="6">
        <f>'Plate 3'!N64</f>
        <v>6.9764749467444656</v>
      </c>
      <c r="G57" s="6">
        <f t="shared" si="0"/>
        <v>6.458357908874663</v>
      </c>
      <c r="H57" s="6">
        <f t="shared" si="1"/>
        <v>1.3771352080293737</v>
      </c>
      <c r="I57" s="7">
        <f t="shared" si="2"/>
        <v>258.33431635498653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1.4805970149253731</v>
      </c>
      <c r="E58" s="6">
        <f>'Plate 2'!N65</f>
        <v>2.3547557840616968</v>
      </c>
      <c r="F58" s="6">
        <f>'Plate 3'!N65</f>
        <v>2.1899601741224415</v>
      </c>
      <c r="G58" s="6">
        <f t="shared" si="0"/>
        <v>2.0084376577031704</v>
      </c>
      <c r="H58" s="6">
        <f t="shared" si="1"/>
        <v>0.46449026511852026</v>
      </c>
      <c r="I58" s="7">
        <f t="shared" si="2"/>
        <v>80.337506308126819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0.86149253731343278</v>
      </c>
      <c r="E59" s="6">
        <f>'Plate 2'!N66</f>
        <v>1.3573264781491003</v>
      </c>
      <c r="F59" s="6">
        <f>'Plate 3'!N66</f>
        <v>1.2785959062702601</v>
      </c>
      <c r="G59" s="6">
        <f t="shared" si="0"/>
        <v>1.1658049739109311</v>
      </c>
      <c r="H59" s="6">
        <f t="shared" si="1"/>
        <v>0.26646607671150596</v>
      </c>
      <c r="I59" s="7">
        <f t="shared" si="2"/>
        <v>46.632198956437243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0.84388059701492535</v>
      </c>
      <c r="E60" s="6">
        <f>'Plate 2'!N67</f>
        <v>1.2984342136013087</v>
      </c>
      <c r="F60" s="6">
        <f>'Plate 3'!N67</f>
        <v>1.1961656015559878</v>
      </c>
      <c r="G60" s="6">
        <f t="shared" si="0"/>
        <v>1.1128268040574072</v>
      </c>
      <c r="H60" s="6">
        <f t="shared" si="1"/>
        <v>0.2384612420590024</v>
      </c>
      <c r="I60" s="7">
        <f t="shared" si="2"/>
        <v>44.513072162296289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0.36029850746268655</v>
      </c>
      <c r="E61" s="6">
        <f>'Plate 2'!N68</f>
        <v>0.56134610890394954</v>
      </c>
      <c r="F61" s="6">
        <f>'Plate 3'!N68</f>
        <v>0.52653514865240347</v>
      </c>
      <c r="G61" s="6">
        <f t="shared" si="0"/>
        <v>0.48272658833967985</v>
      </c>
      <c r="H61" s="6">
        <f t="shared" si="1"/>
        <v>0.10744499513158563</v>
      </c>
      <c r="I61" s="7">
        <f t="shared" si="2"/>
        <v>19.309063533587192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0.23671641791044776</v>
      </c>
      <c r="E62" s="6">
        <f>'Plate 2'!N69</f>
        <v>0.36644075718625846</v>
      </c>
      <c r="F62" s="6">
        <f>'Plate 3'!N69</f>
        <v>0.33666759284986569</v>
      </c>
      <c r="G62" s="6">
        <f t="shared" si="0"/>
        <v>0.31327492264885731</v>
      </c>
      <c r="H62" s="6">
        <f t="shared" si="1"/>
        <v>6.7952290722876105E-2</v>
      </c>
      <c r="I62" s="7">
        <f t="shared" si="2"/>
        <v>12.530996905954293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0.28268656716417911</v>
      </c>
      <c r="E63" s="6">
        <f>'Plate 2'!N70</f>
        <v>0.41458284645945315</v>
      </c>
      <c r="F63" s="6">
        <f>'Plate 3'!N70</f>
        <v>0.38992312679447994</v>
      </c>
      <c r="G63" s="6">
        <f t="shared" si="0"/>
        <v>0.36239751347270405</v>
      </c>
      <c r="H63" s="6">
        <f t="shared" si="1"/>
        <v>7.0124187442987096E-2</v>
      </c>
      <c r="I63" s="7">
        <f t="shared" si="2"/>
        <v>14.495900538908161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0.22417910447761194</v>
      </c>
      <c r="E64" s="6">
        <f>'Plate 2'!N71</f>
        <v>0.3388642206122926</v>
      </c>
      <c r="F64" s="6">
        <f>'Plate 3'!N71</f>
        <v>0.32416411966286929</v>
      </c>
      <c r="G64" s="6">
        <f t="shared" si="0"/>
        <v>0.29573581491759127</v>
      </c>
      <c r="H64" s="6">
        <f t="shared" si="1"/>
        <v>6.2404289505803186E-2</v>
      </c>
      <c r="I64" s="7">
        <f t="shared" si="2"/>
        <v>11.829432596703651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0.1808955223880597</v>
      </c>
      <c r="E65" s="6">
        <f>'Plate 2'!N72</f>
        <v>0.25099322271558777</v>
      </c>
      <c r="F65" s="6">
        <f>'Plate 3'!N72</f>
        <v>0.24682782254329905</v>
      </c>
      <c r="G65" s="6">
        <f t="shared" si="0"/>
        <v>0.22623885588231551</v>
      </c>
      <c r="H65" s="6">
        <f t="shared" si="1"/>
        <v>3.9323670466111058E-2</v>
      </c>
      <c r="I65" s="7">
        <f t="shared" si="2"/>
        <v>9.0495542352926215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9.1940298507462687E-2</v>
      </c>
      <c r="E66" s="6">
        <f>'Plate 2'!N73</f>
        <v>0.14255667211965412</v>
      </c>
      <c r="F66" s="6">
        <f>'Plate 3'!N73</f>
        <v>0.14494767064925443</v>
      </c>
      <c r="G66" s="6">
        <f t="shared" si="0"/>
        <v>0.12648154709212375</v>
      </c>
      <c r="H66" s="6">
        <f t="shared" si="1"/>
        <v>2.9937478331226355E-2</v>
      </c>
      <c r="I66" s="7">
        <f t="shared" si="2"/>
        <v>5.0592618836849503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4.955223880597015E-2</v>
      </c>
      <c r="E67" s="6">
        <f>'Plate 2'!N74</f>
        <v>3.8326711848562747E-2</v>
      </c>
      <c r="F67" s="6">
        <f>'Plate 3'!N74</f>
        <v>3.4731869963878857E-2</v>
      </c>
      <c r="G67" s="6">
        <f t="shared" ref="G67:G73" si="3">AVERAGE(D67:F67)</f>
        <v>4.0870273539470585E-2</v>
      </c>
      <c r="H67" s="6">
        <f t="shared" ref="H67:H73" si="4">STDEV(D67:F67)</f>
        <v>7.7306605610709938E-3</v>
      </c>
      <c r="I67" s="7">
        <f t="shared" ref="I67:I89" si="5">G67*40</f>
        <v>1.6348109415788235</v>
      </c>
      <c r="J67">
        <f>SUM(I46:I67)</f>
        <v>2574.0042033016862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-5.6716417910447764E-3</v>
      </c>
      <c r="E68">
        <f>'Plate 2'!N75</f>
        <v>4.2065903248422526E-3</v>
      </c>
      <c r="F68">
        <f>'Plate 3'!N75</f>
        <v>1.3892747985551542E-2</v>
      </c>
      <c r="G68">
        <f t="shared" si="3"/>
        <v>4.1425655064496721E-3</v>
      </c>
      <c r="H68">
        <f t="shared" si="4"/>
        <v>9.7823520288156818E-3</v>
      </c>
      <c r="I68" s="7">
        <f t="shared" si="5"/>
        <v>0.16570262025798688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4.0597014925373133E-2</v>
      </c>
      <c r="E69">
        <f>'Plate 2'!N76</f>
        <v>2.6174339799018464E-2</v>
      </c>
      <c r="F69">
        <f>'Plate 3'!N76</f>
        <v>2.7322404371584699E-2</v>
      </c>
      <c r="G69">
        <f t="shared" si="3"/>
        <v>3.1364586365325429E-2</v>
      </c>
      <c r="H69">
        <f t="shared" si="4"/>
        <v>8.0160972987472958E-3</v>
      </c>
      <c r="I69" s="7">
        <f t="shared" si="5"/>
        <v>1.2545834546130172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6.8059701492537317E-2</v>
      </c>
      <c r="E70">
        <f>'Plate 2'!N77</f>
        <v>9.3947183921476982E-2</v>
      </c>
      <c r="F70">
        <f>'Plate 3'!N77</f>
        <v>9.2155228304158565E-2</v>
      </c>
      <c r="G70">
        <f t="shared" si="3"/>
        <v>8.4720704572724292E-2</v>
      </c>
      <c r="H70">
        <f t="shared" si="4"/>
        <v>1.4456643592553166E-2</v>
      </c>
      <c r="I70" s="7">
        <f t="shared" si="5"/>
        <v>3.3888281829089717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0.17343283582089553</v>
      </c>
      <c r="E71">
        <f>'Plate 2'!N78</f>
        <v>0.23276466464127132</v>
      </c>
      <c r="F71">
        <f>'Plate 3'!N78</f>
        <v>0.22321015096786143</v>
      </c>
      <c r="G71">
        <f t="shared" si="3"/>
        <v>0.20980255047667609</v>
      </c>
      <c r="H71">
        <f t="shared" si="4"/>
        <v>3.1857327116238329E-2</v>
      </c>
      <c r="I71" s="7">
        <f t="shared" si="5"/>
        <v>8.3921020190670443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0.39462686567164179</v>
      </c>
      <c r="E72">
        <f>'Plate 2'!N79</f>
        <v>0.61462958635195142</v>
      </c>
      <c r="F72">
        <f>'Plate 3'!N79</f>
        <v>0.58812633138834858</v>
      </c>
      <c r="G72">
        <f t="shared" si="3"/>
        <v>0.53246092780398058</v>
      </c>
      <c r="H72">
        <f t="shared" si="4"/>
        <v>0.12010111216738416</v>
      </c>
      <c r="I72" s="7">
        <f t="shared" si="5"/>
        <v>21.298437112159224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0.91611940298507466</v>
      </c>
      <c r="E73">
        <f>'Plate 2'!N80</f>
        <v>1.4050011684973125</v>
      </c>
      <c r="F73">
        <f>'Plate 3'!N80</f>
        <v>1.3073075854404002</v>
      </c>
      <c r="G73">
        <f t="shared" si="3"/>
        <v>1.2094760523075958</v>
      </c>
      <c r="H73">
        <f t="shared" si="4"/>
        <v>0.25870756042088666</v>
      </c>
      <c r="I73" s="7">
        <f t="shared" si="5"/>
        <v>48.379042092303834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2.0370149253731342</v>
      </c>
      <c r="E74">
        <f>'Plate 2'!N81</f>
        <v>3.0806263145594763</v>
      </c>
      <c r="F74">
        <f>'Plate 3'!N81</f>
        <v>2.8943224969899046</v>
      </c>
      <c r="G74">
        <f t="shared" ref="G74:G89" si="6">AVERAGE(D74:F74)</f>
        <v>2.670654578974172</v>
      </c>
      <c r="H74">
        <f t="shared" ref="H74:H89" si="7">STDEV(D74:F74)</f>
        <v>0.55659831662697279</v>
      </c>
      <c r="I74" s="7">
        <f t="shared" si="5"/>
        <v>106.82618315896688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5.9038805970149255</v>
      </c>
      <c r="E75">
        <f>'Plate 2'!N82</f>
        <v>9.0352886188361765</v>
      </c>
      <c r="F75">
        <f>'Plate 3'!N82</f>
        <v>8.5287579883300921</v>
      </c>
      <c r="G75">
        <f t="shared" si="6"/>
        <v>7.8226424013937317</v>
      </c>
      <c r="H75">
        <f t="shared" si="7"/>
        <v>1.680886214580714</v>
      </c>
      <c r="I75" s="7">
        <f t="shared" si="5"/>
        <v>312.90569605574927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12.399104477611941</v>
      </c>
      <c r="E76">
        <f>'Plate 2'!N83</f>
        <v>19.841551764430942</v>
      </c>
      <c r="F76">
        <f>'Plate 3'!N83</f>
        <v>18.236084097434471</v>
      </c>
      <c r="G76">
        <f t="shared" si="6"/>
        <v>16.825580113159116</v>
      </c>
      <c r="H76">
        <f t="shared" si="7"/>
        <v>3.9165860799314069</v>
      </c>
      <c r="I76" s="7">
        <f t="shared" si="5"/>
        <v>673.02320452636468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13.013432835820895</v>
      </c>
      <c r="E77">
        <f>'Plate 2'!N84</f>
        <v>20.075251226922177</v>
      </c>
      <c r="F77">
        <f>'Plate 3'!N84</f>
        <v>18.549134018708902</v>
      </c>
      <c r="G77">
        <f t="shared" si="6"/>
        <v>17.212606027150656</v>
      </c>
      <c r="H77">
        <f t="shared" si="7"/>
        <v>3.7157839080587234</v>
      </c>
      <c r="I77" s="7">
        <f t="shared" si="5"/>
        <v>688.50424108602624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9.5758208955223889</v>
      </c>
      <c r="E78">
        <f>'Plate 2'!N85</f>
        <v>14.445431175508297</v>
      </c>
      <c r="F78">
        <f>'Plate 3'!N85</f>
        <v>13.487542835972954</v>
      </c>
      <c r="G78">
        <f t="shared" si="6"/>
        <v>12.502931635667879</v>
      </c>
      <c r="H78">
        <f t="shared" si="7"/>
        <v>2.579800473207325</v>
      </c>
      <c r="I78" s="7">
        <f t="shared" si="5"/>
        <v>500.11726542671516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4.8931343283582089</v>
      </c>
      <c r="E79">
        <f>'Plate 2'!N86</f>
        <v>7.5741995793409673</v>
      </c>
      <c r="F79">
        <f>'Plate 3'!N86</f>
        <v>7.0088913587107529</v>
      </c>
      <c r="G79">
        <f t="shared" si="6"/>
        <v>6.4920750888033103</v>
      </c>
      <c r="H79">
        <f t="shared" si="7"/>
        <v>1.4132770473752125</v>
      </c>
      <c r="I79" s="7">
        <f t="shared" si="5"/>
        <v>259.68300355213239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1.9919402985074628</v>
      </c>
      <c r="E80">
        <f>'Plate 2'!N87</f>
        <v>3.1512035522318298</v>
      </c>
      <c r="F80">
        <f>'Plate 3'!N87</f>
        <v>2.8707048254144669</v>
      </c>
      <c r="G80">
        <f t="shared" si="6"/>
        <v>2.6712828920512535</v>
      </c>
      <c r="H80">
        <f t="shared" si="7"/>
        <v>0.60481373454034892</v>
      </c>
      <c r="I80" s="7">
        <f t="shared" si="5"/>
        <v>106.85131568205014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1.248955223880597</v>
      </c>
      <c r="E81">
        <f>'Plate 2'!N88</f>
        <v>1.9354989483524188</v>
      </c>
      <c r="F81">
        <f>'Plate 3'!N88</f>
        <v>1.8162452533111049</v>
      </c>
      <c r="G81">
        <f t="shared" si="6"/>
        <v>1.6668998085147069</v>
      </c>
      <c r="H81">
        <f t="shared" si="7"/>
        <v>0.36682913981032755</v>
      </c>
      <c r="I81" s="7">
        <f t="shared" si="5"/>
        <v>66.67599234058828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0.87104477611940301</v>
      </c>
      <c r="E82">
        <f>'Plate 2'!N89</f>
        <v>1.3587286749240477</v>
      </c>
      <c r="F82">
        <f>'Plate 3'!N89</f>
        <v>1.2869315550615912</v>
      </c>
      <c r="G82">
        <f t="shared" si="6"/>
        <v>1.1722350020350139</v>
      </c>
      <c r="H82">
        <f t="shared" si="7"/>
        <v>0.26329711495847968</v>
      </c>
      <c r="I82" s="7">
        <f t="shared" si="5"/>
        <v>46.889400081400552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0.51731343283582087</v>
      </c>
      <c r="E83">
        <f>'Plate 2'!N90</f>
        <v>0.7464360831970086</v>
      </c>
      <c r="F83">
        <f>'Plate 3'!N90</f>
        <v>0.70575159766601836</v>
      </c>
      <c r="G83">
        <f t="shared" si="6"/>
        <v>0.65650037123294924</v>
      </c>
      <c r="H83">
        <f t="shared" si="7"/>
        <v>0.12224385344877228</v>
      </c>
      <c r="I83" s="7">
        <f t="shared" si="5"/>
        <v>26.260014849317969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0.30059701492537311</v>
      </c>
      <c r="E84">
        <f>'Plate 2'!N91</f>
        <v>0.43374620238373451</v>
      </c>
      <c r="F84">
        <f>'Plate 3'!N91</f>
        <v>0.40705751597666018</v>
      </c>
      <c r="G84">
        <f t="shared" si="6"/>
        <v>0.38046691109525588</v>
      </c>
      <c r="H84">
        <f t="shared" si="7"/>
        <v>7.0444813373127649E-2</v>
      </c>
      <c r="I84" s="7">
        <f t="shared" si="5"/>
        <v>15.218676443810235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0.30029850746268655</v>
      </c>
      <c r="E85">
        <f>'Plate 2'!N92</f>
        <v>0.38046272493573263</v>
      </c>
      <c r="F85">
        <f>'Plate 3'!N92</f>
        <v>0.35056034083541721</v>
      </c>
      <c r="G85">
        <f t="shared" si="6"/>
        <v>0.34377385774461211</v>
      </c>
      <c r="H85">
        <f t="shared" si="7"/>
        <v>4.0510710995029377E-2</v>
      </c>
      <c r="I85" s="7">
        <f t="shared" si="5"/>
        <v>13.750954309784484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0.31014925373134328</v>
      </c>
      <c r="E86">
        <f>'Plate 2'!N93</f>
        <v>0.41598504323440055</v>
      </c>
      <c r="F86">
        <f>'Plate 3'!N93</f>
        <v>0.39223858479207185</v>
      </c>
      <c r="G86">
        <f t="shared" si="6"/>
        <v>0.37279096058593852</v>
      </c>
      <c r="H86">
        <f t="shared" si="7"/>
        <v>5.5533423722845941E-2</v>
      </c>
      <c r="I86" s="7">
        <f t="shared" si="5"/>
        <v>14.911638423437541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0.19761194029850745</v>
      </c>
      <c r="E87">
        <f>'Plate 2'!N94</f>
        <v>0.27483056788969384</v>
      </c>
      <c r="F87">
        <f>'Plate 3'!N94</f>
        <v>0.2584051125312587</v>
      </c>
      <c r="G87">
        <f t="shared" si="6"/>
        <v>0.24361587357315337</v>
      </c>
      <c r="H87">
        <f t="shared" si="7"/>
        <v>4.0678253446854454E-2</v>
      </c>
      <c r="I87" s="7">
        <f t="shared" si="5"/>
        <v>9.744634942926135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0.1182089552238806</v>
      </c>
      <c r="E88">
        <f>'Plate 2'!N95</f>
        <v>0.16966580976863754</v>
      </c>
      <c r="F88">
        <f>'Plate 3'!N95</f>
        <v>0.16717606742613689</v>
      </c>
      <c r="G88">
        <f t="shared" si="6"/>
        <v>0.15168361080621834</v>
      </c>
      <c r="H88">
        <f t="shared" si="7"/>
        <v>2.9016618152364289E-2</v>
      </c>
      <c r="I88" s="7">
        <f t="shared" si="5"/>
        <v>6.0673444322487331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6.7761194029850744E-2</v>
      </c>
      <c r="E89">
        <f>'Plate 2'!N96</f>
        <v>8.4131806496845055E-2</v>
      </c>
      <c r="F89">
        <f>'Plate 3'!N96</f>
        <v>7.9188663517643781E-2</v>
      </c>
      <c r="G89">
        <f t="shared" si="6"/>
        <v>7.7027221348113198E-2</v>
      </c>
      <c r="H89">
        <f t="shared" si="7"/>
        <v>8.3966131461021953E-3</v>
      </c>
      <c r="I89" s="7">
        <f t="shared" si="5"/>
        <v>3.0810888539245278</v>
      </c>
      <c r="J89">
        <f>SUM(I68:I89)</f>
        <v>2933.3893496467531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2023-04-07T16:35:47Z</dcterms:modified>
</cp:coreProperties>
</file>