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405 Batch 144 Water yr\"/>
    </mc:Choice>
  </mc:AlternateContent>
  <xr:revisionPtr revIDLastSave="0" documentId="13_ncr:1_{B1DEEE3D-6C55-40F4-A58F-4D3654E6B6C9}" xr6:coauthVersionLast="47" xr6:coauthVersionMax="47" xr10:uidLastSave="{00000000-0000-0000-0000-000000000000}"/>
  <bookViews>
    <workbookView xWindow="13280" yWindow="0" windowWidth="12320" windowHeight="138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I16" i="6" l="1"/>
  <c r="O10" i="6" s="1"/>
  <c r="I16" i="5"/>
  <c r="O10" i="5" s="1"/>
  <c r="I16" i="1"/>
  <c r="O89" i="1" s="1"/>
  <c r="G9" i="6"/>
  <c r="G10" i="1"/>
  <c r="G10" i="6" s="1"/>
  <c r="O23" i="6" l="1"/>
  <c r="O26" i="6"/>
  <c r="O22" i="6"/>
  <c r="O82" i="6"/>
  <c r="O12" i="6"/>
  <c r="O46" i="6"/>
  <c r="O18" i="6"/>
  <c r="O36" i="6"/>
  <c r="O41" i="6"/>
  <c r="O13" i="6"/>
  <c r="O17" i="6"/>
  <c r="O44" i="6"/>
  <c r="O52" i="6"/>
  <c r="O78" i="6"/>
  <c r="O80" i="6"/>
  <c r="O64" i="6"/>
  <c r="O58" i="6"/>
  <c r="O24" i="6"/>
  <c r="O16" i="6"/>
  <c r="O88" i="6"/>
  <c r="O68" i="6"/>
  <c r="O40" i="6"/>
  <c r="O29" i="5"/>
  <c r="O71" i="5"/>
  <c r="O96" i="5"/>
  <c r="O79" i="5"/>
  <c r="O72" i="5"/>
  <c r="O63" i="5"/>
  <c r="O62" i="5"/>
  <c r="O87" i="5"/>
  <c r="O58" i="5"/>
  <c r="O38" i="5"/>
  <c r="O28" i="5"/>
  <c r="O53" i="5"/>
  <c r="O70" i="5"/>
  <c r="O95" i="5"/>
  <c r="O17" i="5"/>
  <c r="O80" i="5"/>
  <c r="O11" i="5"/>
  <c r="O90" i="5"/>
  <c r="O25" i="5"/>
  <c r="O88" i="5"/>
  <c r="O19" i="5"/>
  <c r="O44" i="5"/>
  <c r="O86" i="5"/>
  <c r="O33" i="5"/>
  <c r="O42" i="5"/>
  <c r="O27" i="5"/>
  <c r="O52" i="5"/>
  <c r="O77" i="5"/>
  <c r="O94" i="5"/>
  <c r="O41" i="5"/>
  <c r="O22" i="5"/>
  <c r="O21" i="5"/>
  <c r="O35" i="5"/>
  <c r="O16" i="5"/>
  <c r="O49" i="5"/>
  <c r="O30" i="5"/>
  <c r="O66" i="5"/>
  <c r="O43" i="5"/>
  <c r="O68" i="5"/>
  <c r="O93" i="5"/>
  <c r="O57" i="5"/>
  <c r="O83" i="5"/>
  <c r="O20" i="5"/>
  <c r="O51" i="5"/>
  <c r="O76" i="5"/>
  <c r="O81" i="5"/>
  <c r="O65" i="5"/>
  <c r="O91" i="5"/>
  <c r="O74" i="5"/>
  <c r="O23" i="5"/>
  <c r="O40" i="5"/>
  <c r="O73" i="5"/>
  <c r="O67" i="5"/>
  <c r="O92" i="5"/>
  <c r="O34" i="5"/>
  <c r="O48" i="5"/>
  <c r="O89" i="5"/>
  <c r="O13" i="5"/>
  <c r="O12" i="5"/>
  <c r="O75" i="5"/>
  <c r="O26" i="5"/>
  <c r="O56" i="5"/>
  <c r="E68" i="3"/>
  <c r="E9" i="3"/>
  <c r="E59" i="3"/>
  <c r="E50" i="3"/>
  <c r="E63" i="3"/>
  <c r="E86" i="3"/>
  <c r="E89" i="3"/>
  <c r="E26" i="3"/>
  <c r="E58" i="3"/>
  <c r="E35" i="3"/>
  <c r="E4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19" i="3"/>
  <c r="E69" i="3"/>
  <c r="E79" i="3"/>
  <c r="E73" i="3"/>
  <c r="E23" i="3"/>
  <c r="E33" i="3"/>
  <c r="E87" i="3"/>
  <c r="E3" i="3"/>
  <c r="E45" i="3"/>
  <c r="E74" i="3"/>
  <c r="D48" i="3"/>
  <c r="D2" i="3"/>
  <c r="D61" i="3"/>
  <c r="D22" i="3"/>
  <c r="F5" i="3"/>
  <c r="F75" i="3"/>
  <c r="F51" i="3"/>
  <c r="F16" i="3"/>
  <c r="E5" i="3"/>
  <c r="E42" i="3"/>
  <c r="E70" i="3"/>
  <c r="E31" i="3"/>
  <c r="E84" i="3"/>
  <c r="E16" i="3"/>
  <c r="E65" i="3"/>
  <c r="D82" i="3"/>
  <c r="F39" i="3"/>
  <c r="F37" i="3"/>
  <c r="F61" i="3"/>
  <c r="E88" i="3"/>
  <c r="E49" i="3"/>
  <c r="D25" i="3"/>
  <c r="G11" i="1"/>
  <c r="G11" i="5" s="1"/>
  <c r="G10" i="5"/>
  <c r="D7" i="3"/>
  <c r="D63" i="3"/>
  <c r="F3" i="3"/>
  <c r="F19" i="3"/>
  <c r="E72" i="3"/>
  <c r="E6" i="3"/>
  <c r="E10" i="3"/>
  <c r="F15" i="3"/>
  <c r="E20" i="3"/>
  <c r="F29" i="3"/>
  <c r="E56" i="3"/>
  <c r="E14" i="3"/>
  <c r="D30" i="3"/>
  <c r="D11" i="3"/>
  <c r="D27" i="3"/>
  <c r="D35" i="3"/>
  <c r="E36" i="3"/>
  <c r="E64" i="3"/>
  <c r="F73" i="3"/>
  <c r="D4" i="3"/>
  <c r="D12" i="3"/>
  <c r="F11" i="3"/>
  <c r="E18" i="3"/>
  <c r="E80" i="3"/>
  <c r="E12" i="3"/>
  <c r="E61" i="3"/>
  <c r="E67" i="3"/>
  <c r="D26" i="3"/>
  <c r="E22" i="3"/>
  <c r="O76" i="6" l="1"/>
  <c r="F69" i="3"/>
  <c r="O34" i="6"/>
  <c r="F27" i="3"/>
  <c r="O83" i="6"/>
  <c r="F76" i="3"/>
  <c r="O51" i="6"/>
  <c r="F44" i="3"/>
  <c r="O85" i="6"/>
  <c r="F78" i="3"/>
  <c r="O48" i="6"/>
  <c r="F41" i="3"/>
  <c r="O25" i="6"/>
  <c r="F18" i="3"/>
  <c r="O15" i="6"/>
  <c r="F8" i="3"/>
  <c r="O57" i="6"/>
  <c r="F50" i="3"/>
  <c r="O89" i="6"/>
  <c r="F82" i="3"/>
  <c r="O39" i="6"/>
  <c r="F32" i="3"/>
  <c r="O84" i="6"/>
  <c r="F77" i="3"/>
  <c r="O38" i="6"/>
  <c r="F31" i="3"/>
  <c r="O27" i="6"/>
  <c r="F20" i="3"/>
  <c r="O55" i="6"/>
  <c r="F48" i="3"/>
  <c r="O19" i="6"/>
  <c r="F12" i="3"/>
  <c r="G12" i="3" s="1"/>
  <c r="I12" i="3" s="1"/>
  <c r="F57" i="3"/>
  <c r="O59" i="6"/>
  <c r="F52" i="3"/>
  <c r="O66" i="6"/>
  <c r="F59" i="3"/>
  <c r="O37" i="6"/>
  <c r="F30" i="3"/>
  <c r="H30" i="3" s="1"/>
  <c r="O62" i="6"/>
  <c r="F55" i="3"/>
  <c r="O53" i="6"/>
  <c r="F46" i="3"/>
  <c r="O61" i="6"/>
  <c r="F54" i="3"/>
  <c r="O94" i="6"/>
  <c r="F87" i="3"/>
  <c r="O14" i="6"/>
  <c r="F7" i="3"/>
  <c r="O29" i="6"/>
  <c r="F22" i="3"/>
  <c r="O69" i="6"/>
  <c r="F62" i="3"/>
  <c r="O20" i="6"/>
  <c r="F13" i="3"/>
  <c r="O54" i="6"/>
  <c r="F47" i="3"/>
  <c r="O91" i="6"/>
  <c r="F84" i="3"/>
  <c r="O42" i="6"/>
  <c r="F35" i="3"/>
  <c r="G35" i="3" s="1"/>
  <c r="I35" i="3" s="1"/>
  <c r="O21" i="6"/>
  <c r="F14" i="3"/>
  <c r="O74" i="6"/>
  <c r="F67" i="3"/>
  <c r="O56" i="6"/>
  <c r="F49" i="3"/>
  <c r="F71" i="3"/>
  <c r="F17" i="3"/>
  <c r="O32" i="6"/>
  <c r="F25" i="3"/>
  <c r="O43" i="6"/>
  <c r="F36" i="3"/>
  <c r="O65" i="6"/>
  <c r="F58" i="3"/>
  <c r="O96" i="6"/>
  <c r="F89" i="3"/>
  <c r="O11" i="6"/>
  <c r="F4" i="3"/>
  <c r="G4" i="3" s="1"/>
  <c r="I4" i="3" s="1"/>
  <c r="O95" i="6"/>
  <c r="F88" i="3"/>
  <c r="O28" i="6"/>
  <c r="F21" i="3"/>
  <c r="F9" i="3"/>
  <c r="O73" i="6"/>
  <c r="F66" i="3"/>
  <c r="O31" i="6"/>
  <c r="F24" i="3"/>
  <c r="O92" i="6"/>
  <c r="F85" i="3"/>
  <c r="O86" i="6"/>
  <c r="F79" i="3"/>
  <c r="O63" i="6"/>
  <c r="F56" i="3"/>
  <c r="O90" i="6"/>
  <c r="F83" i="3"/>
  <c r="O72" i="6"/>
  <c r="F65" i="3"/>
  <c r="F10" i="3"/>
  <c r="O79" i="6"/>
  <c r="F72" i="3"/>
  <c r="F6" i="3"/>
  <c r="O67" i="6"/>
  <c r="F60" i="3"/>
  <c r="O50" i="6"/>
  <c r="F43" i="3"/>
  <c r="O93" i="6"/>
  <c r="F86" i="3"/>
  <c r="G86" i="3" s="1"/>
  <c r="I86" i="3" s="1"/>
  <c r="O70" i="6"/>
  <c r="F63" i="3"/>
  <c r="H63" i="3" s="1"/>
  <c r="O9" i="6"/>
  <c r="F2" i="3"/>
  <c r="O71" i="6"/>
  <c r="F64" i="3"/>
  <c r="F45" i="3"/>
  <c r="F81" i="3"/>
  <c r="F34" i="3"/>
  <c r="O87" i="6"/>
  <c r="F80" i="3"/>
  <c r="O75" i="6"/>
  <c r="F68" i="3"/>
  <c r="O60" i="6"/>
  <c r="F53" i="3"/>
  <c r="O77" i="6"/>
  <c r="F70" i="3"/>
  <c r="O33" i="6"/>
  <c r="F26" i="3"/>
  <c r="H26" i="3" s="1"/>
  <c r="G26" i="3"/>
  <c r="I26" i="3" s="1"/>
  <c r="O45" i="6"/>
  <c r="F38" i="3"/>
  <c r="O49" i="6"/>
  <c r="F42" i="3"/>
  <c r="F33" i="3"/>
  <c r="O81" i="6"/>
  <c r="F74" i="3"/>
  <c r="O35" i="6"/>
  <c r="F28" i="3"/>
  <c r="O47" i="6"/>
  <c r="F40" i="3"/>
  <c r="O30" i="6"/>
  <c r="F23" i="3"/>
  <c r="O47" i="5"/>
  <c r="E40" i="3"/>
  <c r="E82" i="3"/>
  <c r="G82" i="3" s="1"/>
  <c r="I82" i="3" s="1"/>
  <c r="E81" i="3"/>
  <c r="O24" i="5"/>
  <c r="E17" i="3"/>
  <c r="E75" i="3"/>
  <c r="O82" i="5"/>
  <c r="O45" i="5"/>
  <c r="E38" i="3"/>
  <c r="E60" i="3"/>
  <c r="G60" i="3" s="1"/>
  <c r="I60" i="3" s="1"/>
  <c r="E43" i="3"/>
  <c r="O50" i="5"/>
  <c r="E71" i="3"/>
  <c r="O78" i="5"/>
  <c r="E28" i="3"/>
  <c r="O61" i="5"/>
  <c r="E54" i="3"/>
  <c r="E78" i="3"/>
  <c r="O85" i="5"/>
  <c r="E76" i="3"/>
  <c r="E15" i="3"/>
  <c r="E34" i="3"/>
  <c r="O36" i="5"/>
  <c r="E29" i="3"/>
  <c r="E2" i="3"/>
  <c r="O9" i="5"/>
  <c r="E32" i="3"/>
  <c r="O39" i="5"/>
  <c r="O84" i="5"/>
  <c r="E77" i="3"/>
  <c r="E24" i="3"/>
  <c r="O31" i="5"/>
  <c r="E13" i="3"/>
  <c r="E66" i="3"/>
  <c r="E7" i="3"/>
  <c r="G7" i="3" s="1"/>
  <c r="I7" i="3" s="1"/>
  <c r="O14" i="5"/>
  <c r="O59" i="5"/>
  <c r="E52" i="3"/>
  <c r="E39" i="3"/>
  <c r="O46" i="5"/>
  <c r="E47" i="3"/>
  <c r="O54" i="5"/>
  <c r="E53" i="3"/>
  <c r="O60" i="5"/>
  <c r="E37" i="3"/>
  <c r="E41" i="3"/>
  <c r="E30" i="3"/>
  <c r="O37" i="5"/>
  <c r="E55" i="3"/>
  <c r="E85" i="3"/>
  <c r="E83" i="3"/>
  <c r="E57" i="3"/>
  <c r="O64" i="5"/>
  <c r="E46" i="3"/>
  <c r="E27" i="3"/>
  <c r="E25" i="3"/>
  <c r="O32" i="5"/>
  <c r="E44" i="3"/>
  <c r="G44" i="3" s="1"/>
  <c r="I44" i="3" s="1"/>
  <c r="E51" i="3"/>
  <c r="E21" i="3"/>
  <c r="E8" i="3"/>
  <c r="O15" i="5"/>
  <c r="O18" i="5"/>
  <c r="E11" i="3"/>
  <c r="E62" i="3"/>
  <c r="O69" i="5"/>
  <c r="E48" i="3"/>
  <c r="O55" i="5"/>
  <c r="D15" i="3"/>
  <c r="D79" i="3"/>
  <c r="D19" i="3"/>
  <c r="G19" i="3" s="1"/>
  <c r="I19" i="3" s="1"/>
  <c r="D31" i="3"/>
  <c r="H31" i="3" s="1"/>
  <c r="D6" i="3"/>
  <c r="H6" i="3" s="1"/>
  <c r="D51" i="3"/>
  <c r="D86" i="3"/>
  <c r="D14" i="3"/>
  <c r="D43" i="3"/>
  <c r="D53" i="3"/>
  <c r="D34" i="3"/>
  <c r="D78" i="3"/>
  <c r="O67" i="1"/>
  <c r="D37" i="3"/>
  <c r="D67" i="3"/>
  <c r="G67" i="3" s="1"/>
  <c r="I67" i="3" s="1"/>
  <c r="D36" i="3"/>
  <c r="H36" i="3" s="1"/>
  <c r="D16" i="3"/>
  <c r="H16" i="3" s="1"/>
  <c r="D47" i="3"/>
  <c r="D8" i="3"/>
  <c r="D17" i="3"/>
  <c r="O24" i="1"/>
  <c r="D81" i="3"/>
  <c r="G81" i="3" s="1"/>
  <c r="I81" i="3" s="1"/>
  <c r="O88" i="1"/>
  <c r="D10" i="3"/>
  <c r="H10" i="3" s="1"/>
  <c r="D23" i="3"/>
  <c r="D49" i="3"/>
  <c r="H49" i="3" s="1"/>
  <c r="O83" i="1"/>
  <c r="D76" i="3"/>
  <c r="G76" i="3" s="1"/>
  <c r="I76" i="3" s="1"/>
  <c r="D18" i="3"/>
  <c r="D68" i="3"/>
  <c r="H68" i="3" s="1"/>
  <c r="D40" i="3"/>
  <c r="D89" i="3"/>
  <c r="O96" i="1"/>
  <c r="D3" i="3"/>
  <c r="D75" i="3"/>
  <c r="H75" i="3" s="1"/>
  <c r="D71" i="3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O36" i="1"/>
  <c r="D29" i="3"/>
  <c r="D24" i="3"/>
  <c r="O31" i="1"/>
  <c r="D20" i="3"/>
  <c r="D33" i="3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G50" i="3" s="1"/>
  <c r="I50" i="3" s="1"/>
  <c r="D39" i="3"/>
  <c r="H39" i="3" s="1"/>
  <c r="D46" i="3"/>
  <c r="G46" i="3" s="1"/>
  <c r="I46" i="3" s="1"/>
  <c r="D74" i="3"/>
  <c r="O16" i="1"/>
  <c r="D9" i="3"/>
  <c r="H9" i="3" s="1"/>
  <c r="D58" i="3"/>
  <c r="O65" i="1"/>
  <c r="O64" i="1"/>
  <c r="D57" i="3"/>
  <c r="G57" i="3" s="1"/>
  <c r="I57" i="3" s="1"/>
  <c r="D87" i="3"/>
  <c r="O94" i="1"/>
  <c r="D21" i="3"/>
  <c r="O28" i="1"/>
  <c r="D70" i="3"/>
  <c r="O77" i="1"/>
  <c r="O51" i="1"/>
  <c r="D44" i="3"/>
  <c r="D88" i="3"/>
  <c r="G88" i="3" s="1"/>
  <c r="I88" i="3" s="1"/>
  <c r="O95" i="1"/>
  <c r="D28" i="3"/>
  <c r="H28" i="3" s="1"/>
  <c r="O35" i="1"/>
  <c r="D83" i="3"/>
  <c r="D55" i="3"/>
  <c r="G55" i="3" s="1"/>
  <c r="I55" i="3" s="1"/>
  <c r="O84" i="1"/>
  <c r="D77" i="3"/>
  <c r="D41" i="3"/>
  <c r="O48" i="1"/>
  <c r="D85" i="3"/>
  <c r="D72" i="3"/>
  <c r="D42" i="3"/>
  <c r="G42" i="3" s="1"/>
  <c r="I42" i="3" s="1"/>
  <c r="D59" i="3"/>
  <c r="D84" i="3"/>
  <c r="G84" i="3" s="1"/>
  <c r="I84" i="3" s="1"/>
  <c r="O39" i="1"/>
  <c r="D32" i="3"/>
  <c r="D62" i="3"/>
  <c r="O69" i="1"/>
  <c r="D80" i="3"/>
  <c r="O87" i="1"/>
  <c r="O63" i="1"/>
  <c r="D56" i="3"/>
  <c r="H56" i="3" s="1"/>
  <c r="O61" i="1"/>
  <c r="D54" i="3"/>
  <c r="G45" i="3"/>
  <c r="I45" i="3" s="1"/>
  <c r="H79" i="3"/>
  <c r="H3" i="3"/>
  <c r="G12" i="1"/>
  <c r="G13" i="1" s="1"/>
  <c r="H7" i="3"/>
  <c r="H61" i="3"/>
  <c r="G61" i="3"/>
  <c r="I61" i="3" s="1"/>
  <c r="G11" i="6"/>
  <c r="G3" i="3"/>
  <c r="I3" i="3" s="1"/>
  <c r="H15" i="3"/>
  <c r="G15" i="3"/>
  <c r="I15" i="3" s="1"/>
  <c r="H51" i="3"/>
  <c r="G51" i="3"/>
  <c r="I51" i="3" s="1"/>
  <c r="H22" i="3"/>
  <c r="G22" i="3"/>
  <c r="I22" i="3" s="1"/>
  <c r="G11" i="3"/>
  <c r="I11" i="3" s="1"/>
  <c r="H11" i="3"/>
  <c r="H45" i="3"/>
  <c r="G6" i="3"/>
  <c r="I6" i="3" s="1"/>
  <c r="H27" i="3"/>
  <c r="G27" i="3"/>
  <c r="I27" i="3" s="1"/>
  <c r="G12" i="5"/>
  <c r="G30" i="3" l="1"/>
  <c r="I30" i="3" s="1"/>
  <c r="H80" i="3"/>
  <c r="H35" i="3"/>
  <c r="G23" i="3"/>
  <c r="I23" i="3" s="1"/>
  <c r="H25" i="3"/>
  <c r="H4" i="3"/>
  <c r="G63" i="3"/>
  <c r="I63" i="3" s="1"/>
  <c r="G48" i="3"/>
  <c r="I48" i="3" s="1"/>
  <c r="G85" i="3"/>
  <c r="I85" i="3" s="1"/>
  <c r="H47" i="3"/>
  <c r="H82" i="3"/>
  <c r="G29" i="3"/>
  <c r="I29" i="3" s="1"/>
  <c r="H78" i="3"/>
  <c r="G25" i="3"/>
  <c r="I25" i="3" s="1"/>
  <c r="H38" i="3"/>
  <c r="H60" i="3"/>
  <c r="H14" i="3"/>
  <c r="G79" i="3"/>
  <c r="I79" i="3" s="1"/>
  <c r="H37" i="3"/>
  <c r="H12" i="3"/>
  <c r="G33" i="3"/>
  <c r="I33" i="3" s="1"/>
  <c r="H86" i="3"/>
  <c r="G14" i="3"/>
  <c r="I14" i="3" s="1"/>
  <c r="G83" i="3"/>
  <c r="I83" i="3" s="1"/>
  <c r="H20" i="3"/>
  <c r="G8" i="3"/>
  <c r="I8" i="3" s="1"/>
  <c r="G2" i="3"/>
  <c r="I2" i="3" s="1"/>
  <c r="G18" i="3"/>
  <c r="I18" i="3" s="1"/>
  <c r="H59" i="3"/>
  <c r="H70" i="3"/>
  <c r="H48" i="3"/>
  <c r="H72" i="3"/>
  <c r="H2" i="3"/>
  <c r="H44" i="3"/>
  <c r="H34" i="3"/>
  <c r="H43" i="3"/>
  <c r="G37" i="3"/>
  <c r="I37" i="3" s="1"/>
  <c r="G71" i="3"/>
  <c r="I71" i="3" s="1"/>
  <c r="G17" i="3"/>
  <c r="I17" i="3" s="1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<sst xmlns="http://schemas.openxmlformats.org/spreadsheetml/2006/main" count="1065" uniqueCount="121">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</sst>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64911</c:v>
                </c:pt>
                <c:pt idx="1">
                  <c:v>40872</c:v>
                </c:pt>
                <c:pt idx="2">
                  <c:v>21082</c:v>
                </c:pt>
                <c:pt idx="3">
                  <c:v>7654</c:v>
                </c:pt>
                <c:pt idx="4">
                  <c:v>4468</c:v>
                </c:pt>
                <c:pt idx="5">
                  <c:v>3462</c:v>
                </c:pt>
                <c:pt idx="6">
                  <c:v>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67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64911</c:v>
                </c:pt>
                <c:pt idx="1">
                  <c:v>40872</c:v>
                </c:pt>
                <c:pt idx="2">
                  <c:v>21082</c:v>
                </c:pt>
                <c:pt idx="3">
                  <c:v>7654</c:v>
                </c:pt>
                <c:pt idx="4">
                  <c:v>4468</c:v>
                </c:pt>
                <c:pt idx="5">
                  <c:v>3462</c:v>
                </c:pt>
                <c:pt idx="6">
                  <c:v>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64920</c:v>
                </c:pt>
                <c:pt idx="1">
                  <c:v>39913</c:v>
                </c:pt>
                <c:pt idx="2">
                  <c:v>20893</c:v>
                </c:pt>
                <c:pt idx="3">
                  <c:v>7543</c:v>
                </c:pt>
                <c:pt idx="4">
                  <c:v>4523</c:v>
                </c:pt>
                <c:pt idx="5">
                  <c:v>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5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64920</c:v>
                </c:pt>
                <c:pt idx="1">
                  <c:v>39913</c:v>
                </c:pt>
                <c:pt idx="2">
                  <c:v>20893</c:v>
                </c:pt>
                <c:pt idx="3">
                  <c:v>7543</c:v>
                </c:pt>
                <c:pt idx="4">
                  <c:v>4523</c:v>
                </c:pt>
                <c:pt idx="5">
                  <c:v>3484</c:v>
                </c:pt>
                <c:pt idx="6">
                  <c:v>3452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64866</c:v>
                </c:pt>
                <c:pt idx="1">
                  <c:v>38308</c:v>
                </c:pt>
                <c:pt idx="2">
                  <c:v>20145</c:v>
                </c:pt>
                <c:pt idx="3">
                  <c:v>7423</c:v>
                </c:pt>
                <c:pt idx="4">
                  <c:v>4512</c:v>
                </c:pt>
                <c:pt idx="5">
                  <c:v>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8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64866</c:v>
                </c:pt>
                <c:pt idx="1">
                  <c:v>38308</c:v>
                </c:pt>
                <c:pt idx="2">
                  <c:v>20145</c:v>
                </c:pt>
                <c:pt idx="3">
                  <c:v>7423</c:v>
                </c:pt>
                <c:pt idx="4">
                  <c:v>4512</c:v>
                </c:pt>
                <c:pt idx="5">
                  <c:v>3499</c:v>
                </c:pt>
                <c:pt idx="6">
                  <c:v>3485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-2.4679860302677534E-2</c:v>
                </c:pt>
                <c:pt idx="1">
                  <c:v>-1.5366705471478464E-2</c:v>
                </c:pt>
                <c:pt idx="2">
                  <c:v>-2.5611175785797437E-2</c:v>
                </c:pt>
                <c:pt idx="3">
                  <c:v>9.7788125727590221E-3</c:v>
                </c:pt>
                <c:pt idx="4">
                  <c:v>-4.6565774155995343E-4</c:v>
                </c:pt>
                <c:pt idx="5">
                  <c:v>9.4528521536670546E-2</c:v>
                </c:pt>
                <c:pt idx="6">
                  <c:v>0.43725261932479625</c:v>
                </c:pt>
                <c:pt idx="7">
                  <c:v>2.2561117578579744</c:v>
                </c:pt>
                <c:pt idx="8">
                  <c:v>12.673341094295692</c:v>
                </c:pt>
                <c:pt idx="9">
                  <c:v>24.629103608847497</c:v>
                </c:pt>
                <c:pt idx="10">
                  <c:v>19.758323632130384</c:v>
                </c:pt>
                <c:pt idx="11">
                  <c:v>11.441676367869615</c:v>
                </c:pt>
                <c:pt idx="12">
                  <c:v>4.1485448195576256</c:v>
                </c:pt>
                <c:pt idx="13">
                  <c:v>1.8626309662398137</c:v>
                </c:pt>
                <c:pt idx="14">
                  <c:v>1.0635622817229335</c:v>
                </c:pt>
                <c:pt idx="15">
                  <c:v>0.51688009313154826</c:v>
                </c:pt>
                <c:pt idx="16">
                  <c:v>0.33573923166472641</c:v>
                </c:pt>
                <c:pt idx="17">
                  <c:v>0.33480791618160655</c:v>
                </c:pt>
                <c:pt idx="18">
                  <c:v>0.30360884749708966</c:v>
                </c:pt>
                <c:pt idx="19">
                  <c:v>0.21373690337601864</c:v>
                </c:pt>
                <c:pt idx="20">
                  <c:v>9.5459837019790453E-2</c:v>
                </c:pt>
                <c:pt idx="21">
                  <c:v>1.4435389988358556E-2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-4.0512223515715949E-2</c:v>
                </c:pt>
                <c:pt idx="1">
                  <c:v>-3.6321303841676367E-2</c:v>
                </c:pt>
                <c:pt idx="2">
                  <c:v>-3.7252619324796274E-2</c:v>
                </c:pt>
                <c:pt idx="3">
                  <c:v>-1.5366705471478464E-2</c:v>
                </c:pt>
                <c:pt idx="4">
                  <c:v>7.9161816065192077E-3</c:v>
                </c:pt>
                <c:pt idx="5">
                  <c:v>0.12339930151338765</c:v>
                </c:pt>
                <c:pt idx="6">
                  <c:v>0.54761350407450526</c:v>
                </c:pt>
                <c:pt idx="7">
                  <c:v>5.9036088474970896</c:v>
                </c:pt>
                <c:pt idx="8">
                  <c:v>26.766006984866124</c:v>
                </c:pt>
                <c:pt idx="9">
                  <c:v>28.590919674039579</c:v>
                </c:pt>
                <c:pt idx="10">
                  <c:v>20.751105937136206</c:v>
                </c:pt>
                <c:pt idx="11">
                  <c:v>9.6689173457508737</c:v>
                </c:pt>
                <c:pt idx="12">
                  <c:v>4.1578579743888247</c:v>
                </c:pt>
                <c:pt idx="13">
                  <c:v>2.1881257275902213</c:v>
                </c:pt>
                <c:pt idx="14">
                  <c:v>1.2051222351571595</c:v>
                </c:pt>
                <c:pt idx="15">
                  <c:v>0.70966239813736909</c:v>
                </c:pt>
                <c:pt idx="16">
                  <c:v>0.42933643771827706</c:v>
                </c:pt>
                <c:pt idx="17">
                  <c:v>0.31757857974388826</c:v>
                </c:pt>
                <c:pt idx="18">
                  <c:v>0.43818393480791618</c:v>
                </c:pt>
                <c:pt idx="19">
                  <c:v>0.37252619324796277</c:v>
                </c:pt>
                <c:pt idx="20">
                  <c:v>0.20395809080325961</c:v>
                </c:pt>
                <c:pt idx="21">
                  <c:v>6.10011641443539E-2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-2.5145518044237484E-2</c:v>
                </c:pt>
                <c:pt idx="1">
                  <c:v>-2.0954598370197905E-2</c:v>
                </c:pt>
                <c:pt idx="2">
                  <c:v>-2.0023282887077998E-2</c:v>
                </c:pt>
                <c:pt idx="3">
                  <c:v>-2.0954598370197905E-2</c:v>
                </c:pt>
                <c:pt idx="4">
                  <c:v>-3.2130384167636784E-2</c:v>
                </c:pt>
                <c:pt idx="5">
                  <c:v>3.8183934807916181E-2</c:v>
                </c:pt>
                <c:pt idx="6">
                  <c:v>0.33108265424912692</c:v>
                </c:pt>
                <c:pt idx="7">
                  <c:v>3.868684516880093</c:v>
                </c:pt>
                <c:pt idx="8">
                  <c:v>20.093597206053552</c:v>
                </c:pt>
                <c:pt idx="9">
                  <c:v>24.624912689173456</c:v>
                </c:pt>
                <c:pt idx="10">
                  <c:v>19.923166472642606</c:v>
                </c:pt>
                <c:pt idx="11">
                  <c:v>10.735739231664727</c:v>
                </c:pt>
                <c:pt idx="12">
                  <c:v>3.7606519208381841</c:v>
                </c:pt>
                <c:pt idx="13">
                  <c:v>2.0037252619324795</c:v>
                </c:pt>
                <c:pt idx="14">
                  <c:v>1.2209545983701979</c:v>
                </c:pt>
                <c:pt idx="15">
                  <c:v>0.66775320139697325</c:v>
                </c:pt>
                <c:pt idx="16">
                  <c:v>0.36321303841676367</c:v>
                </c:pt>
                <c:pt idx="17">
                  <c:v>0.31385331781140863</c:v>
                </c:pt>
                <c:pt idx="18">
                  <c:v>0.39953434225844003</c:v>
                </c:pt>
                <c:pt idx="19">
                  <c:v>0.33853317811408612</c:v>
                </c:pt>
                <c:pt idx="20">
                  <c:v>0.27706635622817227</c:v>
                </c:pt>
                <c:pt idx="21">
                  <c:v>5.0291036088474968E-2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-1.6763678696158323E-2</c:v>
                </c:pt>
                <c:pt idx="1">
                  <c:v>-2.3748544819557627E-2</c:v>
                </c:pt>
                <c:pt idx="2">
                  <c:v>6.9848661233993014E-3</c:v>
                </c:pt>
                <c:pt idx="3">
                  <c:v>0.1480791618160652</c:v>
                </c:pt>
                <c:pt idx="4">
                  <c:v>0.65285215366705474</c:v>
                </c:pt>
                <c:pt idx="5">
                  <c:v>1.4821885913853319</c:v>
                </c:pt>
                <c:pt idx="6">
                  <c:v>3.1362048894062862</c:v>
                </c:pt>
                <c:pt idx="7">
                  <c:v>7.232596041909197</c:v>
                </c:pt>
                <c:pt idx="8">
                  <c:v>15.223282887077998</c:v>
                </c:pt>
                <c:pt idx="9">
                  <c:v>14.866589057043074</c:v>
                </c:pt>
                <c:pt idx="10">
                  <c:v>11.707101280558788</c:v>
                </c:pt>
                <c:pt idx="11">
                  <c:v>5.3173457508731081</c:v>
                </c:pt>
                <c:pt idx="12">
                  <c:v>2.2179278230500583</c:v>
                </c:pt>
                <c:pt idx="13">
                  <c:v>1.3229336437718278</c:v>
                </c:pt>
                <c:pt idx="14">
                  <c:v>0.73341094295692666</c:v>
                </c:pt>
                <c:pt idx="15">
                  <c:v>0.42328288707799766</c:v>
                </c:pt>
                <c:pt idx="16">
                  <c:v>0.25937136204889405</c:v>
                </c:pt>
                <c:pt idx="17">
                  <c:v>0.1881257275902212</c:v>
                </c:pt>
                <c:pt idx="18">
                  <c:v>0.13038416763678695</c:v>
                </c:pt>
                <c:pt idx="19">
                  <c:v>9.7322467986030267E-2</c:v>
                </c:pt>
                <c:pt idx="20">
                  <c:v>5.6344586728754364E-2</c:v>
                </c:pt>
                <c:pt idx="21">
                  <c:v>2.7939464493597205E-2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64911</v>
      </c>
      <c r="D2">
        <v>3414</v>
      </c>
      <c r="E2">
        <v>4577</v>
      </c>
      <c r="F2">
        <v>4188</v>
      </c>
      <c r="G2">
        <v>64866</v>
      </c>
      <c r="H2">
        <v>48030</v>
      </c>
      <c r="I2">
        <v>3422</v>
      </c>
      <c r="J2">
        <v>3398</v>
      </c>
      <c r="K2">
        <v>4194</v>
      </c>
      <c r="L2">
        <v>4062</v>
      </c>
      <c r="M2">
        <v>6308</v>
      </c>
      <c r="N2">
        <v>5042</v>
      </c>
      <c r="O2">
        <v>40872</v>
      </c>
      <c r="P2">
        <v>3434</v>
      </c>
      <c r="Q2">
        <v>5751</v>
      </c>
      <c r="R2">
        <v>4186</v>
      </c>
      <c r="S2">
        <v>60947</v>
      </c>
      <c r="T2">
        <v>24231</v>
      </c>
      <c r="U2">
        <v>3424</v>
      </c>
      <c r="V2">
        <v>3549</v>
      </c>
      <c r="W2">
        <v>4325</v>
      </c>
      <c r="X2">
        <v>3575</v>
      </c>
      <c r="Y2">
        <v>8230</v>
      </c>
      <c r="Z2">
        <v>4376</v>
      </c>
      <c r="AA2">
        <v>21082</v>
      </c>
      <c r="AB2">
        <v>3412</v>
      </c>
      <c r="AC2">
        <v>7467</v>
      </c>
      <c r="AD2">
        <v>4119</v>
      </c>
      <c r="AE2">
        <v>16145</v>
      </c>
      <c r="AF2">
        <v>12396</v>
      </c>
      <c r="AG2">
        <v>3422</v>
      </c>
      <c r="AH2">
        <v>4178</v>
      </c>
      <c r="AI2">
        <v>4141</v>
      </c>
      <c r="AJ2">
        <v>3431</v>
      </c>
      <c r="AK2">
        <v>14886</v>
      </c>
      <c r="AL2">
        <v>4024</v>
      </c>
      <c r="AM2">
        <v>7654</v>
      </c>
      <c r="AN2">
        <v>3488</v>
      </c>
      <c r="AO2">
        <v>12376</v>
      </c>
      <c r="AP2">
        <v>3926</v>
      </c>
      <c r="AQ2">
        <v>4643</v>
      </c>
      <c r="AR2">
        <v>8166</v>
      </c>
      <c r="AS2">
        <v>3413</v>
      </c>
      <c r="AT2">
        <v>11775</v>
      </c>
      <c r="AU2">
        <v>4247</v>
      </c>
      <c r="AV2">
        <v>3416</v>
      </c>
      <c r="AW2">
        <v>28608</v>
      </c>
      <c r="AX2">
        <v>3871</v>
      </c>
      <c r="AY2">
        <v>4468</v>
      </c>
      <c r="AZ2">
        <v>3466</v>
      </c>
      <c r="BA2">
        <v>28038</v>
      </c>
      <c r="BB2">
        <v>3672</v>
      </c>
      <c r="BC2">
        <v>3732</v>
      </c>
      <c r="BD2">
        <v>6055</v>
      </c>
      <c r="BE2">
        <v>3598</v>
      </c>
      <c r="BF2">
        <v>46618</v>
      </c>
      <c r="BG2">
        <v>4901</v>
      </c>
      <c r="BH2">
        <v>3482</v>
      </c>
      <c r="BI2">
        <v>35393</v>
      </c>
      <c r="BJ2">
        <v>3747</v>
      </c>
      <c r="BK2">
        <v>3462</v>
      </c>
      <c r="BL2">
        <v>3670</v>
      </c>
      <c r="BM2">
        <v>45898</v>
      </c>
      <c r="BN2">
        <v>3498</v>
      </c>
      <c r="BO2">
        <v>3484</v>
      </c>
      <c r="BP2">
        <v>4991</v>
      </c>
      <c r="BQ2">
        <v>3905</v>
      </c>
      <c r="BR2">
        <v>56349</v>
      </c>
      <c r="BS2">
        <v>6089</v>
      </c>
      <c r="BT2">
        <v>3785</v>
      </c>
      <c r="BU2">
        <v>36159</v>
      </c>
      <c r="BV2">
        <v>3676</v>
      </c>
      <c r="BW2">
        <v>3467</v>
      </c>
      <c r="BX2">
        <v>4406</v>
      </c>
      <c r="BY2">
        <v>56358</v>
      </c>
      <c r="BZ2">
        <v>3380</v>
      </c>
      <c r="CA2">
        <v>3434</v>
      </c>
      <c r="CB2">
        <v>4389</v>
      </c>
      <c r="CC2">
        <v>4267</v>
      </c>
      <c r="CD2">
        <v>46252</v>
      </c>
      <c r="CE2">
        <v>7770</v>
      </c>
      <c r="CF2">
        <v>4869</v>
      </c>
      <c r="CG2">
        <v>18999</v>
      </c>
      <c r="CH2">
        <v>3588</v>
      </c>
      <c r="CI2">
        <v>3465</v>
      </c>
      <c r="CJ2">
        <v>8312</v>
      </c>
      <c r="CK2">
        <v>30683</v>
      </c>
      <c r="CL2">
        <v>3389</v>
      </c>
      <c r="CM2">
        <v>3387</v>
      </c>
      <c r="CN2">
        <v>4149</v>
      </c>
      <c r="CO2">
        <v>4408</v>
      </c>
      <c r="CP2">
        <v>26522</v>
      </c>
      <c r="CQ2">
        <v>11543</v>
      </c>
      <c r="CR2">
        <v>6650</v>
      </c>
      <c r="CS2">
        <v>10202</v>
      </c>
      <c r="CT2">
        <v>3527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64911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64911</v>
      </c>
      <c r="K9" t="s">
        <v>82</v>
      </c>
      <c r="L9" s="8" t="str">
        <f>A10</f>
        <v>A2</v>
      </c>
      <c r="M9" s="8">
        <f>B10</f>
        <v>3414</v>
      </c>
      <c r="N9" s="8">
        <f>(M9-I$15)/2147.5</f>
        <v>-2.4679860302677534E-2</v>
      </c>
      <c r="O9" s="8">
        <f>N9*40</f>
        <v>-0.98719441210710135</v>
      </c>
    </row>
    <row r="10" spans="1:98" x14ac:dyDescent="0.4">
      <c r="A10" t="s">
        <v>83</v>
      </c>
      <c r="B10">
        <v>3414</v>
      </c>
      <c r="E10">
        <f>E9/2</f>
        <v>15</v>
      </c>
      <c r="G10">
        <f>G9/2</f>
        <v>15</v>
      </c>
      <c r="H10" t="str">
        <f>A21</f>
        <v>B1</v>
      </c>
      <c r="I10">
        <f>B21</f>
        <v>40872</v>
      </c>
      <c r="K10" t="s">
        <v>85</v>
      </c>
      <c r="L10" s="8" t="str">
        <f>A22</f>
        <v>B2</v>
      </c>
      <c r="M10" s="8">
        <f>B22</f>
        <v>3434</v>
      </c>
      <c r="N10" s="8">
        <f t="shared" ref="N10:N73" si="1">(M10-I$15)/2147.5</f>
        <v>-1.5366705471478464E-2</v>
      </c>
      <c r="O10" s="8">
        <f t="shared" ref="O10:O73" si="2">N10*40</f>
        <v>-0.61466821885913858</v>
      </c>
    </row>
    <row r="11" spans="1:98" x14ac:dyDescent="0.4">
      <c r="A11" t="s">
        <v>84</v>
      </c>
      <c r="B11">
        <v>4577</v>
      </c>
      <c r="E11">
        <f>E10/2</f>
        <v>7.5</v>
      </c>
      <c r="G11">
        <f>G10/2</f>
        <v>7.5</v>
      </c>
      <c r="H11" t="str">
        <f>A33</f>
        <v>C1</v>
      </c>
      <c r="I11">
        <f>B33</f>
        <v>21082</v>
      </c>
      <c r="K11" t="s">
        <v>88</v>
      </c>
      <c r="L11" s="8" t="str">
        <f>A34</f>
        <v>C2</v>
      </c>
      <c r="M11" s="8">
        <f>B34</f>
        <v>3412</v>
      </c>
      <c r="N11" s="8">
        <f t="shared" si="1"/>
        <v>-2.5611175785797437E-2</v>
      </c>
      <c r="O11" s="8">
        <f t="shared" si="2"/>
        <v>-1.0244470314318974</v>
      </c>
    </row>
    <row r="12" spans="1:98" x14ac:dyDescent="0.4">
      <c r="A12" t="s">
        <v>9</v>
      </c>
      <c r="B12">
        <v>4188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7654</v>
      </c>
      <c r="K12" t="s">
        <v>91</v>
      </c>
      <c r="L12" s="8" t="str">
        <f>A46</f>
        <v>D2</v>
      </c>
      <c r="M12" s="8">
        <f>B46</f>
        <v>3488</v>
      </c>
      <c r="N12" s="8">
        <f t="shared" si="1"/>
        <v>9.7788125727590221E-3</v>
      </c>
      <c r="O12" s="8">
        <f t="shared" si="2"/>
        <v>0.39115250291036086</v>
      </c>
    </row>
    <row r="13" spans="1:98" x14ac:dyDescent="0.4">
      <c r="A13" t="s">
        <v>17</v>
      </c>
      <c r="B13">
        <v>64866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4468</v>
      </c>
      <c r="K13" t="s">
        <v>94</v>
      </c>
      <c r="L13" s="8" t="str">
        <f>A58</f>
        <v>E2</v>
      </c>
      <c r="M13" s="8">
        <f>B58</f>
        <v>3466</v>
      </c>
      <c r="N13" s="8">
        <f t="shared" si="1"/>
        <v>-4.6565774155995343E-4</v>
      </c>
      <c r="O13" s="8">
        <f t="shared" si="2"/>
        <v>-1.8626309662398137E-2</v>
      </c>
    </row>
    <row r="14" spans="1:98" x14ac:dyDescent="0.4">
      <c r="A14" t="s">
        <v>25</v>
      </c>
      <c r="B14">
        <v>48030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3462</v>
      </c>
      <c r="K14" t="s">
        <v>97</v>
      </c>
      <c r="L14" s="8" t="str">
        <f>A70</f>
        <v>F2</v>
      </c>
      <c r="M14" s="8">
        <f>B70</f>
        <v>3670</v>
      </c>
      <c r="N14" s="8">
        <f t="shared" si="1"/>
        <v>9.4528521536670546E-2</v>
      </c>
      <c r="O14" s="8">
        <f t="shared" si="2"/>
        <v>3.781140861466822</v>
      </c>
    </row>
    <row r="15" spans="1:98" x14ac:dyDescent="0.4">
      <c r="A15" t="s">
        <v>34</v>
      </c>
      <c r="B15">
        <v>3422</v>
      </c>
      <c r="G15">
        <f t="shared" ref="G15" si="3">E15*1.14</f>
        <v>0</v>
      </c>
      <c r="H15" t="str">
        <f>A81</f>
        <v>G1</v>
      </c>
      <c r="I15">
        <f>B81</f>
        <v>3467</v>
      </c>
      <c r="K15" t="s">
        <v>100</v>
      </c>
      <c r="L15" s="8" t="str">
        <f>A82</f>
        <v>G2</v>
      </c>
      <c r="M15" s="8">
        <f>B82</f>
        <v>4406</v>
      </c>
      <c r="N15" s="8">
        <f t="shared" si="1"/>
        <v>0.43725261932479625</v>
      </c>
      <c r="O15" s="8">
        <f t="shared" si="2"/>
        <v>17.490104772991849</v>
      </c>
    </row>
    <row r="16" spans="1:98" x14ac:dyDescent="0.4">
      <c r="A16" t="s">
        <v>41</v>
      </c>
      <c r="B16">
        <v>3398</v>
      </c>
      <c r="H16" t="s">
        <v>119</v>
      </c>
      <c r="I16">
        <f>SLOPE(I10:I15, G10:G15)</f>
        <v>2489.8357073367952</v>
      </c>
      <c r="K16" t="s">
        <v>103</v>
      </c>
      <c r="L16" s="8" t="str">
        <f>A94</f>
        <v>H2</v>
      </c>
      <c r="M16" s="8">
        <f>B94</f>
        <v>8312</v>
      </c>
      <c r="N16" s="8">
        <f t="shared" si="1"/>
        <v>2.2561117578579744</v>
      </c>
      <c r="O16" s="8">
        <f t="shared" si="2"/>
        <v>90.244470314318974</v>
      </c>
    </row>
    <row r="17" spans="1:15" x14ac:dyDescent="0.4">
      <c r="A17" t="s">
        <v>49</v>
      </c>
      <c r="B17">
        <v>4194</v>
      </c>
      <c r="K17" t="s">
        <v>104</v>
      </c>
      <c r="L17" s="8" t="str">
        <f>A95</f>
        <v>H3</v>
      </c>
      <c r="M17" s="8">
        <f>B95</f>
        <v>30683</v>
      </c>
      <c r="N17" s="8">
        <f t="shared" si="1"/>
        <v>12.673341094295692</v>
      </c>
      <c r="O17" s="8">
        <f t="shared" si="2"/>
        <v>506.93364377182769</v>
      </c>
    </row>
    <row r="18" spans="1:15" x14ac:dyDescent="0.4">
      <c r="A18" t="s">
        <v>57</v>
      </c>
      <c r="B18">
        <v>4062</v>
      </c>
      <c r="K18" t="s">
        <v>101</v>
      </c>
      <c r="L18" s="8" t="str">
        <f>A83</f>
        <v>G3</v>
      </c>
      <c r="M18" s="8">
        <f>B83</f>
        <v>56358</v>
      </c>
      <c r="N18" s="8">
        <f t="shared" si="1"/>
        <v>24.629103608847497</v>
      </c>
      <c r="O18" s="8">
        <f t="shared" si="2"/>
        <v>985.16414435389993</v>
      </c>
    </row>
    <row r="19" spans="1:15" x14ac:dyDescent="0.4">
      <c r="A19" t="s">
        <v>65</v>
      </c>
      <c r="B19">
        <v>6308</v>
      </c>
      <c r="K19" t="s">
        <v>98</v>
      </c>
      <c r="L19" s="8" t="str">
        <f>A71</f>
        <v>F3</v>
      </c>
      <c r="M19" s="8">
        <f>B71</f>
        <v>45898</v>
      </c>
      <c r="N19" s="8">
        <f t="shared" si="1"/>
        <v>19.758323632130384</v>
      </c>
      <c r="O19" s="8">
        <f t="shared" si="2"/>
        <v>790.33294528521537</v>
      </c>
    </row>
    <row r="20" spans="1:15" x14ac:dyDescent="0.4">
      <c r="A20" t="s">
        <v>73</v>
      </c>
      <c r="B20">
        <v>5042</v>
      </c>
      <c r="K20" t="s">
        <v>95</v>
      </c>
      <c r="L20" s="8" t="str">
        <f>A59</f>
        <v>E3</v>
      </c>
      <c r="M20" s="8">
        <f>B59</f>
        <v>28038</v>
      </c>
      <c r="N20" s="8">
        <f t="shared" si="1"/>
        <v>11.441676367869615</v>
      </c>
      <c r="O20" s="8">
        <f t="shared" si="2"/>
        <v>457.66705471478463</v>
      </c>
    </row>
    <row r="21" spans="1:15" x14ac:dyDescent="0.4">
      <c r="A21" t="s">
        <v>85</v>
      </c>
      <c r="B21">
        <v>40872</v>
      </c>
      <c r="K21" t="s">
        <v>92</v>
      </c>
      <c r="L21" s="8" t="str">
        <f>A47</f>
        <v>D3</v>
      </c>
      <c r="M21" s="8">
        <f>B47</f>
        <v>12376</v>
      </c>
      <c r="N21" s="8">
        <f t="shared" si="1"/>
        <v>4.1485448195576256</v>
      </c>
      <c r="O21" s="8">
        <f t="shared" si="2"/>
        <v>165.94179278230501</v>
      </c>
    </row>
    <row r="22" spans="1:15" x14ac:dyDescent="0.4">
      <c r="A22" t="s">
        <v>86</v>
      </c>
      <c r="B22">
        <v>3434</v>
      </c>
      <c r="K22" t="s">
        <v>89</v>
      </c>
      <c r="L22" s="8" t="str">
        <f>A35</f>
        <v>C3</v>
      </c>
      <c r="M22" s="8">
        <f>B35</f>
        <v>7467</v>
      </c>
      <c r="N22" s="8">
        <f t="shared" si="1"/>
        <v>1.8626309662398137</v>
      </c>
      <c r="O22" s="8">
        <f t="shared" si="2"/>
        <v>74.505238649592542</v>
      </c>
    </row>
    <row r="23" spans="1:15" x14ac:dyDescent="0.4">
      <c r="A23" t="s">
        <v>87</v>
      </c>
      <c r="B23">
        <v>5751</v>
      </c>
      <c r="K23" t="s">
        <v>86</v>
      </c>
      <c r="L23" s="8" t="str">
        <f>A23</f>
        <v>B3</v>
      </c>
      <c r="M23" s="8">
        <f>B23</f>
        <v>5751</v>
      </c>
      <c r="N23" s="8">
        <f t="shared" si="1"/>
        <v>1.0635622817229335</v>
      </c>
      <c r="O23" s="8">
        <f t="shared" si="2"/>
        <v>42.542491268917345</v>
      </c>
    </row>
    <row r="24" spans="1:15" x14ac:dyDescent="0.4">
      <c r="A24" t="s">
        <v>10</v>
      </c>
      <c r="B24">
        <v>4186</v>
      </c>
      <c r="K24" t="s">
        <v>83</v>
      </c>
      <c r="L24" s="8" t="str">
        <f>A11</f>
        <v>A3</v>
      </c>
      <c r="M24" s="8">
        <f>B11</f>
        <v>4577</v>
      </c>
      <c r="N24" s="8">
        <f t="shared" si="1"/>
        <v>0.51688009313154826</v>
      </c>
      <c r="O24" s="8">
        <f t="shared" si="2"/>
        <v>20.67520372526193</v>
      </c>
    </row>
    <row r="25" spans="1:15" x14ac:dyDescent="0.4">
      <c r="A25" t="s">
        <v>18</v>
      </c>
      <c r="B25">
        <v>60947</v>
      </c>
      <c r="K25" t="s">
        <v>84</v>
      </c>
      <c r="L25" s="8" t="str">
        <f>A12</f>
        <v>A4</v>
      </c>
      <c r="M25" s="8">
        <f>B12</f>
        <v>4188</v>
      </c>
      <c r="N25" s="8">
        <f t="shared" si="1"/>
        <v>0.33573923166472641</v>
      </c>
      <c r="O25" s="8">
        <f t="shared" si="2"/>
        <v>13.429569266589056</v>
      </c>
    </row>
    <row r="26" spans="1:15" x14ac:dyDescent="0.4">
      <c r="A26" t="s">
        <v>26</v>
      </c>
      <c r="B26">
        <v>24231</v>
      </c>
      <c r="K26" t="s">
        <v>87</v>
      </c>
      <c r="L26" s="8" t="str">
        <f>A24</f>
        <v>B4</v>
      </c>
      <c r="M26" s="8">
        <f>B24</f>
        <v>4186</v>
      </c>
      <c r="N26" s="8">
        <f t="shared" si="1"/>
        <v>0.33480791618160655</v>
      </c>
      <c r="O26" s="8">
        <f t="shared" si="2"/>
        <v>13.392316647264263</v>
      </c>
    </row>
    <row r="27" spans="1:15" x14ac:dyDescent="0.4">
      <c r="A27" t="s">
        <v>35</v>
      </c>
      <c r="B27">
        <v>3424</v>
      </c>
      <c r="K27" t="s">
        <v>90</v>
      </c>
      <c r="L27" s="8" t="str">
        <f>A36</f>
        <v>C4</v>
      </c>
      <c r="M27" s="8">
        <f>B36</f>
        <v>4119</v>
      </c>
      <c r="N27" s="8">
        <f t="shared" si="1"/>
        <v>0.30360884749708966</v>
      </c>
      <c r="O27" s="8">
        <f t="shared" si="2"/>
        <v>12.144353899883587</v>
      </c>
    </row>
    <row r="28" spans="1:15" x14ac:dyDescent="0.4">
      <c r="A28" t="s">
        <v>42</v>
      </c>
      <c r="B28">
        <v>3549</v>
      </c>
      <c r="K28" t="s">
        <v>93</v>
      </c>
      <c r="L28" s="8" t="str">
        <f>A48</f>
        <v>D4</v>
      </c>
      <c r="M28" s="8">
        <f>B48</f>
        <v>3926</v>
      </c>
      <c r="N28" s="8">
        <f t="shared" si="1"/>
        <v>0.21373690337601864</v>
      </c>
      <c r="O28" s="8">
        <f t="shared" si="2"/>
        <v>8.5494761350407451</v>
      </c>
    </row>
    <row r="29" spans="1:15" x14ac:dyDescent="0.4">
      <c r="A29" t="s">
        <v>50</v>
      </c>
      <c r="B29">
        <v>4325</v>
      </c>
      <c r="K29" t="s">
        <v>96</v>
      </c>
      <c r="L29" s="8" t="str">
        <f>A60</f>
        <v>E4</v>
      </c>
      <c r="M29" s="8">
        <f>B60</f>
        <v>3672</v>
      </c>
      <c r="N29" s="8">
        <f t="shared" si="1"/>
        <v>9.5459837019790453E-2</v>
      </c>
      <c r="O29" s="8">
        <f t="shared" si="2"/>
        <v>3.818393480791618</v>
      </c>
    </row>
    <row r="30" spans="1:15" x14ac:dyDescent="0.4">
      <c r="A30" t="s">
        <v>58</v>
      </c>
      <c r="B30">
        <v>3575</v>
      </c>
      <c r="K30" t="s">
        <v>99</v>
      </c>
      <c r="L30" s="8" t="str">
        <f>A72</f>
        <v>F4</v>
      </c>
      <c r="M30" s="8">
        <f>B72</f>
        <v>3498</v>
      </c>
      <c r="N30" s="8">
        <f t="shared" si="1"/>
        <v>1.4435389988358556E-2</v>
      </c>
      <c r="O30" s="8">
        <f t="shared" si="2"/>
        <v>0.57741559953434229</v>
      </c>
    </row>
    <row r="31" spans="1:15" x14ac:dyDescent="0.4">
      <c r="A31" t="s">
        <v>66</v>
      </c>
      <c r="B31">
        <v>8230</v>
      </c>
      <c r="K31" t="s">
        <v>102</v>
      </c>
      <c r="L31" s="8" t="str">
        <f>A84</f>
        <v>G4</v>
      </c>
      <c r="M31" s="8">
        <f>B84</f>
        <v>3380</v>
      </c>
      <c r="N31" s="8">
        <f t="shared" si="1"/>
        <v>-4.0512223515715949E-2</v>
      </c>
      <c r="O31" s="8">
        <f t="shared" si="2"/>
        <v>-1.620488940628638</v>
      </c>
    </row>
    <row r="32" spans="1:15" x14ac:dyDescent="0.4">
      <c r="A32" t="s">
        <v>74</v>
      </c>
      <c r="B32">
        <v>4376</v>
      </c>
      <c r="K32" t="s">
        <v>105</v>
      </c>
      <c r="L32" t="str">
        <f>A96</f>
        <v>H4</v>
      </c>
      <c r="M32">
        <f>B96</f>
        <v>3389</v>
      </c>
      <c r="N32" s="8">
        <f t="shared" si="1"/>
        <v>-3.6321303841676367E-2</v>
      </c>
      <c r="O32" s="8">
        <f t="shared" si="2"/>
        <v>-1.4528521536670547</v>
      </c>
    </row>
    <row r="33" spans="1:15" x14ac:dyDescent="0.4">
      <c r="A33" t="s">
        <v>88</v>
      </c>
      <c r="B33">
        <v>21082</v>
      </c>
      <c r="K33" t="s">
        <v>16</v>
      </c>
      <c r="L33" t="str">
        <f>A97</f>
        <v>H5</v>
      </c>
      <c r="M33">
        <f>B97</f>
        <v>3387</v>
      </c>
      <c r="N33" s="8">
        <f t="shared" si="1"/>
        <v>-3.7252619324796274E-2</v>
      </c>
      <c r="O33" s="8">
        <f t="shared" si="2"/>
        <v>-1.4901047729918511</v>
      </c>
    </row>
    <row r="34" spans="1:15" x14ac:dyDescent="0.4">
      <c r="A34" t="s">
        <v>89</v>
      </c>
      <c r="B34">
        <v>3412</v>
      </c>
      <c r="K34" t="s">
        <v>15</v>
      </c>
      <c r="L34" t="str">
        <f>A85</f>
        <v>G5</v>
      </c>
      <c r="M34">
        <f>B85</f>
        <v>3434</v>
      </c>
      <c r="N34" s="8">
        <f t="shared" si="1"/>
        <v>-1.5366705471478464E-2</v>
      </c>
      <c r="O34" s="8">
        <f t="shared" si="2"/>
        <v>-0.61466821885913858</v>
      </c>
    </row>
    <row r="35" spans="1:15" x14ac:dyDescent="0.4">
      <c r="A35" t="s">
        <v>90</v>
      </c>
      <c r="B35">
        <v>7467</v>
      </c>
      <c r="K35" t="s">
        <v>14</v>
      </c>
      <c r="L35" t="str">
        <f>A73</f>
        <v>F5</v>
      </c>
      <c r="M35">
        <f>B73</f>
        <v>3484</v>
      </c>
      <c r="N35" s="8">
        <f t="shared" si="1"/>
        <v>7.9161816065192077E-3</v>
      </c>
      <c r="O35" s="8">
        <f t="shared" si="2"/>
        <v>0.31664726426076828</v>
      </c>
    </row>
    <row r="36" spans="1:15" x14ac:dyDescent="0.4">
      <c r="A36" t="s">
        <v>11</v>
      </c>
      <c r="B36">
        <v>4119</v>
      </c>
      <c r="K36" t="s">
        <v>13</v>
      </c>
      <c r="L36" t="str">
        <f>A61</f>
        <v>E5</v>
      </c>
      <c r="M36">
        <f>B61</f>
        <v>3732</v>
      </c>
      <c r="N36" s="8">
        <f t="shared" si="1"/>
        <v>0.12339930151338765</v>
      </c>
      <c r="O36" s="8">
        <f t="shared" si="2"/>
        <v>4.935972060535506</v>
      </c>
    </row>
    <row r="37" spans="1:15" x14ac:dyDescent="0.4">
      <c r="A37" t="s">
        <v>19</v>
      </c>
      <c r="B37">
        <v>16145</v>
      </c>
      <c r="K37" t="s">
        <v>12</v>
      </c>
      <c r="L37" t="str">
        <f>A49</f>
        <v>D5</v>
      </c>
      <c r="M37">
        <f>B49</f>
        <v>4643</v>
      </c>
      <c r="N37" s="8">
        <f t="shared" si="1"/>
        <v>0.54761350407450526</v>
      </c>
      <c r="O37" s="8">
        <f t="shared" si="2"/>
        <v>21.904540162980211</v>
      </c>
    </row>
    <row r="38" spans="1:15" x14ac:dyDescent="0.4">
      <c r="A38" t="s">
        <v>27</v>
      </c>
      <c r="B38">
        <v>12396</v>
      </c>
      <c r="K38" t="s">
        <v>11</v>
      </c>
      <c r="L38" t="str">
        <f>A37</f>
        <v>C5</v>
      </c>
      <c r="M38">
        <f>B37</f>
        <v>16145</v>
      </c>
      <c r="N38" s="8">
        <f t="shared" si="1"/>
        <v>5.9036088474970896</v>
      </c>
      <c r="O38" s="8">
        <f t="shared" si="2"/>
        <v>236.14435389988358</v>
      </c>
    </row>
    <row r="39" spans="1:15" x14ac:dyDescent="0.4">
      <c r="A39" t="s">
        <v>36</v>
      </c>
      <c r="B39">
        <v>3422</v>
      </c>
      <c r="K39" t="s">
        <v>10</v>
      </c>
      <c r="L39" t="str">
        <f>A25</f>
        <v>B5</v>
      </c>
      <c r="M39">
        <f>B25</f>
        <v>60947</v>
      </c>
      <c r="N39" s="8">
        <f t="shared" si="1"/>
        <v>26.766006984866124</v>
      </c>
      <c r="O39" s="8">
        <f t="shared" si="2"/>
        <v>1070.6402793946449</v>
      </c>
    </row>
    <row r="40" spans="1:15" x14ac:dyDescent="0.4">
      <c r="A40" t="s">
        <v>43</v>
      </c>
      <c r="B40">
        <v>4178</v>
      </c>
      <c r="K40" t="s">
        <v>9</v>
      </c>
      <c r="L40" t="str">
        <f>A13</f>
        <v>A5</v>
      </c>
      <c r="M40">
        <f>B13</f>
        <v>64866</v>
      </c>
      <c r="N40" s="8">
        <f t="shared" si="1"/>
        <v>28.590919674039579</v>
      </c>
      <c r="O40" s="8">
        <f t="shared" si="2"/>
        <v>1143.6367869615831</v>
      </c>
    </row>
    <row r="41" spans="1:15" x14ac:dyDescent="0.4">
      <c r="A41" t="s">
        <v>51</v>
      </c>
      <c r="B41">
        <v>4141</v>
      </c>
      <c r="K41" t="s">
        <v>17</v>
      </c>
      <c r="L41" t="str">
        <f>A14</f>
        <v>A6</v>
      </c>
      <c r="M41">
        <f>B14</f>
        <v>48030</v>
      </c>
      <c r="N41" s="8">
        <f t="shared" si="1"/>
        <v>20.751105937136206</v>
      </c>
      <c r="O41" s="8">
        <f t="shared" si="2"/>
        <v>830.04423748544821</v>
      </c>
    </row>
    <row r="42" spans="1:15" x14ac:dyDescent="0.4">
      <c r="A42" t="s">
        <v>59</v>
      </c>
      <c r="B42">
        <v>3431</v>
      </c>
      <c r="K42" t="s">
        <v>18</v>
      </c>
      <c r="L42" t="str">
        <f>A26</f>
        <v>B6</v>
      </c>
      <c r="M42">
        <f>B26</f>
        <v>24231</v>
      </c>
      <c r="N42" s="8">
        <f t="shared" si="1"/>
        <v>9.6689173457508737</v>
      </c>
      <c r="O42" s="8">
        <f t="shared" si="2"/>
        <v>386.75669383003492</v>
      </c>
    </row>
    <row r="43" spans="1:15" x14ac:dyDescent="0.4">
      <c r="A43" t="s">
        <v>67</v>
      </c>
      <c r="B43">
        <v>14886</v>
      </c>
      <c r="K43" t="s">
        <v>19</v>
      </c>
      <c r="L43" t="str">
        <f>A38</f>
        <v>C6</v>
      </c>
      <c r="M43">
        <f>B38</f>
        <v>12396</v>
      </c>
      <c r="N43" s="8">
        <f t="shared" si="1"/>
        <v>4.1578579743888247</v>
      </c>
      <c r="O43" s="8">
        <f t="shared" si="2"/>
        <v>166.31431897555299</v>
      </c>
    </row>
    <row r="44" spans="1:15" x14ac:dyDescent="0.4">
      <c r="A44" t="s">
        <v>75</v>
      </c>
      <c r="B44">
        <v>4024</v>
      </c>
      <c r="K44" t="s">
        <v>20</v>
      </c>
      <c r="L44" t="str">
        <f>A50</f>
        <v>D6</v>
      </c>
      <c r="M44">
        <f>B50</f>
        <v>8166</v>
      </c>
      <c r="N44" s="8">
        <f t="shared" si="1"/>
        <v>2.1881257275902213</v>
      </c>
      <c r="O44" s="8">
        <f t="shared" si="2"/>
        <v>87.525029103608858</v>
      </c>
    </row>
    <row r="45" spans="1:15" x14ac:dyDescent="0.4">
      <c r="A45" t="s">
        <v>91</v>
      </c>
      <c r="B45">
        <v>7654</v>
      </c>
      <c r="K45" t="s">
        <v>21</v>
      </c>
      <c r="L45" t="str">
        <f>A62</f>
        <v>E6</v>
      </c>
      <c r="M45">
        <f>B62</f>
        <v>6055</v>
      </c>
      <c r="N45" s="8">
        <f t="shared" si="1"/>
        <v>1.2051222351571595</v>
      </c>
      <c r="O45" s="8">
        <f t="shared" si="2"/>
        <v>48.204889406286384</v>
      </c>
    </row>
    <row r="46" spans="1:15" x14ac:dyDescent="0.4">
      <c r="A46" t="s">
        <v>92</v>
      </c>
      <c r="B46">
        <v>3488</v>
      </c>
      <c r="K46" t="s">
        <v>22</v>
      </c>
      <c r="L46" t="str">
        <f>A74</f>
        <v>F6</v>
      </c>
      <c r="M46">
        <f>B74</f>
        <v>4991</v>
      </c>
      <c r="N46" s="8">
        <f t="shared" si="1"/>
        <v>0.70966239813736909</v>
      </c>
      <c r="O46" s="8">
        <f t="shared" si="2"/>
        <v>28.386495925494764</v>
      </c>
    </row>
    <row r="47" spans="1:15" x14ac:dyDescent="0.4">
      <c r="A47" t="s">
        <v>93</v>
      </c>
      <c r="B47">
        <v>12376</v>
      </c>
      <c r="K47" t="s">
        <v>23</v>
      </c>
      <c r="L47" t="str">
        <f>A86</f>
        <v>G6</v>
      </c>
      <c r="M47">
        <f>B86</f>
        <v>4389</v>
      </c>
      <c r="N47" s="8">
        <f t="shared" si="1"/>
        <v>0.42933643771827706</v>
      </c>
      <c r="O47" s="8">
        <f t="shared" si="2"/>
        <v>17.173457508731083</v>
      </c>
    </row>
    <row r="48" spans="1:15" x14ac:dyDescent="0.4">
      <c r="A48" t="s">
        <v>12</v>
      </c>
      <c r="B48">
        <v>3926</v>
      </c>
      <c r="K48" t="s">
        <v>24</v>
      </c>
      <c r="L48" t="str">
        <f>A98</f>
        <v>H6</v>
      </c>
      <c r="M48">
        <f>B98</f>
        <v>4149</v>
      </c>
      <c r="N48" s="8">
        <f t="shared" si="1"/>
        <v>0.31757857974388826</v>
      </c>
      <c r="O48" s="8">
        <f t="shared" si="2"/>
        <v>12.703143189755529</v>
      </c>
    </row>
    <row r="49" spans="1:15" x14ac:dyDescent="0.4">
      <c r="A49" t="s">
        <v>20</v>
      </c>
      <c r="B49">
        <v>4643</v>
      </c>
      <c r="K49" t="s">
        <v>33</v>
      </c>
      <c r="L49" t="str">
        <f>A99</f>
        <v>H7</v>
      </c>
      <c r="M49">
        <f>B99</f>
        <v>4408</v>
      </c>
      <c r="N49" s="8">
        <f t="shared" si="1"/>
        <v>0.43818393480791618</v>
      </c>
      <c r="O49" s="8">
        <f t="shared" si="2"/>
        <v>17.527357392316645</v>
      </c>
    </row>
    <row r="50" spans="1:15" x14ac:dyDescent="0.4">
      <c r="A50" t="s">
        <v>28</v>
      </c>
      <c r="B50">
        <v>8166</v>
      </c>
      <c r="K50" t="s">
        <v>31</v>
      </c>
      <c r="L50" t="str">
        <f>A87</f>
        <v>G7</v>
      </c>
      <c r="M50">
        <f>B87</f>
        <v>4267</v>
      </c>
      <c r="N50" s="8">
        <f t="shared" si="1"/>
        <v>0.37252619324796277</v>
      </c>
      <c r="O50" s="8">
        <f t="shared" si="2"/>
        <v>14.90104772991851</v>
      </c>
    </row>
    <row r="51" spans="1:15" x14ac:dyDescent="0.4">
      <c r="A51" t="s">
        <v>37</v>
      </c>
      <c r="B51">
        <v>3413</v>
      </c>
      <c r="K51" t="s">
        <v>32</v>
      </c>
      <c r="L51" t="str">
        <f>A75</f>
        <v>F7</v>
      </c>
      <c r="M51">
        <f>B75</f>
        <v>3905</v>
      </c>
      <c r="N51" s="8">
        <f t="shared" si="1"/>
        <v>0.20395809080325961</v>
      </c>
      <c r="O51" s="8">
        <f t="shared" si="2"/>
        <v>8.1583236321303847</v>
      </c>
    </row>
    <row r="52" spans="1:15" x14ac:dyDescent="0.4">
      <c r="A52" t="s">
        <v>44</v>
      </c>
      <c r="B52">
        <v>11775</v>
      </c>
      <c r="K52" t="s">
        <v>29</v>
      </c>
      <c r="L52" t="str">
        <f>A63</f>
        <v>E7</v>
      </c>
      <c r="M52">
        <f>B63</f>
        <v>3598</v>
      </c>
      <c r="N52" s="8">
        <f t="shared" si="1"/>
        <v>6.10011641443539E-2</v>
      </c>
      <c r="O52" s="8">
        <f t="shared" si="2"/>
        <v>2.4400465657741561</v>
      </c>
    </row>
    <row r="53" spans="1:15" x14ac:dyDescent="0.4">
      <c r="A53" t="s">
        <v>52</v>
      </c>
      <c r="B53">
        <v>4247</v>
      </c>
      <c r="K53" t="s">
        <v>28</v>
      </c>
      <c r="L53" t="str">
        <f>A51</f>
        <v>D7</v>
      </c>
      <c r="M53">
        <f>B51</f>
        <v>3413</v>
      </c>
      <c r="N53" s="8">
        <f t="shared" si="1"/>
        <v>-2.5145518044237484E-2</v>
      </c>
      <c r="O53" s="8">
        <f t="shared" si="2"/>
        <v>-1.0058207217694994</v>
      </c>
    </row>
    <row r="54" spans="1:15" x14ac:dyDescent="0.4">
      <c r="A54" t="s">
        <v>60</v>
      </c>
      <c r="B54">
        <v>3416</v>
      </c>
      <c r="K54" t="s">
        <v>27</v>
      </c>
      <c r="L54" s="8" t="str">
        <f>A39</f>
        <v>C7</v>
      </c>
      <c r="M54" s="8">
        <f>B39</f>
        <v>3422</v>
      </c>
      <c r="N54" s="8">
        <f t="shared" si="1"/>
        <v>-2.0954598370197905E-2</v>
      </c>
      <c r="O54" s="8">
        <f t="shared" si="2"/>
        <v>-0.8381839348079162</v>
      </c>
    </row>
    <row r="55" spans="1:15" x14ac:dyDescent="0.4">
      <c r="A55" t="s">
        <v>68</v>
      </c>
      <c r="B55">
        <v>28608</v>
      </c>
      <c r="K55" t="s">
        <v>26</v>
      </c>
      <c r="L55" s="8" t="str">
        <f>A27</f>
        <v>B7</v>
      </c>
      <c r="M55" s="8">
        <f>B27</f>
        <v>3424</v>
      </c>
      <c r="N55" s="8">
        <f t="shared" si="1"/>
        <v>-2.0023282887077998E-2</v>
      </c>
      <c r="O55" s="8">
        <f t="shared" si="2"/>
        <v>-0.80093131548311991</v>
      </c>
    </row>
    <row r="56" spans="1:15" x14ac:dyDescent="0.4">
      <c r="A56" t="s">
        <v>76</v>
      </c>
      <c r="B56">
        <v>3871</v>
      </c>
      <c r="K56" t="s">
        <v>25</v>
      </c>
      <c r="L56" s="8" t="str">
        <f>A15</f>
        <v>A7</v>
      </c>
      <c r="M56" s="8">
        <f>B15</f>
        <v>3422</v>
      </c>
      <c r="N56" s="8">
        <f t="shared" si="1"/>
        <v>-2.0954598370197905E-2</v>
      </c>
      <c r="O56" s="8">
        <f t="shared" si="2"/>
        <v>-0.8381839348079162</v>
      </c>
    </row>
    <row r="57" spans="1:15" x14ac:dyDescent="0.4">
      <c r="A57" t="s">
        <v>94</v>
      </c>
      <c r="B57">
        <v>4468</v>
      </c>
      <c r="K57" t="s">
        <v>34</v>
      </c>
      <c r="L57" s="8" t="str">
        <f>A16</f>
        <v>A8</v>
      </c>
      <c r="M57" s="8">
        <f>B16</f>
        <v>3398</v>
      </c>
      <c r="N57" s="8">
        <f t="shared" si="1"/>
        <v>-3.2130384167636784E-2</v>
      </c>
      <c r="O57" s="8">
        <f t="shared" si="2"/>
        <v>-1.2852153667054713</v>
      </c>
    </row>
    <row r="58" spans="1:15" x14ac:dyDescent="0.4">
      <c r="A58" t="s">
        <v>95</v>
      </c>
      <c r="B58">
        <v>3466</v>
      </c>
      <c r="K58" t="s">
        <v>35</v>
      </c>
      <c r="L58" s="8" t="str">
        <f>A28</f>
        <v>B8</v>
      </c>
      <c r="M58" s="8">
        <f>B28</f>
        <v>3549</v>
      </c>
      <c r="N58" s="8">
        <f t="shared" si="1"/>
        <v>3.8183934807916181E-2</v>
      </c>
      <c r="O58" s="8">
        <f t="shared" si="2"/>
        <v>1.5273573923166472</v>
      </c>
    </row>
    <row r="59" spans="1:15" x14ac:dyDescent="0.4">
      <c r="A59" t="s">
        <v>96</v>
      </c>
      <c r="B59">
        <v>28038</v>
      </c>
      <c r="K59" t="s">
        <v>36</v>
      </c>
      <c r="L59" s="8" t="str">
        <f>A40</f>
        <v>C8</v>
      </c>
      <c r="M59" s="8">
        <f>B40</f>
        <v>4178</v>
      </c>
      <c r="N59" s="8">
        <f t="shared" si="1"/>
        <v>0.33108265424912692</v>
      </c>
      <c r="O59" s="8">
        <f t="shared" si="2"/>
        <v>13.243306169965077</v>
      </c>
    </row>
    <row r="60" spans="1:15" x14ac:dyDescent="0.4">
      <c r="A60" t="s">
        <v>13</v>
      </c>
      <c r="B60">
        <v>3672</v>
      </c>
      <c r="K60" t="s">
        <v>37</v>
      </c>
      <c r="L60" s="8" t="str">
        <f>A52</f>
        <v>D8</v>
      </c>
      <c r="M60" s="8">
        <f>B52</f>
        <v>11775</v>
      </c>
      <c r="N60" s="8">
        <f t="shared" si="1"/>
        <v>3.868684516880093</v>
      </c>
      <c r="O60" s="8">
        <f t="shared" si="2"/>
        <v>154.74738067520371</v>
      </c>
    </row>
    <row r="61" spans="1:15" x14ac:dyDescent="0.4">
      <c r="A61" t="s">
        <v>21</v>
      </c>
      <c r="B61">
        <v>3732</v>
      </c>
      <c r="K61" t="s">
        <v>38</v>
      </c>
      <c r="L61" s="8" t="str">
        <f>A64</f>
        <v>E8</v>
      </c>
      <c r="M61" s="8">
        <f>B64</f>
        <v>46618</v>
      </c>
      <c r="N61" s="8">
        <f t="shared" si="1"/>
        <v>20.093597206053552</v>
      </c>
      <c r="O61" s="8">
        <f t="shared" si="2"/>
        <v>803.74388824214202</v>
      </c>
    </row>
    <row r="62" spans="1:15" x14ac:dyDescent="0.4">
      <c r="A62" t="s">
        <v>29</v>
      </c>
      <c r="B62">
        <v>6055</v>
      </c>
      <c r="K62" t="s">
        <v>30</v>
      </c>
      <c r="L62" s="8" t="str">
        <f>A76</f>
        <v>F8</v>
      </c>
      <c r="M62" s="8">
        <f>B76</f>
        <v>56349</v>
      </c>
      <c r="N62" s="8">
        <f t="shared" si="1"/>
        <v>24.624912689173456</v>
      </c>
      <c r="O62" s="8">
        <f t="shared" si="2"/>
        <v>984.99650756693825</v>
      </c>
    </row>
    <row r="63" spans="1:15" x14ac:dyDescent="0.4">
      <c r="A63" t="s">
        <v>38</v>
      </c>
      <c r="B63">
        <v>3598</v>
      </c>
      <c r="K63" t="s">
        <v>39</v>
      </c>
      <c r="L63" s="8" t="str">
        <f>A88</f>
        <v>G8</v>
      </c>
      <c r="M63" s="8">
        <f>B88</f>
        <v>46252</v>
      </c>
      <c r="N63" s="8">
        <f t="shared" si="1"/>
        <v>19.923166472642606</v>
      </c>
      <c r="O63" s="8">
        <f t="shared" si="2"/>
        <v>796.92665890570424</v>
      </c>
    </row>
    <row r="64" spans="1:15" x14ac:dyDescent="0.4">
      <c r="A64" t="s">
        <v>45</v>
      </c>
      <c r="B64">
        <v>46618</v>
      </c>
      <c r="K64" t="s">
        <v>40</v>
      </c>
      <c r="L64" s="8" t="str">
        <f>A100</f>
        <v>H8</v>
      </c>
      <c r="M64" s="8">
        <f>B100</f>
        <v>26522</v>
      </c>
      <c r="N64" s="8">
        <f t="shared" si="1"/>
        <v>10.735739231664727</v>
      </c>
      <c r="O64" s="8">
        <f t="shared" si="2"/>
        <v>429.42956926658906</v>
      </c>
    </row>
    <row r="65" spans="1:15" x14ac:dyDescent="0.4">
      <c r="A65" t="s">
        <v>53</v>
      </c>
      <c r="B65">
        <v>4901</v>
      </c>
      <c r="K65" t="s">
        <v>48</v>
      </c>
      <c r="L65" s="8" t="str">
        <f>A101</f>
        <v>H9</v>
      </c>
      <c r="M65" s="8">
        <f>B101</f>
        <v>11543</v>
      </c>
      <c r="N65" s="8">
        <f t="shared" si="1"/>
        <v>3.7606519208381841</v>
      </c>
      <c r="O65" s="8">
        <f t="shared" si="2"/>
        <v>150.42607683352736</v>
      </c>
    </row>
    <row r="66" spans="1:15" x14ac:dyDescent="0.4">
      <c r="A66" t="s">
        <v>61</v>
      </c>
      <c r="B66">
        <v>3482</v>
      </c>
      <c r="K66" t="s">
        <v>47</v>
      </c>
      <c r="L66" s="8" t="str">
        <f>A89</f>
        <v>G9</v>
      </c>
      <c r="M66" s="8">
        <f>B89</f>
        <v>7770</v>
      </c>
      <c r="N66" s="8">
        <f t="shared" si="1"/>
        <v>2.0037252619324795</v>
      </c>
      <c r="O66" s="8">
        <f t="shared" si="2"/>
        <v>80.149010477299186</v>
      </c>
    </row>
    <row r="67" spans="1:15" x14ac:dyDescent="0.4">
      <c r="A67" t="s">
        <v>69</v>
      </c>
      <c r="B67">
        <v>35393</v>
      </c>
      <c r="K67" t="s">
        <v>46</v>
      </c>
      <c r="L67" s="8" t="str">
        <f>A77</f>
        <v>F9</v>
      </c>
      <c r="M67" s="8">
        <f>B77</f>
        <v>6089</v>
      </c>
      <c r="N67" s="8">
        <f t="shared" si="1"/>
        <v>1.2209545983701979</v>
      </c>
      <c r="O67" s="8">
        <f t="shared" si="2"/>
        <v>48.838183934807915</v>
      </c>
    </row>
    <row r="68" spans="1:15" x14ac:dyDescent="0.4">
      <c r="A68" t="s">
        <v>77</v>
      </c>
      <c r="B68">
        <v>3747</v>
      </c>
      <c r="K68" t="s">
        <v>45</v>
      </c>
      <c r="L68" s="8" t="str">
        <f>A65</f>
        <v>E9</v>
      </c>
      <c r="M68" s="8">
        <f>B65</f>
        <v>4901</v>
      </c>
      <c r="N68" s="8">
        <f t="shared" si="1"/>
        <v>0.66775320139697325</v>
      </c>
      <c r="O68" s="8">
        <f t="shared" si="2"/>
        <v>26.710128055878929</v>
      </c>
    </row>
    <row r="69" spans="1:15" x14ac:dyDescent="0.4">
      <c r="A69" t="s">
        <v>97</v>
      </c>
      <c r="B69">
        <v>3462</v>
      </c>
      <c r="K69" t="s">
        <v>44</v>
      </c>
      <c r="L69" s="8" t="str">
        <f>A53</f>
        <v>D9</v>
      </c>
      <c r="M69" s="8">
        <f>B53</f>
        <v>4247</v>
      </c>
      <c r="N69" s="8">
        <f t="shared" si="1"/>
        <v>0.36321303841676367</v>
      </c>
      <c r="O69" s="8">
        <f t="shared" si="2"/>
        <v>14.528521536670546</v>
      </c>
    </row>
    <row r="70" spans="1:15" x14ac:dyDescent="0.4">
      <c r="A70" t="s">
        <v>98</v>
      </c>
      <c r="B70">
        <v>3670</v>
      </c>
      <c r="K70" t="s">
        <v>43</v>
      </c>
      <c r="L70" s="8" t="str">
        <f>A41</f>
        <v>C9</v>
      </c>
      <c r="M70" s="8">
        <f>B41</f>
        <v>4141</v>
      </c>
      <c r="N70" s="8">
        <f t="shared" si="1"/>
        <v>0.31385331781140863</v>
      </c>
      <c r="O70" s="8">
        <f t="shared" si="2"/>
        <v>12.554132712456346</v>
      </c>
    </row>
    <row r="71" spans="1:15" x14ac:dyDescent="0.4">
      <c r="A71" t="s">
        <v>99</v>
      </c>
      <c r="B71">
        <v>45898</v>
      </c>
      <c r="K71" t="s">
        <v>42</v>
      </c>
      <c r="L71" s="8" t="str">
        <f>A29</f>
        <v>B9</v>
      </c>
      <c r="M71" s="8">
        <f>B29</f>
        <v>4325</v>
      </c>
      <c r="N71" s="8">
        <f t="shared" si="1"/>
        <v>0.39953434225844003</v>
      </c>
      <c r="O71" s="8">
        <f t="shared" si="2"/>
        <v>15.981373690337602</v>
      </c>
    </row>
    <row r="72" spans="1:15" x14ac:dyDescent="0.4">
      <c r="A72" t="s">
        <v>14</v>
      </c>
      <c r="B72">
        <v>3498</v>
      </c>
      <c r="K72" t="s">
        <v>41</v>
      </c>
      <c r="L72" s="8" t="str">
        <f>A17</f>
        <v>A9</v>
      </c>
      <c r="M72" s="8">
        <f>B17</f>
        <v>4194</v>
      </c>
      <c r="N72" s="8">
        <f t="shared" si="1"/>
        <v>0.33853317811408612</v>
      </c>
      <c r="O72" s="8">
        <f t="shared" si="2"/>
        <v>13.541327124563445</v>
      </c>
    </row>
    <row r="73" spans="1:15" x14ac:dyDescent="0.4">
      <c r="A73" t="s">
        <v>22</v>
      </c>
      <c r="B73">
        <v>3484</v>
      </c>
      <c r="K73" t="s">
        <v>49</v>
      </c>
      <c r="L73" s="8" t="str">
        <f>A18</f>
        <v>A10</v>
      </c>
      <c r="M73" s="8">
        <f>B18</f>
        <v>4062</v>
      </c>
      <c r="N73" s="8">
        <f t="shared" si="1"/>
        <v>0.27706635622817227</v>
      </c>
      <c r="O73" s="8">
        <f t="shared" si="2"/>
        <v>11.082654249126891</v>
      </c>
    </row>
    <row r="74" spans="1:15" x14ac:dyDescent="0.4">
      <c r="A74" t="s">
        <v>32</v>
      </c>
      <c r="B74">
        <v>4991</v>
      </c>
      <c r="K74" t="s">
        <v>50</v>
      </c>
      <c r="L74" s="8" t="str">
        <f>A30</f>
        <v>B10</v>
      </c>
      <c r="M74" s="8">
        <f>B30</f>
        <v>3575</v>
      </c>
      <c r="N74" s="8">
        <f t="shared" ref="N74:N96" si="4">(M74-I$15)/2147.5</f>
        <v>5.0291036088474968E-2</v>
      </c>
      <c r="O74" s="8">
        <f t="shared" ref="O74:O96" si="5">N74*40</f>
        <v>2.0116414435389989</v>
      </c>
    </row>
    <row r="75" spans="1:15" x14ac:dyDescent="0.4">
      <c r="A75" t="s">
        <v>30</v>
      </c>
      <c r="B75">
        <v>3905</v>
      </c>
      <c r="K75" t="s">
        <v>51</v>
      </c>
      <c r="L75" s="8" t="str">
        <f>A42</f>
        <v>C10</v>
      </c>
      <c r="M75" s="8">
        <f>B42</f>
        <v>3431</v>
      </c>
      <c r="N75" s="8">
        <f t="shared" si="4"/>
        <v>-1.6763678696158323E-2</v>
      </c>
      <c r="O75" s="8">
        <f t="shared" si="5"/>
        <v>-0.67054714784633296</v>
      </c>
    </row>
    <row r="76" spans="1:15" x14ac:dyDescent="0.4">
      <c r="A76" t="s">
        <v>46</v>
      </c>
      <c r="B76">
        <v>56349</v>
      </c>
      <c r="K76" t="s">
        <v>52</v>
      </c>
      <c r="L76" t="str">
        <f>A54</f>
        <v>D10</v>
      </c>
      <c r="M76">
        <f>B54</f>
        <v>3416</v>
      </c>
      <c r="N76" s="8">
        <f t="shared" si="4"/>
        <v>-2.3748544819557627E-2</v>
      </c>
      <c r="O76" s="8">
        <f t="shared" si="5"/>
        <v>-0.94994179278230506</v>
      </c>
    </row>
    <row r="77" spans="1:15" x14ac:dyDescent="0.4">
      <c r="A77" t="s">
        <v>54</v>
      </c>
      <c r="B77">
        <v>6089</v>
      </c>
      <c r="K77" t="s">
        <v>53</v>
      </c>
      <c r="L77" t="str">
        <f>A66</f>
        <v>E10</v>
      </c>
      <c r="M77">
        <f>B66</f>
        <v>3482</v>
      </c>
      <c r="N77" s="8">
        <f t="shared" si="4"/>
        <v>6.9848661233993014E-3</v>
      </c>
      <c r="O77" s="8">
        <f t="shared" si="5"/>
        <v>0.27939464493597205</v>
      </c>
    </row>
    <row r="78" spans="1:15" x14ac:dyDescent="0.4">
      <c r="A78" t="s">
        <v>62</v>
      </c>
      <c r="B78">
        <v>3785</v>
      </c>
      <c r="K78" t="s">
        <v>54</v>
      </c>
      <c r="L78" t="str">
        <f>A78</f>
        <v>F10</v>
      </c>
      <c r="M78">
        <f>B78</f>
        <v>3785</v>
      </c>
      <c r="N78" s="8">
        <f t="shared" si="4"/>
        <v>0.1480791618160652</v>
      </c>
      <c r="O78" s="8">
        <f t="shared" si="5"/>
        <v>5.9231664726426079</v>
      </c>
    </row>
    <row r="79" spans="1:15" x14ac:dyDescent="0.4">
      <c r="A79" t="s">
        <v>70</v>
      </c>
      <c r="B79">
        <v>36159</v>
      </c>
      <c r="K79" t="s">
        <v>55</v>
      </c>
      <c r="L79" t="str">
        <f>A90</f>
        <v>G10</v>
      </c>
      <c r="M79">
        <f>B90</f>
        <v>4869</v>
      </c>
      <c r="N79" s="8">
        <f t="shared" si="4"/>
        <v>0.65285215366705474</v>
      </c>
      <c r="O79" s="8">
        <f t="shared" si="5"/>
        <v>26.11408614668219</v>
      </c>
    </row>
    <row r="80" spans="1:15" x14ac:dyDescent="0.4">
      <c r="A80" t="s">
        <v>78</v>
      </c>
      <c r="B80">
        <v>3676</v>
      </c>
      <c r="K80" t="s">
        <v>56</v>
      </c>
      <c r="L80" t="str">
        <f>A102</f>
        <v>H10</v>
      </c>
      <c r="M80">
        <f>B102</f>
        <v>6650</v>
      </c>
      <c r="N80" s="8">
        <f t="shared" si="4"/>
        <v>1.4821885913853319</v>
      </c>
      <c r="O80" s="8">
        <f t="shared" si="5"/>
        <v>59.287543655413273</v>
      </c>
    </row>
    <row r="81" spans="1:15" x14ac:dyDescent="0.4">
      <c r="A81" t="s">
        <v>100</v>
      </c>
      <c r="B81">
        <v>3467</v>
      </c>
      <c r="K81" t="s">
        <v>64</v>
      </c>
      <c r="L81" t="str">
        <f>A103</f>
        <v>H11</v>
      </c>
      <c r="M81">
        <f>B103</f>
        <v>10202</v>
      </c>
      <c r="N81" s="8">
        <f t="shared" si="4"/>
        <v>3.1362048894062862</v>
      </c>
      <c r="O81" s="8">
        <f t="shared" si="5"/>
        <v>125.44819557625145</v>
      </c>
    </row>
    <row r="82" spans="1:15" x14ac:dyDescent="0.4">
      <c r="A82" t="s">
        <v>101</v>
      </c>
      <c r="B82">
        <v>4406</v>
      </c>
      <c r="K82" t="s">
        <v>63</v>
      </c>
      <c r="L82" t="str">
        <f>A91</f>
        <v>G11</v>
      </c>
      <c r="M82">
        <f>B91</f>
        <v>18999</v>
      </c>
      <c r="N82" s="8">
        <f t="shared" si="4"/>
        <v>7.232596041909197</v>
      </c>
      <c r="O82" s="8">
        <f t="shared" si="5"/>
        <v>289.30384167636788</v>
      </c>
    </row>
    <row r="83" spans="1:15" x14ac:dyDescent="0.4">
      <c r="A83" t="s">
        <v>102</v>
      </c>
      <c r="B83">
        <v>56358</v>
      </c>
      <c r="K83" t="s">
        <v>62</v>
      </c>
      <c r="L83" t="str">
        <f>A79</f>
        <v>F11</v>
      </c>
      <c r="M83">
        <f>B79</f>
        <v>36159</v>
      </c>
      <c r="N83" s="8">
        <f t="shared" si="4"/>
        <v>15.223282887077998</v>
      </c>
      <c r="O83" s="8">
        <f t="shared" si="5"/>
        <v>608.93131548311987</v>
      </c>
    </row>
    <row r="84" spans="1:15" x14ac:dyDescent="0.4">
      <c r="A84" t="s">
        <v>15</v>
      </c>
      <c r="B84">
        <v>3380</v>
      </c>
      <c r="K84" t="s">
        <v>61</v>
      </c>
      <c r="L84" t="str">
        <f>A67</f>
        <v>E11</v>
      </c>
      <c r="M84">
        <f>B67</f>
        <v>35393</v>
      </c>
      <c r="N84" s="8">
        <f t="shared" si="4"/>
        <v>14.866589057043074</v>
      </c>
      <c r="O84" s="8">
        <f t="shared" si="5"/>
        <v>594.66356228172299</v>
      </c>
    </row>
    <row r="85" spans="1:15" x14ac:dyDescent="0.4">
      <c r="A85" t="s">
        <v>23</v>
      </c>
      <c r="B85">
        <v>3434</v>
      </c>
      <c r="K85" t="s">
        <v>60</v>
      </c>
      <c r="L85" t="str">
        <f>A55</f>
        <v>D11</v>
      </c>
      <c r="M85">
        <f>B55</f>
        <v>28608</v>
      </c>
      <c r="N85" s="8">
        <f t="shared" si="4"/>
        <v>11.707101280558788</v>
      </c>
      <c r="O85" s="8">
        <f t="shared" si="5"/>
        <v>468.28405122235154</v>
      </c>
    </row>
    <row r="86" spans="1:15" x14ac:dyDescent="0.4">
      <c r="A86" t="s">
        <v>31</v>
      </c>
      <c r="B86">
        <v>4389</v>
      </c>
      <c r="K86" t="s">
        <v>59</v>
      </c>
      <c r="L86" t="str">
        <f>A43</f>
        <v>C11</v>
      </c>
      <c r="M86">
        <f>B43</f>
        <v>14886</v>
      </c>
      <c r="N86" s="8">
        <f t="shared" si="4"/>
        <v>5.3173457508731081</v>
      </c>
      <c r="O86" s="8">
        <f t="shared" si="5"/>
        <v>212.69383003492433</v>
      </c>
    </row>
    <row r="87" spans="1:15" x14ac:dyDescent="0.4">
      <c r="A87" t="s">
        <v>39</v>
      </c>
      <c r="B87">
        <v>4267</v>
      </c>
      <c r="K87" t="s">
        <v>58</v>
      </c>
      <c r="L87" t="str">
        <f>A31</f>
        <v>B11</v>
      </c>
      <c r="M87">
        <f>B31</f>
        <v>8230</v>
      </c>
      <c r="N87" s="8">
        <f t="shared" si="4"/>
        <v>2.2179278230500583</v>
      </c>
      <c r="O87" s="8">
        <f t="shared" si="5"/>
        <v>88.717112922002329</v>
      </c>
    </row>
    <row r="88" spans="1:15" x14ac:dyDescent="0.4">
      <c r="A88" t="s">
        <v>47</v>
      </c>
      <c r="B88">
        <v>46252</v>
      </c>
      <c r="K88" t="s">
        <v>57</v>
      </c>
      <c r="L88" t="str">
        <f>A19</f>
        <v>A11</v>
      </c>
      <c r="M88">
        <f>B19</f>
        <v>6308</v>
      </c>
      <c r="N88" s="8">
        <f t="shared" si="4"/>
        <v>1.3229336437718278</v>
      </c>
      <c r="O88" s="8">
        <f t="shared" si="5"/>
        <v>52.91734575087311</v>
      </c>
    </row>
    <row r="89" spans="1:15" x14ac:dyDescent="0.4">
      <c r="A89" t="s">
        <v>55</v>
      </c>
      <c r="B89">
        <v>7770</v>
      </c>
      <c r="K89" t="s">
        <v>65</v>
      </c>
      <c r="L89" t="str">
        <f>A20</f>
        <v>A12</v>
      </c>
      <c r="M89">
        <f>B20</f>
        <v>5042</v>
      </c>
      <c r="N89" s="8">
        <f t="shared" si="4"/>
        <v>0.73341094295692666</v>
      </c>
      <c r="O89" s="8">
        <f t="shared" si="5"/>
        <v>29.336437718277068</v>
      </c>
    </row>
    <row r="90" spans="1:15" x14ac:dyDescent="0.4">
      <c r="A90" t="s">
        <v>63</v>
      </c>
      <c r="B90">
        <v>4869</v>
      </c>
      <c r="K90" t="s">
        <v>66</v>
      </c>
      <c r="L90" t="str">
        <f>A32</f>
        <v>B12</v>
      </c>
      <c r="M90">
        <f>B32</f>
        <v>4376</v>
      </c>
      <c r="N90" s="8">
        <f t="shared" si="4"/>
        <v>0.42328288707799766</v>
      </c>
      <c r="O90" s="8">
        <f t="shared" si="5"/>
        <v>16.931315483119906</v>
      </c>
    </row>
    <row r="91" spans="1:15" x14ac:dyDescent="0.4">
      <c r="A91" t="s">
        <v>71</v>
      </c>
      <c r="B91">
        <v>18999</v>
      </c>
      <c r="K91" t="s">
        <v>67</v>
      </c>
      <c r="L91" t="str">
        <f>A44</f>
        <v>C12</v>
      </c>
      <c r="M91">
        <f>B44</f>
        <v>4024</v>
      </c>
      <c r="N91" s="8">
        <f t="shared" si="4"/>
        <v>0.25937136204889405</v>
      </c>
      <c r="O91" s="8">
        <f t="shared" si="5"/>
        <v>10.374854481955762</v>
      </c>
    </row>
    <row r="92" spans="1:15" x14ac:dyDescent="0.4">
      <c r="A92" t="s">
        <v>79</v>
      </c>
      <c r="B92">
        <v>3588</v>
      </c>
      <c r="K92" t="s">
        <v>68</v>
      </c>
      <c r="L92" t="str">
        <f>A56</f>
        <v>D12</v>
      </c>
      <c r="M92">
        <f>B56</f>
        <v>3871</v>
      </c>
      <c r="N92" s="8">
        <f t="shared" si="4"/>
        <v>0.1881257275902212</v>
      </c>
      <c r="O92" s="8">
        <f t="shared" si="5"/>
        <v>7.5250291036088477</v>
      </c>
    </row>
    <row r="93" spans="1:15" x14ac:dyDescent="0.4">
      <c r="A93" t="s">
        <v>103</v>
      </c>
      <c r="B93">
        <v>3465</v>
      </c>
      <c r="K93" t="s">
        <v>69</v>
      </c>
      <c r="L93" t="str">
        <f>A68</f>
        <v>E12</v>
      </c>
      <c r="M93">
        <f>B68</f>
        <v>3747</v>
      </c>
      <c r="N93" s="8">
        <f t="shared" si="4"/>
        <v>0.13038416763678695</v>
      </c>
      <c r="O93" s="8">
        <f t="shared" si="5"/>
        <v>5.2153667054714781</v>
      </c>
    </row>
    <row r="94" spans="1:15" x14ac:dyDescent="0.4">
      <c r="A94" t="s">
        <v>104</v>
      </c>
      <c r="B94">
        <v>8312</v>
      </c>
      <c r="K94" t="s">
        <v>70</v>
      </c>
      <c r="L94" t="str">
        <f>A80</f>
        <v>F12</v>
      </c>
      <c r="M94">
        <f>B80</f>
        <v>3676</v>
      </c>
      <c r="N94" s="8">
        <f t="shared" si="4"/>
        <v>9.7322467986030267E-2</v>
      </c>
      <c r="O94" s="8">
        <f t="shared" si="5"/>
        <v>3.8928987194412108</v>
      </c>
    </row>
    <row r="95" spans="1:15" x14ac:dyDescent="0.4">
      <c r="A95" t="s">
        <v>105</v>
      </c>
      <c r="B95">
        <v>30683</v>
      </c>
      <c r="K95" t="s">
        <v>71</v>
      </c>
      <c r="L95" t="str">
        <f>A92</f>
        <v>G12</v>
      </c>
      <c r="M95">
        <f>B92</f>
        <v>3588</v>
      </c>
      <c r="N95" s="8">
        <f t="shared" si="4"/>
        <v>5.6344586728754364E-2</v>
      </c>
      <c r="O95" s="8">
        <f t="shared" si="5"/>
        <v>2.2537834691501746</v>
      </c>
    </row>
    <row r="96" spans="1:15" x14ac:dyDescent="0.4">
      <c r="A96" t="s">
        <v>16</v>
      </c>
      <c r="B96">
        <v>3389</v>
      </c>
      <c r="K96" t="s">
        <v>72</v>
      </c>
      <c r="L96" t="str">
        <f>A104</f>
        <v>H12</v>
      </c>
      <c r="M96">
        <f>B104</f>
        <v>3527</v>
      </c>
      <c r="N96" s="8">
        <f t="shared" si="4"/>
        <v>2.7939464493597205E-2</v>
      </c>
      <c r="O96" s="8">
        <f t="shared" si="5"/>
        <v>1.1175785797438882</v>
      </c>
    </row>
    <row r="97" spans="1:2" x14ac:dyDescent="0.4">
      <c r="A97" t="s">
        <v>24</v>
      </c>
      <c r="B97">
        <v>3387</v>
      </c>
    </row>
    <row r="98" spans="1:2" x14ac:dyDescent="0.4">
      <c r="A98" t="s">
        <v>33</v>
      </c>
      <c r="B98">
        <v>4149</v>
      </c>
    </row>
    <row r="99" spans="1:2" x14ac:dyDescent="0.4">
      <c r="A99" t="s">
        <v>40</v>
      </c>
      <c r="B99">
        <v>4408</v>
      </c>
    </row>
    <row r="100" spans="1:2" x14ac:dyDescent="0.4">
      <c r="A100" t="s">
        <v>48</v>
      </c>
      <c r="B100">
        <v>26522</v>
      </c>
    </row>
    <row r="101" spans="1:2" x14ac:dyDescent="0.4">
      <c r="A101" t="s">
        <v>56</v>
      </c>
      <c r="B101">
        <v>11543</v>
      </c>
    </row>
    <row r="102" spans="1:2" x14ac:dyDescent="0.4">
      <c r="A102" t="s">
        <v>64</v>
      </c>
      <c r="B102">
        <v>6650</v>
      </c>
    </row>
    <row r="103" spans="1:2" x14ac:dyDescent="0.4">
      <c r="A103" t="s">
        <v>72</v>
      </c>
      <c r="B103">
        <v>10202</v>
      </c>
    </row>
    <row r="104" spans="1:2" x14ac:dyDescent="0.4">
      <c r="A104" t="s">
        <v>80</v>
      </c>
      <c r="B104">
        <v>3527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topLeftCell="A7"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64920</v>
      </c>
      <c r="D2">
        <v>3516</v>
      </c>
      <c r="E2">
        <v>4603</v>
      </c>
      <c r="F2">
        <v>4227</v>
      </c>
      <c r="G2">
        <v>64911</v>
      </c>
      <c r="H2">
        <v>48330</v>
      </c>
      <c r="I2">
        <v>3432</v>
      </c>
      <c r="J2">
        <v>3426</v>
      </c>
      <c r="K2">
        <v>4160</v>
      </c>
      <c r="L2">
        <v>3827</v>
      </c>
      <c r="M2">
        <v>6356</v>
      </c>
      <c r="N2">
        <v>5059</v>
      </c>
      <c r="O2">
        <v>39913</v>
      </c>
      <c r="P2">
        <v>3447</v>
      </c>
      <c r="Q2">
        <v>5780</v>
      </c>
      <c r="R2">
        <v>4211</v>
      </c>
      <c r="S2">
        <v>61661</v>
      </c>
      <c r="T2">
        <v>24224</v>
      </c>
      <c r="U2">
        <v>3436</v>
      </c>
      <c r="V2">
        <v>3496</v>
      </c>
      <c r="W2">
        <v>4318</v>
      </c>
      <c r="X2">
        <v>3639</v>
      </c>
      <c r="Y2">
        <v>8342</v>
      </c>
      <c r="Z2">
        <v>4483</v>
      </c>
      <c r="AA2">
        <v>20893</v>
      </c>
      <c r="AB2">
        <v>3460</v>
      </c>
      <c r="AC2">
        <v>7545</v>
      </c>
      <c r="AD2">
        <v>4121</v>
      </c>
      <c r="AE2">
        <v>16495</v>
      </c>
      <c r="AF2">
        <v>12412</v>
      </c>
      <c r="AG2">
        <v>3409</v>
      </c>
      <c r="AH2">
        <v>4533</v>
      </c>
      <c r="AI2">
        <v>4207</v>
      </c>
      <c r="AJ2">
        <v>3381</v>
      </c>
      <c r="AK2">
        <v>15140</v>
      </c>
      <c r="AL2">
        <v>4094</v>
      </c>
      <c r="AM2">
        <v>7543</v>
      </c>
      <c r="AN2">
        <v>3447</v>
      </c>
      <c r="AO2">
        <v>12460</v>
      </c>
      <c r="AP2">
        <v>3979</v>
      </c>
      <c r="AQ2">
        <v>4772</v>
      </c>
      <c r="AR2">
        <v>8192</v>
      </c>
      <c r="AS2">
        <v>3409</v>
      </c>
      <c r="AT2">
        <v>12355</v>
      </c>
      <c r="AU2">
        <v>4275</v>
      </c>
      <c r="AV2">
        <v>3491</v>
      </c>
      <c r="AW2">
        <v>29728</v>
      </c>
      <c r="AX2">
        <v>4021</v>
      </c>
      <c r="AY2">
        <v>4523</v>
      </c>
      <c r="AZ2">
        <v>3468</v>
      </c>
      <c r="BA2">
        <v>28624</v>
      </c>
      <c r="BB2">
        <v>3708</v>
      </c>
      <c r="BC2">
        <v>3773</v>
      </c>
      <c r="BD2">
        <v>6159</v>
      </c>
      <c r="BE2">
        <v>3658</v>
      </c>
      <c r="BF2">
        <v>47199</v>
      </c>
      <c r="BG2">
        <v>4901</v>
      </c>
      <c r="BH2">
        <v>3503</v>
      </c>
      <c r="BI2">
        <v>35820</v>
      </c>
      <c r="BJ2">
        <v>3866</v>
      </c>
      <c r="BK2">
        <v>3484</v>
      </c>
      <c r="BL2">
        <v>3756</v>
      </c>
      <c r="BM2">
        <v>46891</v>
      </c>
      <c r="BN2">
        <v>3598</v>
      </c>
      <c r="BO2">
        <v>3535</v>
      </c>
      <c r="BP2">
        <v>5225</v>
      </c>
      <c r="BQ2">
        <v>3980</v>
      </c>
      <c r="BR2">
        <v>57975</v>
      </c>
      <c r="BS2">
        <v>6117</v>
      </c>
      <c r="BT2">
        <v>3856</v>
      </c>
      <c r="BU2">
        <v>35190</v>
      </c>
      <c r="BV2">
        <v>3724</v>
      </c>
      <c r="BW2">
        <v>3452</v>
      </c>
      <c r="BX2">
        <v>4438</v>
      </c>
      <c r="BY2">
        <v>56549</v>
      </c>
      <c r="BZ2">
        <v>3394</v>
      </c>
      <c r="CA2">
        <v>3410</v>
      </c>
      <c r="CB2">
        <v>4374</v>
      </c>
      <c r="CC2">
        <v>4214</v>
      </c>
      <c r="CD2">
        <v>46765</v>
      </c>
      <c r="CE2">
        <v>7764</v>
      </c>
      <c r="CF2">
        <v>4778</v>
      </c>
      <c r="CG2">
        <v>18943</v>
      </c>
      <c r="CH2">
        <v>3609</v>
      </c>
      <c r="CI2">
        <v>3383</v>
      </c>
      <c r="CJ2">
        <v>8044</v>
      </c>
      <c r="CK2">
        <v>30241</v>
      </c>
      <c r="CL2">
        <v>3398</v>
      </c>
      <c r="CM2">
        <v>3380</v>
      </c>
      <c r="CN2">
        <v>4132</v>
      </c>
      <c r="CO2">
        <v>4281</v>
      </c>
      <c r="CP2">
        <v>26442</v>
      </c>
      <c r="CQ2">
        <v>11313</v>
      </c>
      <c r="CR2">
        <v>6469</v>
      </c>
      <c r="CS2">
        <v>9919</v>
      </c>
      <c r="CT2">
        <v>3532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64920</v>
      </c>
      <c r="G9">
        <f>'Plate 1'!G9</f>
        <v>30</v>
      </c>
      <c r="H9" t="str">
        <f t="shared" ref="H9:I9" si="0">A9</f>
        <v>A1</v>
      </c>
      <c r="I9">
        <f t="shared" si="0"/>
        <v>64920</v>
      </c>
      <c r="K9" t="s">
        <v>82</v>
      </c>
      <c r="L9" t="str">
        <f>A10</f>
        <v>A2</v>
      </c>
      <c r="M9">
        <f>B10</f>
        <v>3516</v>
      </c>
      <c r="N9" s="8">
        <f>(M9-I$15)/2135</f>
        <v>2.9976580796252927E-2</v>
      </c>
      <c r="O9">
        <f>N9*40</f>
        <v>1.1990632318501171</v>
      </c>
    </row>
    <row r="10" spans="1:98" x14ac:dyDescent="0.4">
      <c r="A10" t="s">
        <v>83</v>
      </c>
      <c r="B10">
        <v>3516</v>
      </c>
      <c r="G10">
        <f>'Plate 1'!G10</f>
        <v>15</v>
      </c>
      <c r="H10" t="str">
        <f>A21</f>
        <v>B1</v>
      </c>
      <c r="I10">
        <f>B21</f>
        <v>39913</v>
      </c>
      <c r="K10" t="s">
        <v>85</v>
      </c>
      <c r="L10" t="str">
        <f>A22</f>
        <v>B2</v>
      </c>
      <c r="M10">
        <f>B22</f>
        <v>3447</v>
      </c>
      <c r="N10" s="8">
        <f t="shared" ref="N10:N73" si="1">(M10-I$15)/2135</f>
        <v>-2.34192037470726E-3</v>
      </c>
      <c r="O10">
        <f t="shared" ref="O10:O73" si="2">N10*40</f>
        <v>-9.3676814988290391E-2</v>
      </c>
    </row>
    <row r="11" spans="1:98" x14ac:dyDescent="0.4">
      <c r="A11" t="s">
        <v>84</v>
      </c>
      <c r="B11">
        <v>4603</v>
      </c>
      <c r="G11">
        <f>'Plate 1'!G11</f>
        <v>7.5</v>
      </c>
      <c r="H11" t="str">
        <f>A33</f>
        <v>C1</v>
      </c>
      <c r="I11">
        <f>B33</f>
        <v>20893</v>
      </c>
      <c r="K11" t="s">
        <v>88</v>
      </c>
      <c r="L11" t="str">
        <f>A34</f>
        <v>C2</v>
      </c>
      <c r="M11">
        <f>B34</f>
        <v>3460</v>
      </c>
      <c r="N11" s="8">
        <f t="shared" si="1"/>
        <v>3.7470725995316159E-3</v>
      </c>
      <c r="O11">
        <f t="shared" si="2"/>
        <v>0.14988290398126464</v>
      </c>
    </row>
    <row r="12" spans="1:98" x14ac:dyDescent="0.4">
      <c r="A12" t="s">
        <v>9</v>
      </c>
      <c r="B12">
        <v>4227</v>
      </c>
      <c r="G12">
        <f>'Plate 1'!G12</f>
        <v>1.875</v>
      </c>
      <c r="H12" t="str">
        <f>A45</f>
        <v>D1</v>
      </c>
      <c r="I12">
        <f>B45</f>
        <v>7543</v>
      </c>
      <c r="K12" t="s">
        <v>91</v>
      </c>
      <c r="L12" t="str">
        <f>A46</f>
        <v>D2</v>
      </c>
      <c r="M12">
        <f>B46</f>
        <v>3447</v>
      </c>
      <c r="N12" s="8">
        <f t="shared" si="1"/>
        <v>-2.34192037470726E-3</v>
      </c>
      <c r="O12">
        <f t="shared" si="2"/>
        <v>-9.3676814988290391E-2</v>
      </c>
    </row>
    <row r="13" spans="1:98" x14ac:dyDescent="0.4">
      <c r="A13" t="s">
        <v>17</v>
      </c>
      <c r="B13">
        <v>64911</v>
      </c>
      <c r="G13">
        <f>'Plate 1'!G13</f>
        <v>0.46875</v>
      </c>
      <c r="H13" t="str">
        <f>A57</f>
        <v>E1</v>
      </c>
      <c r="I13">
        <f>B57</f>
        <v>4523</v>
      </c>
      <c r="K13" t="s">
        <v>94</v>
      </c>
      <c r="L13" t="str">
        <f>A58</f>
        <v>E2</v>
      </c>
      <c r="M13">
        <f>B58</f>
        <v>3468</v>
      </c>
      <c r="N13" s="8">
        <f t="shared" si="1"/>
        <v>7.4941451990632318E-3</v>
      </c>
      <c r="O13">
        <f t="shared" si="2"/>
        <v>0.29976580796252927</v>
      </c>
    </row>
    <row r="14" spans="1:98" x14ac:dyDescent="0.4">
      <c r="A14" t="s">
        <v>25</v>
      </c>
      <c r="B14">
        <v>48330</v>
      </c>
      <c r="G14">
        <f>'Plate 1'!G14</f>
        <v>0.1171875</v>
      </c>
      <c r="H14" t="str">
        <f>A69</f>
        <v>F1</v>
      </c>
      <c r="I14">
        <f>B69</f>
        <v>3484</v>
      </c>
      <c r="K14" t="s">
        <v>97</v>
      </c>
      <c r="L14" t="str">
        <f>A70</f>
        <v>F2</v>
      </c>
      <c r="M14">
        <f>B70</f>
        <v>3756</v>
      </c>
      <c r="N14" s="8">
        <f t="shared" si="1"/>
        <v>0.14238875878220142</v>
      </c>
      <c r="O14">
        <f t="shared" si="2"/>
        <v>5.6955503512880572</v>
      </c>
    </row>
    <row r="15" spans="1:98" x14ac:dyDescent="0.4">
      <c r="A15" t="s">
        <v>34</v>
      </c>
      <c r="B15">
        <v>3432</v>
      </c>
      <c r="G15">
        <f>'Plate 1'!G15</f>
        <v>0</v>
      </c>
      <c r="H15" t="str">
        <f>A81</f>
        <v>G1</v>
      </c>
      <c r="I15">
        <f>B81</f>
        <v>3452</v>
      </c>
      <c r="K15" t="s">
        <v>100</v>
      </c>
      <c r="L15" t="str">
        <f>A82</f>
        <v>G2</v>
      </c>
      <c r="M15">
        <f>B82</f>
        <v>4438</v>
      </c>
      <c r="N15" s="8">
        <f t="shared" si="1"/>
        <v>0.46182669789227165</v>
      </c>
      <c r="O15">
        <f t="shared" si="2"/>
        <v>18.473067915690866</v>
      </c>
    </row>
    <row r="16" spans="1:98" x14ac:dyDescent="0.4">
      <c r="A16" t="s">
        <v>41</v>
      </c>
      <c r="B16">
        <v>3426</v>
      </c>
      <c r="H16" t="s">
        <v>119</v>
      </c>
      <c r="I16">
        <f>SLOPE(I10:I15, G10:G15)</f>
        <v>2429.1010019077939</v>
      </c>
      <c r="K16" t="s">
        <v>103</v>
      </c>
      <c r="L16" t="str">
        <f>A94</f>
        <v>H2</v>
      </c>
      <c r="M16">
        <f>B94</f>
        <v>8044</v>
      </c>
      <c r="N16" s="8">
        <f t="shared" si="1"/>
        <v>2.1508196721311474</v>
      </c>
      <c r="O16">
        <f t="shared" si="2"/>
        <v>86.032786885245898</v>
      </c>
    </row>
    <row r="17" spans="1:15" x14ac:dyDescent="0.4">
      <c r="A17" t="s">
        <v>49</v>
      </c>
      <c r="B17">
        <v>4160</v>
      </c>
      <c r="K17" t="s">
        <v>104</v>
      </c>
      <c r="L17" t="str">
        <f>A95</f>
        <v>H3</v>
      </c>
      <c r="M17">
        <f>B95</f>
        <v>30241</v>
      </c>
      <c r="N17" s="8">
        <f t="shared" si="1"/>
        <v>12.547540983606558</v>
      </c>
      <c r="O17">
        <f t="shared" si="2"/>
        <v>501.90163934426232</v>
      </c>
    </row>
    <row r="18" spans="1:15" x14ac:dyDescent="0.4">
      <c r="A18" t="s">
        <v>57</v>
      </c>
      <c r="B18">
        <v>3827</v>
      </c>
      <c r="K18" t="s">
        <v>101</v>
      </c>
      <c r="L18" t="str">
        <f>A83</f>
        <v>G3</v>
      </c>
      <c r="M18">
        <f>B83</f>
        <v>56549</v>
      </c>
      <c r="N18" s="8">
        <f t="shared" si="1"/>
        <v>24.869789227166276</v>
      </c>
      <c r="O18">
        <f t="shared" si="2"/>
        <v>994.79156908665107</v>
      </c>
    </row>
    <row r="19" spans="1:15" x14ac:dyDescent="0.4">
      <c r="A19" t="s">
        <v>65</v>
      </c>
      <c r="B19">
        <v>6356</v>
      </c>
      <c r="K19" t="s">
        <v>98</v>
      </c>
      <c r="L19" t="str">
        <f>A71</f>
        <v>F3</v>
      </c>
      <c r="M19">
        <f>B71</f>
        <v>46891</v>
      </c>
      <c r="N19" s="8">
        <f t="shared" si="1"/>
        <v>20.346135831381734</v>
      </c>
      <c r="O19">
        <f t="shared" si="2"/>
        <v>813.84543325526931</v>
      </c>
    </row>
    <row r="20" spans="1:15" x14ac:dyDescent="0.4">
      <c r="A20" t="s">
        <v>73</v>
      </c>
      <c r="B20">
        <v>5059</v>
      </c>
      <c r="K20" t="s">
        <v>95</v>
      </c>
      <c r="L20" t="str">
        <f>A59</f>
        <v>E3</v>
      </c>
      <c r="M20">
        <f>B59</f>
        <v>28624</v>
      </c>
      <c r="N20" s="8">
        <f t="shared" si="1"/>
        <v>11.79016393442623</v>
      </c>
      <c r="O20">
        <f t="shared" si="2"/>
        <v>471.60655737704923</v>
      </c>
    </row>
    <row r="21" spans="1:15" x14ac:dyDescent="0.4">
      <c r="A21" t="s">
        <v>85</v>
      </c>
      <c r="B21">
        <v>39913</v>
      </c>
      <c r="K21" t="s">
        <v>92</v>
      </c>
      <c r="L21" t="str">
        <f>A47</f>
        <v>D3</v>
      </c>
      <c r="M21">
        <f>B47</f>
        <v>12460</v>
      </c>
      <c r="N21" s="8">
        <f t="shared" si="1"/>
        <v>4.2192037470725996</v>
      </c>
      <c r="O21">
        <f t="shared" si="2"/>
        <v>168.76814988290397</v>
      </c>
    </row>
    <row r="22" spans="1:15" x14ac:dyDescent="0.4">
      <c r="A22" t="s">
        <v>86</v>
      </c>
      <c r="B22">
        <v>3447</v>
      </c>
      <c r="K22" t="s">
        <v>89</v>
      </c>
      <c r="L22" t="str">
        <f>A35</f>
        <v>C3</v>
      </c>
      <c r="M22">
        <f>B35</f>
        <v>7545</v>
      </c>
      <c r="N22" s="8">
        <f t="shared" si="1"/>
        <v>1.917096018735363</v>
      </c>
      <c r="O22">
        <f t="shared" si="2"/>
        <v>76.683840749414514</v>
      </c>
    </row>
    <row r="23" spans="1:15" x14ac:dyDescent="0.4">
      <c r="A23" t="s">
        <v>87</v>
      </c>
      <c r="B23">
        <v>5780</v>
      </c>
      <c r="K23" t="s">
        <v>86</v>
      </c>
      <c r="L23" t="str">
        <f>A23</f>
        <v>B3</v>
      </c>
      <c r="M23">
        <f>B23</f>
        <v>5780</v>
      </c>
      <c r="N23" s="8">
        <f t="shared" si="1"/>
        <v>1.0903981264637002</v>
      </c>
      <c r="O23">
        <f t="shared" si="2"/>
        <v>43.615925058548008</v>
      </c>
    </row>
    <row r="24" spans="1:15" x14ac:dyDescent="0.4">
      <c r="A24" t="s">
        <v>10</v>
      </c>
      <c r="B24">
        <v>4211</v>
      </c>
      <c r="K24" t="s">
        <v>83</v>
      </c>
      <c r="L24" t="str">
        <f>A11</f>
        <v>A3</v>
      </c>
      <c r="M24">
        <f>B11</f>
        <v>4603</v>
      </c>
      <c r="N24" s="8">
        <f t="shared" si="1"/>
        <v>0.53911007025761126</v>
      </c>
      <c r="O24">
        <f t="shared" si="2"/>
        <v>21.56440281030445</v>
      </c>
    </row>
    <row r="25" spans="1:15" x14ac:dyDescent="0.4">
      <c r="A25" t="s">
        <v>18</v>
      </c>
      <c r="B25">
        <v>61661</v>
      </c>
      <c r="K25" t="s">
        <v>84</v>
      </c>
      <c r="L25" t="str">
        <f>A12</f>
        <v>A4</v>
      </c>
      <c r="M25">
        <f>B12</f>
        <v>4227</v>
      </c>
      <c r="N25" s="8">
        <f t="shared" si="1"/>
        <v>0.36299765807962531</v>
      </c>
      <c r="O25">
        <f t="shared" si="2"/>
        <v>14.519906323185012</v>
      </c>
    </row>
    <row r="26" spans="1:15" x14ac:dyDescent="0.4">
      <c r="A26" t="s">
        <v>26</v>
      </c>
      <c r="B26">
        <v>24224</v>
      </c>
      <c r="K26" t="s">
        <v>87</v>
      </c>
      <c r="L26" t="str">
        <f>A24</f>
        <v>B4</v>
      </c>
      <c r="M26">
        <f>B24</f>
        <v>4211</v>
      </c>
      <c r="N26" s="8">
        <f t="shared" si="1"/>
        <v>0.35550351288056203</v>
      </c>
      <c r="O26">
        <f t="shared" si="2"/>
        <v>14.220140515222482</v>
      </c>
    </row>
    <row r="27" spans="1:15" x14ac:dyDescent="0.4">
      <c r="A27" t="s">
        <v>35</v>
      </c>
      <c r="B27">
        <v>3436</v>
      </c>
      <c r="K27" t="s">
        <v>90</v>
      </c>
      <c r="L27" t="str">
        <f>A36</f>
        <v>C4</v>
      </c>
      <c r="M27">
        <f>B36</f>
        <v>4121</v>
      </c>
      <c r="N27" s="8">
        <f t="shared" si="1"/>
        <v>0.31334894613583136</v>
      </c>
      <c r="O27">
        <f t="shared" si="2"/>
        <v>12.533957845433255</v>
      </c>
    </row>
    <row r="28" spans="1:15" x14ac:dyDescent="0.4">
      <c r="A28" t="s">
        <v>42</v>
      </c>
      <c r="B28">
        <v>3496</v>
      </c>
      <c r="K28" t="s">
        <v>93</v>
      </c>
      <c r="L28" t="str">
        <f>A48</f>
        <v>D4</v>
      </c>
      <c r="M28">
        <f>B48</f>
        <v>3979</v>
      </c>
      <c r="N28" s="8">
        <f t="shared" si="1"/>
        <v>0.24683840749414521</v>
      </c>
      <c r="O28">
        <f t="shared" si="2"/>
        <v>9.8735362997658083</v>
      </c>
    </row>
    <row r="29" spans="1:15" x14ac:dyDescent="0.4">
      <c r="A29" t="s">
        <v>50</v>
      </c>
      <c r="B29">
        <v>4318</v>
      </c>
      <c r="K29" t="s">
        <v>96</v>
      </c>
      <c r="L29" t="str">
        <f>A60</f>
        <v>E4</v>
      </c>
      <c r="M29">
        <f>B60</f>
        <v>3708</v>
      </c>
      <c r="N29" s="8">
        <f t="shared" si="1"/>
        <v>0.11990632318501171</v>
      </c>
      <c r="O29">
        <f t="shared" si="2"/>
        <v>4.7962529274004684</v>
      </c>
    </row>
    <row r="30" spans="1:15" x14ac:dyDescent="0.4">
      <c r="A30" t="s">
        <v>58</v>
      </c>
      <c r="B30">
        <v>3639</v>
      </c>
      <c r="K30" t="s">
        <v>99</v>
      </c>
      <c r="L30" t="str">
        <f>A72</f>
        <v>F4</v>
      </c>
      <c r="M30">
        <f>B72</f>
        <v>3598</v>
      </c>
      <c r="N30" s="8">
        <f t="shared" si="1"/>
        <v>6.8384074941451989E-2</v>
      </c>
      <c r="O30">
        <f t="shared" si="2"/>
        <v>2.7353629976580796</v>
      </c>
    </row>
    <row r="31" spans="1:15" x14ac:dyDescent="0.4">
      <c r="A31" t="s">
        <v>66</v>
      </c>
      <c r="B31">
        <v>8342</v>
      </c>
      <c r="K31" t="s">
        <v>102</v>
      </c>
      <c r="L31" t="str">
        <f>A84</f>
        <v>G4</v>
      </c>
      <c r="M31">
        <f>B84</f>
        <v>3394</v>
      </c>
      <c r="N31" s="8">
        <f t="shared" si="1"/>
        <v>-2.7166276346604217E-2</v>
      </c>
      <c r="O31">
        <f t="shared" si="2"/>
        <v>-1.0866510538641687</v>
      </c>
    </row>
    <row r="32" spans="1:15" x14ac:dyDescent="0.4">
      <c r="A32" t="s">
        <v>74</v>
      </c>
      <c r="B32">
        <v>4483</v>
      </c>
      <c r="K32" t="s">
        <v>105</v>
      </c>
      <c r="L32" t="str">
        <f>A96</f>
        <v>H4</v>
      </c>
      <c r="M32">
        <f>B96</f>
        <v>3398</v>
      </c>
      <c r="N32" s="8">
        <f t="shared" si="1"/>
        <v>-2.5292740046838409E-2</v>
      </c>
      <c r="O32">
        <f t="shared" si="2"/>
        <v>-1.0117096018735363</v>
      </c>
    </row>
    <row r="33" spans="1:15" x14ac:dyDescent="0.4">
      <c r="A33" t="s">
        <v>88</v>
      </c>
      <c r="B33">
        <v>20893</v>
      </c>
      <c r="K33" t="s">
        <v>16</v>
      </c>
      <c r="L33" t="str">
        <f>A97</f>
        <v>H5</v>
      </c>
      <c r="M33">
        <f>B97</f>
        <v>3380</v>
      </c>
      <c r="N33" s="8">
        <f t="shared" si="1"/>
        <v>-3.3723653395784543E-2</v>
      </c>
      <c r="O33">
        <f t="shared" si="2"/>
        <v>-1.3489461358313817</v>
      </c>
    </row>
    <row r="34" spans="1:15" x14ac:dyDescent="0.4">
      <c r="A34" t="s">
        <v>89</v>
      </c>
      <c r="B34">
        <v>3460</v>
      </c>
      <c r="K34" t="s">
        <v>15</v>
      </c>
      <c r="L34" t="str">
        <f>A85</f>
        <v>G5</v>
      </c>
      <c r="M34">
        <f>B85</f>
        <v>3410</v>
      </c>
      <c r="N34" s="8">
        <f t="shared" si="1"/>
        <v>-1.9672131147540985E-2</v>
      </c>
      <c r="O34">
        <f t="shared" si="2"/>
        <v>-0.78688524590163944</v>
      </c>
    </row>
    <row r="35" spans="1:15" x14ac:dyDescent="0.4">
      <c r="A35" t="s">
        <v>90</v>
      </c>
      <c r="B35">
        <v>7545</v>
      </c>
      <c r="K35" t="s">
        <v>14</v>
      </c>
      <c r="L35" t="str">
        <f>A73</f>
        <v>F5</v>
      </c>
      <c r="M35">
        <f>B73</f>
        <v>3535</v>
      </c>
      <c r="N35" s="8">
        <f t="shared" si="1"/>
        <v>3.8875878220140513E-2</v>
      </c>
      <c r="O35">
        <f t="shared" si="2"/>
        <v>1.5550351288056206</v>
      </c>
    </row>
    <row r="36" spans="1:15" x14ac:dyDescent="0.4">
      <c r="A36" t="s">
        <v>11</v>
      </c>
      <c r="B36">
        <v>4121</v>
      </c>
      <c r="K36" t="s">
        <v>13</v>
      </c>
      <c r="L36" t="str">
        <f>A61</f>
        <v>E5</v>
      </c>
      <c r="M36">
        <f>B61</f>
        <v>3773</v>
      </c>
      <c r="N36" s="8">
        <f t="shared" si="1"/>
        <v>0.15035128805620609</v>
      </c>
      <c r="O36">
        <f t="shared" si="2"/>
        <v>6.014051522248244</v>
      </c>
    </row>
    <row r="37" spans="1:15" x14ac:dyDescent="0.4">
      <c r="A37" t="s">
        <v>19</v>
      </c>
      <c r="B37">
        <v>16495</v>
      </c>
      <c r="K37" t="s">
        <v>12</v>
      </c>
      <c r="L37" t="str">
        <f>A49</f>
        <v>D5</v>
      </c>
      <c r="M37">
        <f>B49</f>
        <v>4772</v>
      </c>
      <c r="N37" s="8">
        <f t="shared" si="1"/>
        <v>0.61826697892271665</v>
      </c>
      <c r="O37">
        <f t="shared" si="2"/>
        <v>24.730679156908664</v>
      </c>
    </row>
    <row r="38" spans="1:15" x14ac:dyDescent="0.4">
      <c r="A38" t="s">
        <v>27</v>
      </c>
      <c r="B38">
        <v>12412</v>
      </c>
      <c r="K38" t="s">
        <v>11</v>
      </c>
      <c r="L38" t="str">
        <f>A37</f>
        <v>C5</v>
      </c>
      <c r="M38">
        <f>B37</f>
        <v>16495</v>
      </c>
      <c r="N38" s="8">
        <f t="shared" si="1"/>
        <v>6.1091334894613585</v>
      </c>
      <c r="O38">
        <f t="shared" si="2"/>
        <v>244.36533957845432</v>
      </c>
    </row>
    <row r="39" spans="1:15" x14ac:dyDescent="0.4">
      <c r="A39" t="s">
        <v>36</v>
      </c>
      <c r="B39">
        <v>3409</v>
      </c>
      <c r="K39" t="s">
        <v>10</v>
      </c>
      <c r="L39" t="str">
        <f>A25</f>
        <v>B5</v>
      </c>
      <c r="M39">
        <f>B25</f>
        <v>61661</v>
      </c>
      <c r="N39" s="8">
        <f t="shared" si="1"/>
        <v>27.264168618266979</v>
      </c>
      <c r="O39">
        <f t="shared" si="2"/>
        <v>1090.5667447306791</v>
      </c>
    </row>
    <row r="40" spans="1:15" x14ac:dyDescent="0.4">
      <c r="A40" t="s">
        <v>43</v>
      </c>
      <c r="B40">
        <v>4533</v>
      </c>
      <c r="K40" t="s">
        <v>9</v>
      </c>
      <c r="L40" t="str">
        <f>A13</f>
        <v>A5</v>
      </c>
      <c r="M40">
        <f>B13</f>
        <v>64911</v>
      </c>
      <c r="N40" s="8">
        <f t="shared" si="1"/>
        <v>28.786416861826698</v>
      </c>
      <c r="O40">
        <f t="shared" si="2"/>
        <v>1151.456674473068</v>
      </c>
    </row>
    <row r="41" spans="1:15" x14ac:dyDescent="0.4">
      <c r="A41" t="s">
        <v>51</v>
      </c>
      <c r="B41">
        <v>4207</v>
      </c>
      <c r="K41" t="s">
        <v>17</v>
      </c>
      <c r="L41" t="str">
        <f>A14</f>
        <v>A6</v>
      </c>
      <c r="M41">
        <f>B14</f>
        <v>48330</v>
      </c>
      <c r="N41" s="8">
        <f t="shared" si="1"/>
        <v>21.020140515222483</v>
      </c>
      <c r="O41">
        <f t="shared" si="2"/>
        <v>840.80562060889929</v>
      </c>
    </row>
    <row r="42" spans="1:15" x14ac:dyDescent="0.4">
      <c r="A42" t="s">
        <v>59</v>
      </c>
      <c r="B42">
        <v>3381</v>
      </c>
      <c r="K42" t="s">
        <v>18</v>
      </c>
      <c r="L42" t="str">
        <f>A26</f>
        <v>B6</v>
      </c>
      <c r="M42">
        <f>B26</f>
        <v>24224</v>
      </c>
      <c r="N42" s="8">
        <f t="shared" si="1"/>
        <v>9.7292740046838411</v>
      </c>
      <c r="O42">
        <f t="shared" si="2"/>
        <v>389.17096018735367</v>
      </c>
    </row>
    <row r="43" spans="1:15" x14ac:dyDescent="0.4">
      <c r="A43" t="s">
        <v>67</v>
      </c>
      <c r="B43">
        <v>15140</v>
      </c>
      <c r="K43" t="s">
        <v>19</v>
      </c>
      <c r="L43" t="str">
        <f>A38</f>
        <v>C6</v>
      </c>
      <c r="M43">
        <f>B38</f>
        <v>12412</v>
      </c>
      <c r="N43" s="8">
        <f t="shared" si="1"/>
        <v>4.1967213114754101</v>
      </c>
      <c r="O43">
        <f t="shared" si="2"/>
        <v>167.86885245901641</v>
      </c>
    </row>
    <row r="44" spans="1:15" x14ac:dyDescent="0.4">
      <c r="A44" t="s">
        <v>75</v>
      </c>
      <c r="B44">
        <v>4094</v>
      </c>
      <c r="K44" t="s">
        <v>20</v>
      </c>
      <c r="L44" t="str">
        <f>A50</f>
        <v>D6</v>
      </c>
      <c r="M44">
        <f>B50</f>
        <v>8192</v>
      </c>
      <c r="N44" s="8">
        <f t="shared" si="1"/>
        <v>2.2201405152224822</v>
      </c>
      <c r="O44">
        <f t="shared" si="2"/>
        <v>88.805620608899289</v>
      </c>
    </row>
    <row r="45" spans="1:15" x14ac:dyDescent="0.4">
      <c r="A45" t="s">
        <v>91</v>
      </c>
      <c r="B45">
        <v>7543</v>
      </c>
      <c r="K45" t="s">
        <v>21</v>
      </c>
      <c r="L45" t="str">
        <f>A62</f>
        <v>E6</v>
      </c>
      <c r="M45">
        <f>B62</f>
        <v>6159</v>
      </c>
      <c r="N45" s="8">
        <f t="shared" si="1"/>
        <v>1.2679156908665106</v>
      </c>
      <c r="O45">
        <f t="shared" si="2"/>
        <v>50.716627634660426</v>
      </c>
    </row>
    <row r="46" spans="1:15" x14ac:dyDescent="0.4">
      <c r="A46" t="s">
        <v>92</v>
      </c>
      <c r="B46">
        <v>3447</v>
      </c>
      <c r="K46" t="s">
        <v>22</v>
      </c>
      <c r="L46" t="str">
        <f>A74</f>
        <v>F6</v>
      </c>
      <c r="M46">
        <f>B74</f>
        <v>5225</v>
      </c>
      <c r="N46" s="8">
        <f t="shared" si="1"/>
        <v>0.83044496487119435</v>
      </c>
      <c r="O46">
        <f t="shared" si="2"/>
        <v>33.217798594847771</v>
      </c>
    </row>
    <row r="47" spans="1:15" x14ac:dyDescent="0.4">
      <c r="A47" t="s">
        <v>93</v>
      </c>
      <c r="B47">
        <v>12460</v>
      </c>
      <c r="K47" t="s">
        <v>23</v>
      </c>
      <c r="L47" t="str">
        <f>A86</f>
        <v>G6</v>
      </c>
      <c r="M47">
        <f>B86</f>
        <v>4374</v>
      </c>
      <c r="N47" s="8">
        <f t="shared" si="1"/>
        <v>0.43185011709601873</v>
      </c>
      <c r="O47">
        <f t="shared" si="2"/>
        <v>17.274004683840751</v>
      </c>
    </row>
    <row r="48" spans="1:15" x14ac:dyDescent="0.4">
      <c r="A48" t="s">
        <v>12</v>
      </c>
      <c r="B48">
        <v>3979</v>
      </c>
      <c r="K48" t="s">
        <v>24</v>
      </c>
      <c r="L48" t="str">
        <f>A98</f>
        <v>H6</v>
      </c>
      <c r="M48">
        <f>B98</f>
        <v>4132</v>
      </c>
      <c r="N48" s="8">
        <f t="shared" si="1"/>
        <v>0.31850117096018737</v>
      </c>
      <c r="O48">
        <f t="shared" si="2"/>
        <v>12.740046838407494</v>
      </c>
    </row>
    <row r="49" spans="1:15" x14ac:dyDescent="0.4">
      <c r="A49" t="s">
        <v>20</v>
      </c>
      <c r="B49">
        <v>4772</v>
      </c>
      <c r="K49" t="s">
        <v>33</v>
      </c>
      <c r="L49" t="str">
        <f>A99</f>
        <v>H7</v>
      </c>
      <c r="M49">
        <f>B99</f>
        <v>4281</v>
      </c>
      <c r="N49" s="8">
        <f t="shared" si="1"/>
        <v>0.38829039812646371</v>
      </c>
      <c r="O49">
        <f t="shared" si="2"/>
        <v>15.531615925058549</v>
      </c>
    </row>
    <row r="50" spans="1:15" x14ac:dyDescent="0.4">
      <c r="A50" t="s">
        <v>28</v>
      </c>
      <c r="B50">
        <v>8192</v>
      </c>
      <c r="K50" t="s">
        <v>31</v>
      </c>
      <c r="L50" t="str">
        <f>A87</f>
        <v>G7</v>
      </c>
      <c r="M50">
        <f>B87</f>
        <v>4214</v>
      </c>
      <c r="N50" s="8">
        <f t="shared" si="1"/>
        <v>0.35690866510538644</v>
      </c>
      <c r="O50">
        <f t="shared" si="2"/>
        <v>14.276346604215458</v>
      </c>
    </row>
    <row r="51" spans="1:15" x14ac:dyDescent="0.4">
      <c r="A51" t="s">
        <v>37</v>
      </c>
      <c r="B51">
        <v>3409</v>
      </c>
      <c r="K51" t="s">
        <v>32</v>
      </c>
      <c r="L51" t="str">
        <f>A75</f>
        <v>F7</v>
      </c>
      <c r="M51">
        <f>B75</f>
        <v>3980</v>
      </c>
      <c r="N51" s="8">
        <f t="shared" si="1"/>
        <v>0.24730679156908666</v>
      </c>
      <c r="O51">
        <f t="shared" si="2"/>
        <v>9.8922716627634664</v>
      </c>
    </row>
    <row r="52" spans="1:15" x14ac:dyDescent="0.4">
      <c r="A52" t="s">
        <v>44</v>
      </c>
      <c r="B52">
        <v>12355</v>
      </c>
      <c r="K52" t="s">
        <v>29</v>
      </c>
      <c r="L52" t="str">
        <f>A63</f>
        <v>E7</v>
      </c>
      <c r="M52">
        <f>B63</f>
        <v>3658</v>
      </c>
      <c r="N52" s="8">
        <f t="shared" si="1"/>
        <v>9.6487119437939112E-2</v>
      </c>
      <c r="O52">
        <f t="shared" si="2"/>
        <v>3.8594847775175642</v>
      </c>
    </row>
    <row r="53" spans="1:15" x14ac:dyDescent="0.4">
      <c r="A53" t="s">
        <v>52</v>
      </c>
      <c r="B53">
        <v>4275</v>
      </c>
      <c r="K53" t="s">
        <v>28</v>
      </c>
      <c r="L53" t="str">
        <f>A51</f>
        <v>D7</v>
      </c>
      <c r="M53">
        <f>B51</f>
        <v>3409</v>
      </c>
      <c r="N53" s="8">
        <f t="shared" si="1"/>
        <v>-2.0140515222482436E-2</v>
      </c>
      <c r="O53">
        <f t="shared" si="2"/>
        <v>-0.80562060889929743</v>
      </c>
    </row>
    <row r="54" spans="1:15" x14ac:dyDescent="0.4">
      <c r="A54" t="s">
        <v>60</v>
      </c>
      <c r="B54">
        <v>3491</v>
      </c>
      <c r="K54" t="s">
        <v>27</v>
      </c>
      <c r="L54" t="str">
        <f>A39</f>
        <v>C7</v>
      </c>
      <c r="M54">
        <f>B39</f>
        <v>3409</v>
      </c>
      <c r="N54" s="8">
        <f t="shared" si="1"/>
        <v>-2.0140515222482436E-2</v>
      </c>
      <c r="O54">
        <f t="shared" si="2"/>
        <v>-0.80562060889929743</v>
      </c>
    </row>
    <row r="55" spans="1:15" x14ac:dyDescent="0.4">
      <c r="A55" t="s">
        <v>68</v>
      </c>
      <c r="B55">
        <v>29728</v>
      </c>
      <c r="K55" t="s">
        <v>26</v>
      </c>
      <c r="L55" t="str">
        <f>A27</f>
        <v>B7</v>
      </c>
      <c r="M55">
        <f>B27</f>
        <v>3436</v>
      </c>
      <c r="N55" s="8">
        <f t="shared" si="1"/>
        <v>-7.4941451990632318E-3</v>
      </c>
      <c r="O55">
        <f t="shared" si="2"/>
        <v>-0.29976580796252927</v>
      </c>
    </row>
    <row r="56" spans="1:15" x14ac:dyDescent="0.4">
      <c r="A56" t="s">
        <v>76</v>
      </c>
      <c r="B56">
        <v>4021</v>
      </c>
      <c r="K56" t="s">
        <v>25</v>
      </c>
      <c r="L56" t="str">
        <f>A15</f>
        <v>A7</v>
      </c>
      <c r="M56">
        <f>B15</f>
        <v>3432</v>
      </c>
      <c r="N56" s="8">
        <f t="shared" si="1"/>
        <v>-9.3676814988290398E-3</v>
      </c>
      <c r="O56">
        <f t="shared" si="2"/>
        <v>-0.37470725995316156</v>
      </c>
    </row>
    <row r="57" spans="1:15" x14ac:dyDescent="0.4">
      <c r="A57" t="s">
        <v>94</v>
      </c>
      <c r="B57">
        <v>4523</v>
      </c>
      <c r="K57" t="s">
        <v>34</v>
      </c>
      <c r="L57" t="str">
        <f>A16</f>
        <v>A8</v>
      </c>
      <c r="M57">
        <f>B16</f>
        <v>3426</v>
      </c>
      <c r="N57" s="8">
        <f t="shared" si="1"/>
        <v>-1.2177985948477752E-2</v>
      </c>
      <c r="O57">
        <f t="shared" si="2"/>
        <v>-0.48711943793911006</v>
      </c>
    </row>
    <row r="58" spans="1:15" x14ac:dyDescent="0.4">
      <c r="A58" t="s">
        <v>95</v>
      </c>
      <c r="B58">
        <v>3468</v>
      </c>
      <c r="K58" t="s">
        <v>35</v>
      </c>
      <c r="L58" t="str">
        <f>A28</f>
        <v>B8</v>
      </c>
      <c r="M58">
        <f>B28</f>
        <v>3496</v>
      </c>
      <c r="N58" s="8">
        <f t="shared" si="1"/>
        <v>2.0608899297423888E-2</v>
      </c>
      <c r="O58">
        <f t="shared" si="2"/>
        <v>0.82435597189695553</v>
      </c>
    </row>
    <row r="59" spans="1:15" x14ac:dyDescent="0.4">
      <c r="A59" t="s">
        <v>96</v>
      </c>
      <c r="B59">
        <v>28624</v>
      </c>
      <c r="K59" t="s">
        <v>36</v>
      </c>
      <c r="L59" t="str">
        <f>A40</f>
        <v>C8</v>
      </c>
      <c r="M59">
        <f>B40</f>
        <v>4533</v>
      </c>
      <c r="N59" s="8">
        <f t="shared" si="1"/>
        <v>0.50632318501170959</v>
      </c>
      <c r="O59">
        <f t="shared" si="2"/>
        <v>20.252927400468383</v>
      </c>
    </row>
    <row r="60" spans="1:15" x14ac:dyDescent="0.4">
      <c r="A60" t="s">
        <v>13</v>
      </c>
      <c r="B60">
        <v>3708</v>
      </c>
      <c r="K60" t="s">
        <v>37</v>
      </c>
      <c r="L60" t="str">
        <f>A52</f>
        <v>D8</v>
      </c>
      <c r="M60">
        <f>B52</f>
        <v>12355</v>
      </c>
      <c r="N60" s="8">
        <f t="shared" si="1"/>
        <v>4.1700234192037469</v>
      </c>
      <c r="O60">
        <f t="shared" si="2"/>
        <v>166.80093676814988</v>
      </c>
    </row>
    <row r="61" spans="1:15" x14ac:dyDescent="0.4">
      <c r="A61" t="s">
        <v>21</v>
      </c>
      <c r="B61">
        <v>3773</v>
      </c>
      <c r="K61" t="s">
        <v>38</v>
      </c>
      <c r="L61" t="str">
        <f>A64</f>
        <v>E8</v>
      </c>
      <c r="M61">
        <f>B64</f>
        <v>47199</v>
      </c>
      <c r="N61" s="8">
        <f t="shared" si="1"/>
        <v>20.490398126463699</v>
      </c>
      <c r="O61">
        <f t="shared" si="2"/>
        <v>819.61592505854799</v>
      </c>
    </row>
    <row r="62" spans="1:15" x14ac:dyDescent="0.4">
      <c r="A62" t="s">
        <v>29</v>
      </c>
      <c r="B62">
        <v>6159</v>
      </c>
      <c r="K62" t="s">
        <v>30</v>
      </c>
      <c r="L62" t="str">
        <f>A76</f>
        <v>F8</v>
      </c>
      <c r="M62">
        <f>B76</f>
        <v>57975</v>
      </c>
      <c r="N62" s="8">
        <f t="shared" si="1"/>
        <v>25.537704918032787</v>
      </c>
      <c r="O62">
        <f t="shared" si="2"/>
        <v>1021.5081967213115</v>
      </c>
    </row>
    <row r="63" spans="1:15" x14ac:dyDescent="0.4">
      <c r="A63" t="s">
        <v>38</v>
      </c>
      <c r="B63">
        <v>3658</v>
      </c>
      <c r="K63" t="s">
        <v>39</v>
      </c>
      <c r="L63" t="str">
        <f>A88</f>
        <v>G8</v>
      </c>
      <c r="M63">
        <f>B88</f>
        <v>46765</v>
      </c>
      <c r="N63" s="8">
        <f t="shared" si="1"/>
        <v>20.287119437939111</v>
      </c>
      <c r="O63">
        <f t="shared" si="2"/>
        <v>811.48477751756445</v>
      </c>
    </row>
    <row r="64" spans="1:15" x14ac:dyDescent="0.4">
      <c r="A64" t="s">
        <v>45</v>
      </c>
      <c r="B64">
        <v>47199</v>
      </c>
      <c r="K64" t="s">
        <v>40</v>
      </c>
      <c r="L64" t="str">
        <f>A100</f>
        <v>H8</v>
      </c>
      <c r="M64">
        <f>B100</f>
        <v>26442</v>
      </c>
      <c r="N64" s="8">
        <f t="shared" si="1"/>
        <v>10.768149882903982</v>
      </c>
      <c r="O64">
        <f t="shared" si="2"/>
        <v>430.7259953161593</v>
      </c>
    </row>
    <row r="65" spans="1:15" x14ac:dyDescent="0.4">
      <c r="A65" t="s">
        <v>53</v>
      </c>
      <c r="B65">
        <v>4901</v>
      </c>
      <c r="K65" t="s">
        <v>48</v>
      </c>
      <c r="L65" t="str">
        <f>A101</f>
        <v>H9</v>
      </c>
      <c r="M65">
        <f>B101</f>
        <v>11313</v>
      </c>
      <c r="N65" s="8">
        <f t="shared" si="1"/>
        <v>3.6819672131147541</v>
      </c>
      <c r="O65">
        <f t="shared" si="2"/>
        <v>147.27868852459017</v>
      </c>
    </row>
    <row r="66" spans="1:15" x14ac:dyDescent="0.4">
      <c r="A66" t="s">
        <v>61</v>
      </c>
      <c r="B66">
        <v>3503</v>
      </c>
      <c r="K66" t="s">
        <v>47</v>
      </c>
      <c r="L66" t="str">
        <f>A89</f>
        <v>G9</v>
      </c>
      <c r="M66">
        <f>B89</f>
        <v>7764</v>
      </c>
      <c r="N66" s="8">
        <f t="shared" si="1"/>
        <v>2.0196721311475412</v>
      </c>
      <c r="O66">
        <f t="shared" si="2"/>
        <v>80.786885245901644</v>
      </c>
    </row>
    <row r="67" spans="1:15" x14ac:dyDescent="0.4">
      <c r="A67" t="s">
        <v>69</v>
      </c>
      <c r="B67">
        <v>35820</v>
      </c>
      <c r="K67" t="s">
        <v>46</v>
      </c>
      <c r="L67" t="str">
        <f>A77</f>
        <v>F9</v>
      </c>
      <c r="M67">
        <f>B77</f>
        <v>6117</v>
      </c>
      <c r="N67" s="8">
        <f t="shared" si="1"/>
        <v>1.2482435597189696</v>
      </c>
      <c r="O67">
        <f t="shared" si="2"/>
        <v>49.929742388758783</v>
      </c>
    </row>
    <row r="68" spans="1:15" x14ac:dyDescent="0.4">
      <c r="A68" t="s">
        <v>77</v>
      </c>
      <c r="B68">
        <v>3866</v>
      </c>
      <c r="K68" t="s">
        <v>45</v>
      </c>
      <c r="L68" t="str">
        <f>A65</f>
        <v>E9</v>
      </c>
      <c r="M68">
        <f>B65</f>
        <v>4901</v>
      </c>
      <c r="N68" s="8">
        <f t="shared" si="1"/>
        <v>0.67868852459016393</v>
      </c>
      <c r="O68">
        <f t="shared" si="2"/>
        <v>27.147540983606557</v>
      </c>
    </row>
    <row r="69" spans="1:15" x14ac:dyDescent="0.4">
      <c r="A69" t="s">
        <v>97</v>
      </c>
      <c r="B69">
        <v>3484</v>
      </c>
      <c r="K69" t="s">
        <v>44</v>
      </c>
      <c r="L69" t="str">
        <f>A53</f>
        <v>D9</v>
      </c>
      <c r="M69">
        <f>B53</f>
        <v>4275</v>
      </c>
      <c r="N69" s="8">
        <f t="shared" si="1"/>
        <v>0.38548009367681496</v>
      </c>
      <c r="O69">
        <f t="shared" si="2"/>
        <v>15.419203747072599</v>
      </c>
    </row>
    <row r="70" spans="1:15" x14ac:dyDescent="0.4">
      <c r="A70" t="s">
        <v>98</v>
      </c>
      <c r="B70">
        <v>3756</v>
      </c>
      <c r="K70" t="s">
        <v>43</v>
      </c>
      <c r="L70" t="str">
        <f>A41</f>
        <v>C9</v>
      </c>
      <c r="M70">
        <f>B41</f>
        <v>4207</v>
      </c>
      <c r="N70" s="8">
        <f t="shared" si="1"/>
        <v>0.35362997658079626</v>
      </c>
      <c r="O70">
        <f t="shared" si="2"/>
        <v>14.14519906323185</v>
      </c>
    </row>
    <row r="71" spans="1:15" x14ac:dyDescent="0.4">
      <c r="A71" t="s">
        <v>99</v>
      </c>
      <c r="B71">
        <v>46891</v>
      </c>
      <c r="K71" t="s">
        <v>42</v>
      </c>
      <c r="L71" t="str">
        <f>A29</f>
        <v>B9</v>
      </c>
      <c r="M71">
        <f>B29</f>
        <v>4318</v>
      </c>
      <c r="N71" s="8">
        <f t="shared" si="1"/>
        <v>0.40562060889929741</v>
      </c>
      <c r="O71">
        <f t="shared" si="2"/>
        <v>16.224824355971897</v>
      </c>
    </row>
    <row r="72" spans="1:15" x14ac:dyDescent="0.4">
      <c r="A72" t="s">
        <v>14</v>
      </c>
      <c r="B72">
        <v>3598</v>
      </c>
      <c r="K72" t="s">
        <v>41</v>
      </c>
      <c r="L72" t="str">
        <f>A17</f>
        <v>A9</v>
      </c>
      <c r="M72">
        <f>B17</f>
        <v>4160</v>
      </c>
      <c r="N72" s="8">
        <f t="shared" si="1"/>
        <v>0.33161592505854803</v>
      </c>
      <c r="O72">
        <f t="shared" si="2"/>
        <v>13.264637002341921</v>
      </c>
    </row>
    <row r="73" spans="1:15" x14ac:dyDescent="0.4">
      <c r="A73" t="s">
        <v>22</v>
      </c>
      <c r="B73">
        <v>3535</v>
      </c>
      <c r="K73" t="s">
        <v>49</v>
      </c>
      <c r="L73" t="str">
        <f>A18</f>
        <v>A10</v>
      </c>
      <c r="M73">
        <f>B18</f>
        <v>3827</v>
      </c>
      <c r="N73" s="8">
        <f t="shared" si="1"/>
        <v>0.1756440281030445</v>
      </c>
      <c r="O73">
        <f t="shared" si="2"/>
        <v>7.0257611241217797</v>
      </c>
    </row>
    <row r="74" spans="1:15" x14ac:dyDescent="0.4">
      <c r="A74" t="s">
        <v>32</v>
      </c>
      <c r="B74">
        <v>5225</v>
      </c>
      <c r="K74" t="s">
        <v>50</v>
      </c>
      <c r="L74" t="str">
        <f>A30</f>
        <v>B10</v>
      </c>
      <c r="M74">
        <f>B30</f>
        <v>3639</v>
      </c>
      <c r="N74" s="8">
        <f t="shared" ref="N74:N96" si="3">(M74-I$15)/2135</f>
        <v>8.758782201405152E-2</v>
      </c>
      <c r="O74">
        <f t="shared" ref="O74:O96" si="4">N74*40</f>
        <v>3.5035128805620608</v>
      </c>
    </row>
    <row r="75" spans="1:15" x14ac:dyDescent="0.4">
      <c r="A75" t="s">
        <v>30</v>
      </c>
      <c r="B75">
        <v>3980</v>
      </c>
      <c r="K75" t="s">
        <v>51</v>
      </c>
      <c r="L75" t="str">
        <f>A42</f>
        <v>C10</v>
      </c>
      <c r="M75">
        <f>B42</f>
        <v>3381</v>
      </c>
      <c r="N75" s="8">
        <f t="shared" si="3"/>
        <v>-3.3255269320843092E-2</v>
      </c>
      <c r="O75">
        <f t="shared" si="4"/>
        <v>-1.3302107728337238</v>
      </c>
    </row>
    <row r="76" spans="1:15" x14ac:dyDescent="0.4">
      <c r="A76" t="s">
        <v>46</v>
      </c>
      <c r="B76">
        <v>57975</v>
      </c>
      <c r="K76" t="s">
        <v>52</v>
      </c>
      <c r="L76" t="str">
        <f>A54</f>
        <v>D10</v>
      </c>
      <c r="M76">
        <f>B54</f>
        <v>3491</v>
      </c>
      <c r="N76" s="8">
        <f t="shared" si="3"/>
        <v>1.8266978922716628E-2</v>
      </c>
      <c r="O76">
        <f t="shared" si="4"/>
        <v>0.73067915690866514</v>
      </c>
    </row>
    <row r="77" spans="1:15" x14ac:dyDescent="0.4">
      <c r="A77" t="s">
        <v>54</v>
      </c>
      <c r="B77">
        <v>6117</v>
      </c>
      <c r="K77" t="s">
        <v>53</v>
      </c>
      <c r="L77" t="str">
        <f>A66</f>
        <v>E10</v>
      </c>
      <c r="M77">
        <f>B66</f>
        <v>3503</v>
      </c>
      <c r="N77" s="8">
        <f t="shared" si="3"/>
        <v>2.3887587822014052E-2</v>
      </c>
      <c r="O77">
        <f t="shared" si="4"/>
        <v>0.95550351288056212</v>
      </c>
    </row>
    <row r="78" spans="1:15" x14ac:dyDescent="0.4">
      <c r="A78" t="s">
        <v>62</v>
      </c>
      <c r="B78">
        <v>3856</v>
      </c>
      <c r="K78" t="s">
        <v>54</v>
      </c>
      <c r="L78" t="str">
        <f>A78</f>
        <v>F10</v>
      </c>
      <c r="M78">
        <f>B78</f>
        <v>3856</v>
      </c>
      <c r="N78" s="8">
        <f t="shared" si="3"/>
        <v>0.18922716627634661</v>
      </c>
      <c r="O78">
        <f t="shared" si="4"/>
        <v>7.5690866510538646</v>
      </c>
    </row>
    <row r="79" spans="1:15" x14ac:dyDescent="0.4">
      <c r="A79" t="s">
        <v>70</v>
      </c>
      <c r="B79">
        <v>35190</v>
      </c>
      <c r="K79" t="s">
        <v>55</v>
      </c>
      <c r="L79" t="str">
        <f>A90</f>
        <v>G10</v>
      </c>
      <c r="M79">
        <f>B90</f>
        <v>4778</v>
      </c>
      <c r="N79" s="8">
        <f t="shared" si="3"/>
        <v>0.62107728337236534</v>
      </c>
      <c r="O79">
        <f t="shared" si="4"/>
        <v>24.843091334894613</v>
      </c>
    </row>
    <row r="80" spans="1:15" x14ac:dyDescent="0.4">
      <c r="A80" t="s">
        <v>78</v>
      </c>
      <c r="B80">
        <v>3724</v>
      </c>
      <c r="K80" t="s">
        <v>56</v>
      </c>
      <c r="L80" t="str">
        <f>A102</f>
        <v>H10</v>
      </c>
      <c r="M80">
        <f>B102</f>
        <v>6469</v>
      </c>
      <c r="N80" s="8">
        <f t="shared" si="3"/>
        <v>1.4131147540983606</v>
      </c>
      <c r="O80">
        <f t="shared" si="4"/>
        <v>56.524590163934427</v>
      </c>
    </row>
    <row r="81" spans="1:15" x14ac:dyDescent="0.4">
      <c r="A81" t="s">
        <v>100</v>
      </c>
      <c r="B81">
        <v>3452</v>
      </c>
      <c r="K81" t="s">
        <v>64</v>
      </c>
      <c r="L81" t="str">
        <f>A103</f>
        <v>H11</v>
      </c>
      <c r="M81">
        <f>B103</f>
        <v>9919</v>
      </c>
      <c r="N81" s="8">
        <f t="shared" si="3"/>
        <v>3.0290398126463702</v>
      </c>
      <c r="O81">
        <f t="shared" si="4"/>
        <v>121.16159250585481</v>
      </c>
    </row>
    <row r="82" spans="1:15" x14ac:dyDescent="0.4">
      <c r="A82" t="s">
        <v>101</v>
      </c>
      <c r="B82">
        <v>4438</v>
      </c>
      <c r="K82" t="s">
        <v>63</v>
      </c>
      <c r="L82" t="str">
        <f>A91</f>
        <v>G11</v>
      </c>
      <c r="M82">
        <f>B91</f>
        <v>18943</v>
      </c>
      <c r="N82" s="8">
        <f t="shared" si="3"/>
        <v>7.2557377049180332</v>
      </c>
      <c r="O82">
        <f t="shared" si="4"/>
        <v>290.22950819672133</v>
      </c>
    </row>
    <row r="83" spans="1:15" x14ac:dyDescent="0.4">
      <c r="A83" t="s">
        <v>102</v>
      </c>
      <c r="B83">
        <v>56549</v>
      </c>
      <c r="K83" t="s">
        <v>62</v>
      </c>
      <c r="L83" t="str">
        <f>A79</f>
        <v>F11</v>
      </c>
      <c r="M83">
        <f>B79</f>
        <v>35190</v>
      </c>
      <c r="N83" s="8">
        <f t="shared" si="3"/>
        <v>14.865573770491803</v>
      </c>
      <c r="O83">
        <f t="shared" si="4"/>
        <v>594.62295081967216</v>
      </c>
    </row>
    <row r="84" spans="1:15" x14ac:dyDescent="0.4">
      <c r="A84" t="s">
        <v>15</v>
      </c>
      <c r="B84">
        <v>3394</v>
      </c>
      <c r="K84" t="s">
        <v>61</v>
      </c>
      <c r="L84" t="str">
        <f>A67</f>
        <v>E11</v>
      </c>
      <c r="M84">
        <f>B67</f>
        <v>35820</v>
      </c>
      <c r="N84" s="8">
        <f t="shared" si="3"/>
        <v>15.160655737704918</v>
      </c>
      <c r="O84">
        <f t="shared" si="4"/>
        <v>606.42622950819668</v>
      </c>
    </row>
    <row r="85" spans="1:15" x14ac:dyDescent="0.4">
      <c r="A85" t="s">
        <v>23</v>
      </c>
      <c r="B85">
        <v>3410</v>
      </c>
      <c r="K85" t="s">
        <v>60</v>
      </c>
      <c r="L85" t="str">
        <f>A55</f>
        <v>D11</v>
      </c>
      <c r="M85">
        <f>B55</f>
        <v>29728</v>
      </c>
      <c r="N85" s="8">
        <f t="shared" si="3"/>
        <v>12.307259953161592</v>
      </c>
      <c r="O85">
        <f t="shared" si="4"/>
        <v>492.29039812646369</v>
      </c>
    </row>
    <row r="86" spans="1:15" x14ac:dyDescent="0.4">
      <c r="A86" t="s">
        <v>31</v>
      </c>
      <c r="B86">
        <v>4374</v>
      </c>
      <c r="K86" t="s">
        <v>59</v>
      </c>
      <c r="L86" t="str">
        <f>A43</f>
        <v>C11</v>
      </c>
      <c r="M86">
        <f>B43</f>
        <v>15140</v>
      </c>
      <c r="N86" s="8">
        <f t="shared" si="3"/>
        <v>5.4744730679156905</v>
      </c>
      <c r="O86">
        <f t="shared" si="4"/>
        <v>218.97892271662761</v>
      </c>
    </row>
    <row r="87" spans="1:15" x14ac:dyDescent="0.4">
      <c r="A87" t="s">
        <v>39</v>
      </c>
      <c r="B87">
        <v>4214</v>
      </c>
      <c r="K87" t="s">
        <v>58</v>
      </c>
      <c r="L87" t="str">
        <f>A31</f>
        <v>B11</v>
      </c>
      <c r="M87">
        <f>B31</f>
        <v>8342</v>
      </c>
      <c r="N87" s="8">
        <f t="shared" si="3"/>
        <v>2.2903981264637001</v>
      </c>
      <c r="O87">
        <f t="shared" si="4"/>
        <v>91.615925058548001</v>
      </c>
    </row>
    <row r="88" spans="1:15" x14ac:dyDescent="0.4">
      <c r="A88" t="s">
        <v>47</v>
      </c>
      <c r="B88">
        <v>46765</v>
      </c>
      <c r="K88" t="s">
        <v>57</v>
      </c>
      <c r="L88" t="str">
        <f>A19</f>
        <v>A11</v>
      </c>
      <c r="M88">
        <f>B19</f>
        <v>6356</v>
      </c>
      <c r="N88" s="8">
        <f t="shared" si="3"/>
        <v>1.3601873536299767</v>
      </c>
      <c r="O88">
        <f t="shared" si="4"/>
        <v>54.407494145199067</v>
      </c>
    </row>
    <row r="89" spans="1:15" x14ac:dyDescent="0.4">
      <c r="A89" t="s">
        <v>55</v>
      </c>
      <c r="B89">
        <v>7764</v>
      </c>
      <c r="K89" t="s">
        <v>65</v>
      </c>
      <c r="L89" t="str">
        <f>A20</f>
        <v>A12</v>
      </c>
      <c r="M89">
        <f>B20</f>
        <v>5059</v>
      </c>
      <c r="N89" s="8">
        <f t="shared" si="3"/>
        <v>0.75269320843091336</v>
      </c>
      <c r="O89">
        <f t="shared" si="4"/>
        <v>30.107728337236534</v>
      </c>
    </row>
    <row r="90" spans="1:15" x14ac:dyDescent="0.4">
      <c r="A90" t="s">
        <v>63</v>
      </c>
      <c r="B90">
        <v>4778</v>
      </c>
      <c r="K90" t="s">
        <v>66</v>
      </c>
      <c r="L90" t="str">
        <f>A32</f>
        <v>B12</v>
      </c>
      <c r="M90">
        <f>B32</f>
        <v>4483</v>
      </c>
      <c r="N90" s="8">
        <f t="shared" si="3"/>
        <v>0.48290398126463702</v>
      </c>
      <c r="O90">
        <f t="shared" si="4"/>
        <v>19.316159250585482</v>
      </c>
    </row>
    <row r="91" spans="1:15" x14ac:dyDescent="0.4">
      <c r="A91" t="s">
        <v>71</v>
      </c>
      <c r="B91">
        <v>18943</v>
      </c>
      <c r="K91" t="s">
        <v>67</v>
      </c>
      <c r="L91" t="str">
        <f>A44</f>
        <v>C12</v>
      </c>
      <c r="M91">
        <f>B44</f>
        <v>4094</v>
      </c>
      <c r="N91" s="8">
        <f t="shared" si="3"/>
        <v>0.30070257611241219</v>
      </c>
      <c r="O91">
        <f t="shared" si="4"/>
        <v>12.028103044496488</v>
      </c>
    </row>
    <row r="92" spans="1:15" x14ac:dyDescent="0.4">
      <c r="A92" t="s">
        <v>79</v>
      </c>
      <c r="B92">
        <v>3609</v>
      </c>
      <c r="K92" t="s">
        <v>68</v>
      </c>
      <c r="L92" t="str">
        <f>A56</f>
        <v>D12</v>
      </c>
      <c r="M92">
        <f>B56</f>
        <v>4021</v>
      </c>
      <c r="N92" s="8">
        <f t="shared" si="3"/>
        <v>0.26651053864168617</v>
      </c>
      <c r="O92">
        <f t="shared" si="4"/>
        <v>10.660421545667447</v>
      </c>
    </row>
    <row r="93" spans="1:15" x14ac:dyDescent="0.4">
      <c r="A93" t="s">
        <v>103</v>
      </c>
      <c r="B93">
        <v>3383</v>
      </c>
      <c r="K93" t="s">
        <v>69</v>
      </c>
      <c r="L93" t="str">
        <f>A68</f>
        <v>E12</v>
      </c>
      <c r="M93">
        <f>B68</f>
        <v>3866</v>
      </c>
      <c r="N93" s="8">
        <f t="shared" si="3"/>
        <v>0.19391100702576111</v>
      </c>
      <c r="O93">
        <f t="shared" si="4"/>
        <v>7.7564402810304447</v>
      </c>
    </row>
    <row r="94" spans="1:15" x14ac:dyDescent="0.4">
      <c r="A94" t="s">
        <v>104</v>
      </c>
      <c r="B94">
        <v>8044</v>
      </c>
      <c r="K94" t="s">
        <v>70</v>
      </c>
      <c r="L94" t="str">
        <f>A80</f>
        <v>F12</v>
      </c>
      <c r="M94">
        <f>B80</f>
        <v>3724</v>
      </c>
      <c r="N94" s="8">
        <f t="shared" si="3"/>
        <v>0.12740046838407496</v>
      </c>
      <c r="O94">
        <f t="shared" si="4"/>
        <v>5.096018735362998</v>
      </c>
    </row>
    <row r="95" spans="1:15" x14ac:dyDescent="0.4">
      <c r="A95" t="s">
        <v>105</v>
      </c>
      <c r="B95">
        <v>30241</v>
      </c>
      <c r="K95" t="s">
        <v>71</v>
      </c>
      <c r="L95" t="str">
        <f>A92</f>
        <v>G12</v>
      </c>
      <c r="M95">
        <f>B92</f>
        <v>3609</v>
      </c>
      <c r="N95" s="8">
        <f t="shared" si="3"/>
        <v>7.3536299765807958E-2</v>
      </c>
      <c r="O95">
        <f t="shared" si="4"/>
        <v>2.9414519906323182</v>
      </c>
    </row>
    <row r="96" spans="1:15" x14ac:dyDescent="0.4">
      <c r="A96" t="s">
        <v>16</v>
      </c>
      <c r="B96">
        <v>3398</v>
      </c>
      <c r="K96" t="s">
        <v>72</v>
      </c>
      <c r="L96" t="str">
        <f>A104</f>
        <v>H12</v>
      </c>
      <c r="M96">
        <f>B104</f>
        <v>3532</v>
      </c>
      <c r="N96" s="8">
        <f t="shared" si="3"/>
        <v>3.7470725995316159E-2</v>
      </c>
      <c r="O96">
        <f t="shared" si="4"/>
        <v>1.4988290398126463</v>
      </c>
    </row>
    <row r="97" spans="1:2" x14ac:dyDescent="0.4">
      <c r="A97" t="s">
        <v>24</v>
      </c>
      <c r="B97">
        <v>3380</v>
      </c>
    </row>
    <row r="98" spans="1:2" x14ac:dyDescent="0.4">
      <c r="A98" t="s">
        <v>33</v>
      </c>
      <c r="B98">
        <v>4132</v>
      </c>
    </row>
    <row r="99" spans="1:2" x14ac:dyDescent="0.4">
      <c r="A99" t="s">
        <v>40</v>
      </c>
      <c r="B99">
        <v>4281</v>
      </c>
    </row>
    <row r="100" spans="1:2" x14ac:dyDescent="0.4">
      <c r="A100" t="s">
        <v>48</v>
      </c>
      <c r="B100">
        <v>26442</v>
      </c>
    </row>
    <row r="101" spans="1:2" x14ac:dyDescent="0.4">
      <c r="A101" t="s">
        <v>56</v>
      </c>
      <c r="B101">
        <v>11313</v>
      </c>
    </row>
    <row r="102" spans="1:2" x14ac:dyDescent="0.4">
      <c r="A102" t="s">
        <v>64</v>
      </c>
      <c r="B102">
        <v>6469</v>
      </c>
    </row>
    <row r="103" spans="1:2" x14ac:dyDescent="0.4">
      <c r="A103" t="s">
        <v>72</v>
      </c>
      <c r="B103">
        <v>9919</v>
      </c>
    </row>
    <row r="104" spans="1:2" x14ac:dyDescent="0.4">
      <c r="A104" t="s">
        <v>80</v>
      </c>
      <c r="B104">
        <v>3532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64866</v>
      </c>
      <c r="D2">
        <v>3416</v>
      </c>
      <c r="E2">
        <v>4558</v>
      </c>
      <c r="F2">
        <v>4179</v>
      </c>
      <c r="G2">
        <v>64827</v>
      </c>
      <c r="H2">
        <v>45457</v>
      </c>
      <c r="I2">
        <v>3424</v>
      </c>
      <c r="J2">
        <v>3425</v>
      </c>
      <c r="K2">
        <v>4128</v>
      </c>
      <c r="L2">
        <v>3808</v>
      </c>
      <c r="M2">
        <v>6203</v>
      </c>
      <c r="N2">
        <v>4966</v>
      </c>
      <c r="O2">
        <v>38308</v>
      </c>
      <c r="P2">
        <v>3456</v>
      </c>
      <c r="Q2">
        <v>5694</v>
      </c>
      <c r="R2">
        <v>4184</v>
      </c>
      <c r="S2">
        <v>58542</v>
      </c>
      <c r="T2">
        <v>23332</v>
      </c>
      <c r="U2">
        <v>3444</v>
      </c>
      <c r="V2">
        <v>3507</v>
      </c>
      <c r="W2">
        <v>4306</v>
      </c>
      <c r="X2">
        <v>3647</v>
      </c>
      <c r="Y2">
        <v>8208</v>
      </c>
      <c r="Z2">
        <v>4455</v>
      </c>
      <c r="AA2">
        <v>20145</v>
      </c>
      <c r="AB2">
        <v>3471</v>
      </c>
      <c r="AC2">
        <v>7377</v>
      </c>
      <c r="AD2">
        <v>4082</v>
      </c>
      <c r="AE2">
        <v>15998</v>
      </c>
      <c r="AF2">
        <v>12052</v>
      </c>
      <c r="AG2">
        <v>3422</v>
      </c>
      <c r="AH2">
        <v>4229</v>
      </c>
      <c r="AI2">
        <v>4180</v>
      </c>
      <c r="AJ2">
        <v>3402</v>
      </c>
      <c r="AK2">
        <v>14552</v>
      </c>
      <c r="AL2">
        <v>4068</v>
      </c>
      <c r="AM2">
        <v>7423</v>
      </c>
      <c r="AN2">
        <v>3454</v>
      </c>
      <c r="AO2">
        <v>12234</v>
      </c>
      <c r="AP2">
        <v>3987</v>
      </c>
      <c r="AQ2">
        <v>4626</v>
      </c>
      <c r="AR2">
        <v>8031</v>
      </c>
      <c r="AS2">
        <v>3437</v>
      </c>
      <c r="AT2">
        <v>12001</v>
      </c>
      <c r="AU2">
        <v>4276</v>
      </c>
      <c r="AV2">
        <v>3516</v>
      </c>
      <c r="AW2">
        <v>28369</v>
      </c>
      <c r="AX2">
        <v>4017</v>
      </c>
      <c r="AY2">
        <v>4512</v>
      </c>
      <c r="AZ2">
        <v>3493</v>
      </c>
      <c r="BA2">
        <v>27569</v>
      </c>
      <c r="BB2">
        <v>3727</v>
      </c>
      <c r="BC2">
        <v>3777</v>
      </c>
      <c r="BD2">
        <v>6062</v>
      </c>
      <c r="BE2">
        <v>3650</v>
      </c>
      <c r="BF2">
        <v>46387</v>
      </c>
      <c r="BG2">
        <v>4878</v>
      </c>
      <c r="BH2">
        <v>3500</v>
      </c>
      <c r="BI2">
        <v>34573</v>
      </c>
      <c r="BJ2">
        <v>3856</v>
      </c>
      <c r="BK2">
        <v>3499</v>
      </c>
      <c r="BL2">
        <v>3765</v>
      </c>
      <c r="BM2">
        <v>45096</v>
      </c>
      <c r="BN2">
        <v>3607</v>
      </c>
      <c r="BO2">
        <v>3546</v>
      </c>
      <c r="BP2">
        <v>5219</v>
      </c>
      <c r="BQ2">
        <v>3999</v>
      </c>
      <c r="BR2">
        <v>55041</v>
      </c>
      <c r="BS2">
        <v>6037</v>
      </c>
      <c r="BT2">
        <v>3869</v>
      </c>
      <c r="BU2">
        <v>34233</v>
      </c>
      <c r="BV2">
        <v>3724</v>
      </c>
      <c r="BW2">
        <v>3485</v>
      </c>
      <c r="BX2">
        <v>4457</v>
      </c>
      <c r="BY2">
        <v>55111</v>
      </c>
      <c r="BZ2">
        <v>3408</v>
      </c>
      <c r="CA2">
        <v>3441</v>
      </c>
      <c r="CB2">
        <v>4380</v>
      </c>
      <c r="CC2">
        <v>4188</v>
      </c>
      <c r="CD2">
        <v>45835</v>
      </c>
      <c r="CE2">
        <v>7718</v>
      </c>
      <c r="CF2">
        <v>4809</v>
      </c>
      <c r="CG2">
        <v>18424</v>
      </c>
      <c r="CH2">
        <v>3612</v>
      </c>
      <c r="CI2">
        <v>3415</v>
      </c>
      <c r="CJ2">
        <v>8040</v>
      </c>
      <c r="CK2">
        <v>29697</v>
      </c>
      <c r="CL2">
        <v>3421</v>
      </c>
      <c r="CM2">
        <v>3409</v>
      </c>
      <c r="CN2">
        <v>4152</v>
      </c>
      <c r="CO2">
        <v>4303</v>
      </c>
      <c r="CP2">
        <v>26348</v>
      </c>
      <c r="CQ2">
        <v>11142</v>
      </c>
      <c r="CR2">
        <v>6510</v>
      </c>
      <c r="CS2">
        <v>9843</v>
      </c>
      <c r="CT2">
        <v>3574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64866</v>
      </c>
      <c r="G9">
        <f>'Plate 1'!G9</f>
        <v>30</v>
      </c>
      <c r="H9" t="str">
        <f t="shared" ref="H9:I9" si="0">A9</f>
        <v>A1</v>
      </c>
      <c r="I9">
        <f t="shared" si="0"/>
        <v>64866</v>
      </c>
      <c r="K9" t="s">
        <v>82</v>
      </c>
      <c r="L9" t="str">
        <f>A10</f>
        <v>A2</v>
      </c>
      <c r="M9">
        <f>B10</f>
        <v>3416</v>
      </c>
      <c r="N9" s="8">
        <f>(M9-I$15)/2106.8</f>
        <v>-3.2751091703056769E-2</v>
      </c>
      <c r="O9">
        <f>N9*40</f>
        <v>-1.3100436681222707</v>
      </c>
    </row>
    <row r="10" spans="1:98" x14ac:dyDescent="0.4">
      <c r="A10" t="s">
        <v>83</v>
      </c>
      <c r="B10">
        <v>3416</v>
      </c>
      <c r="G10">
        <f>'Plate 1'!G10</f>
        <v>15</v>
      </c>
      <c r="H10" t="str">
        <f>A21</f>
        <v>B1</v>
      </c>
      <c r="I10">
        <f>B21</f>
        <v>38308</v>
      </c>
      <c r="K10" t="s">
        <v>85</v>
      </c>
      <c r="L10" t="str">
        <f>A22</f>
        <v>B2</v>
      </c>
      <c r="M10">
        <f>B22</f>
        <v>3456</v>
      </c>
      <c r="N10" s="8">
        <f t="shared" ref="N10:N73" si="1">(M10-I$15)/2106.8</f>
        <v>-1.3764951585342699E-2</v>
      </c>
      <c r="O10">
        <f t="shared" ref="O10:O73" si="2">N10*40</f>
        <v>-0.55059806341370798</v>
      </c>
    </row>
    <row r="11" spans="1:98" x14ac:dyDescent="0.4">
      <c r="A11" t="s">
        <v>84</v>
      </c>
      <c r="B11">
        <v>4558</v>
      </c>
      <c r="G11">
        <f>'Plate 1'!G11</f>
        <v>7.5</v>
      </c>
      <c r="H11" t="str">
        <f>A33</f>
        <v>C1</v>
      </c>
      <c r="I11">
        <f>B33</f>
        <v>20145</v>
      </c>
      <c r="K11" t="s">
        <v>88</v>
      </c>
      <c r="L11" t="str">
        <f>A34</f>
        <v>C2</v>
      </c>
      <c r="M11">
        <f>B34</f>
        <v>3471</v>
      </c>
      <c r="N11" s="8">
        <f t="shared" si="1"/>
        <v>-6.6451490411999232E-3</v>
      </c>
      <c r="O11">
        <f t="shared" si="2"/>
        <v>-0.26580596164799691</v>
      </c>
    </row>
    <row r="12" spans="1:98" x14ac:dyDescent="0.4">
      <c r="A12" t="s">
        <v>9</v>
      </c>
      <c r="B12">
        <v>4179</v>
      </c>
      <c r="G12">
        <f>'Plate 1'!G12</f>
        <v>1.875</v>
      </c>
      <c r="H12" t="str">
        <f>A45</f>
        <v>D1</v>
      </c>
      <c r="I12">
        <f>B45</f>
        <v>7423</v>
      </c>
      <c r="K12" t="s">
        <v>91</v>
      </c>
      <c r="L12" t="str">
        <f>A46</f>
        <v>D2</v>
      </c>
      <c r="M12">
        <f>B46</f>
        <v>3454</v>
      </c>
      <c r="N12" s="8">
        <f t="shared" si="1"/>
        <v>-1.4714258591228402E-2</v>
      </c>
      <c r="O12">
        <f t="shared" si="2"/>
        <v>-0.58857034364913607</v>
      </c>
    </row>
    <row r="13" spans="1:98" x14ac:dyDescent="0.4">
      <c r="A13" t="s">
        <v>17</v>
      </c>
      <c r="B13">
        <v>64827</v>
      </c>
      <c r="G13">
        <f>'Plate 1'!G13</f>
        <v>0.46875</v>
      </c>
      <c r="H13" t="str">
        <f>A57</f>
        <v>E1</v>
      </c>
      <c r="I13">
        <f>B57</f>
        <v>4512</v>
      </c>
      <c r="K13" t="s">
        <v>94</v>
      </c>
      <c r="L13" t="str">
        <f>A58</f>
        <v>E2</v>
      </c>
      <c r="M13">
        <f>B58</f>
        <v>3493</v>
      </c>
      <c r="N13" s="8">
        <f t="shared" si="1"/>
        <v>3.7972280235428132E-3</v>
      </c>
      <c r="O13">
        <f t="shared" si="2"/>
        <v>0.15188912094171253</v>
      </c>
    </row>
    <row r="14" spans="1:98" x14ac:dyDescent="0.4">
      <c r="A14" t="s">
        <v>25</v>
      </c>
      <c r="B14">
        <v>45457</v>
      </c>
      <c r="G14">
        <f>'Plate 1'!G14</f>
        <v>0.1171875</v>
      </c>
      <c r="H14" t="str">
        <f>A69</f>
        <v>F1</v>
      </c>
      <c r="I14">
        <f>B69</f>
        <v>3499</v>
      </c>
      <c r="K14" t="s">
        <v>97</v>
      </c>
      <c r="L14" t="str">
        <f>A70</f>
        <v>F2</v>
      </c>
      <c r="M14">
        <f>B70</f>
        <v>3765</v>
      </c>
      <c r="N14" s="8">
        <f t="shared" si="1"/>
        <v>0.13290298082399846</v>
      </c>
      <c r="O14">
        <f t="shared" si="2"/>
        <v>5.316119232959938</v>
      </c>
    </row>
    <row r="15" spans="1:98" x14ac:dyDescent="0.4">
      <c r="A15" t="s">
        <v>34</v>
      </c>
      <c r="B15">
        <v>3424</v>
      </c>
      <c r="G15">
        <f>'Plate 1'!G15</f>
        <v>0</v>
      </c>
      <c r="H15" t="str">
        <f>A81</f>
        <v>G1</v>
      </c>
      <c r="I15">
        <f>B81</f>
        <v>3485</v>
      </c>
      <c r="K15" t="s">
        <v>100</v>
      </c>
      <c r="L15" t="str">
        <f>A82</f>
        <v>G2</v>
      </c>
      <c r="M15">
        <f>B82</f>
        <v>4457</v>
      </c>
      <c r="N15" s="8">
        <f t="shared" si="1"/>
        <v>0.46136320486045185</v>
      </c>
      <c r="O15">
        <f t="shared" si="2"/>
        <v>18.454528194418074</v>
      </c>
    </row>
    <row r="16" spans="1:98" x14ac:dyDescent="0.4">
      <c r="A16" t="s">
        <v>41</v>
      </c>
      <c r="B16">
        <v>3425</v>
      </c>
      <c r="H16" t="s">
        <v>119</v>
      </c>
      <c r="I16">
        <f>SLOPE(I10:I15, G10:G15)</f>
        <v>2319.9184525388823</v>
      </c>
      <c r="K16" t="s">
        <v>103</v>
      </c>
      <c r="L16" t="str">
        <f>A94</f>
        <v>H2</v>
      </c>
      <c r="M16">
        <f>B94</f>
        <v>8040</v>
      </c>
      <c r="N16" s="8">
        <f t="shared" si="1"/>
        <v>2.1620467059046895</v>
      </c>
      <c r="O16">
        <f t="shared" si="2"/>
        <v>86.48186823618758</v>
      </c>
    </row>
    <row r="17" spans="1:15" x14ac:dyDescent="0.4">
      <c r="A17" t="s">
        <v>49</v>
      </c>
      <c r="B17">
        <v>4128</v>
      </c>
      <c r="K17" t="s">
        <v>104</v>
      </c>
      <c r="L17" t="str">
        <f>A95</f>
        <v>H3</v>
      </c>
      <c r="M17">
        <f>B95</f>
        <v>29697</v>
      </c>
      <c r="N17" s="8">
        <f t="shared" si="1"/>
        <v>12.441617619138029</v>
      </c>
      <c r="O17">
        <f t="shared" si="2"/>
        <v>497.66470476552115</v>
      </c>
    </row>
    <row r="18" spans="1:15" x14ac:dyDescent="0.4">
      <c r="A18" t="s">
        <v>57</v>
      </c>
      <c r="B18">
        <v>3808</v>
      </c>
      <c r="K18" t="s">
        <v>101</v>
      </c>
      <c r="L18" t="str">
        <f>A83</f>
        <v>G3</v>
      </c>
      <c r="M18">
        <f>B83</f>
        <v>55111</v>
      </c>
      <c r="N18" s="8">
        <f t="shared" si="1"/>
        <v>24.50446174292766</v>
      </c>
      <c r="O18">
        <f t="shared" si="2"/>
        <v>980.1784697171064</v>
      </c>
    </row>
    <row r="19" spans="1:15" x14ac:dyDescent="0.4">
      <c r="A19" t="s">
        <v>65</v>
      </c>
      <c r="B19">
        <v>6203</v>
      </c>
      <c r="K19" t="s">
        <v>98</v>
      </c>
      <c r="L19" t="str">
        <f>A71</f>
        <v>F3</v>
      </c>
      <c r="M19">
        <f>B71</f>
        <v>45096</v>
      </c>
      <c r="N19" s="8">
        <f t="shared" si="1"/>
        <v>19.750806910955003</v>
      </c>
      <c r="O19">
        <f t="shared" si="2"/>
        <v>790.03227643820014</v>
      </c>
    </row>
    <row r="20" spans="1:15" x14ac:dyDescent="0.4">
      <c r="A20" t="s">
        <v>73</v>
      </c>
      <c r="B20">
        <v>4966</v>
      </c>
      <c r="K20" t="s">
        <v>95</v>
      </c>
      <c r="L20" t="str">
        <f>A59</f>
        <v>E3</v>
      </c>
      <c r="M20">
        <f>B59</f>
        <v>27569</v>
      </c>
      <c r="N20" s="8">
        <f t="shared" si="1"/>
        <v>11.431554964875639</v>
      </c>
      <c r="O20">
        <f t="shared" si="2"/>
        <v>457.26219859502555</v>
      </c>
    </row>
    <row r="21" spans="1:15" x14ac:dyDescent="0.4">
      <c r="A21" t="s">
        <v>85</v>
      </c>
      <c r="B21">
        <v>38308</v>
      </c>
      <c r="K21" t="s">
        <v>92</v>
      </c>
      <c r="L21" t="str">
        <f>A47</f>
        <v>D3</v>
      </c>
      <c r="M21">
        <f>B47</f>
        <v>12234</v>
      </c>
      <c r="N21" s="8">
        <f t="shared" si="1"/>
        <v>4.152743497247009</v>
      </c>
      <c r="O21">
        <f t="shared" si="2"/>
        <v>166.10973988988036</v>
      </c>
    </row>
    <row r="22" spans="1:15" x14ac:dyDescent="0.4">
      <c r="A22" t="s">
        <v>86</v>
      </c>
      <c r="B22">
        <v>3456</v>
      </c>
      <c r="K22" t="s">
        <v>89</v>
      </c>
      <c r="L22" t="str">
        <f>A35</f>
        <v>C3</v>
      </c>
      <c r="M22">
        <f>B35</f>
        <v>7377</v>
      </c>
      <c r="N22" s="8">
        <f t="shared" si="1"/>
        <v>1.8473514334535788</v>
      </c>
      <c r="O22">
        <f t="shared" si="2"/>
        <v>73.894057338143156</v>
      </c>
    </row>
    <row r="23" spans="1:15" x14ac:dyDescent="0.4">
      <c r="A23" t="s">
        <v>87</v>
      </c>
      <c r="B23">
        <v>5694</v>
      </c>
      <c r="K23" t="s">
        <v>86</v>
      </c>
      <c r="L23" t="str">
        <f>A23</f>
        <v>B3</v>
      </c>
      <c r="M23">
        <f>B23</f>
        <v>5694</v>
      </c>
      <c r="N23" s="8">
        <f t="shared" si="1"/>
        <v>1.0485095880007593</v>
      </c>
      <c r="O23">
        <f t="shared" si="2"/>
        <v>41.940383520030373</v>
      </c>
    </row>
    <row r="24" spans="1:15" x14ac:dyDescent="0.4">
      <c r="A24" t="s">
        <v>10</v>
      </c>
      <c r="B24">
        <v>4184</v>
      </c>
      <c r="K24" t="s">
        <v>83</v>
      </c>
      <c r="L24" t="str">
        <f>A11</f>
        <v>A3</v>
      </c>
      <c r="M24">
        <f>B11</f>
        <v>4558</v>
      </c>
      <c r="N24" s="8">
        <f t="shared" si="1"/>
        <v>0.50930320865767986</v>
      </c>
      <c r="O24">
        <f t="shared" si="2"/>
        <v>20.372128346307193</v>
      </c>
    </row>
    <row r="25" spans="1:15" x14ac:dyDescent="0.4">
      <c r="A25" t="s">
        <v>18</v>
      </c>
      <c r="B25">
        <v>58542</v>
      </c>
      <c r="K25" t="s">
        <v>84</v>
      </c>
      <c r="L25" t="str">
        <f>A12</f>
        <v>A4</v>
      </c>
      <c r="M25">
        <f>B12</f>
        <v>4179</v>
      </c>
      <c r="N25" s="8">
        <f t="shared" si="1"/>
        <v>0.32940953104233905</v>
      </c>
      <c r="O25">
        <f t="shared" si="2"/>
        <v>13.176381241693562</v>
      </c>
    </row>
    <row r="26" spans="1:15" x14ac:dyDescent="0.4">
      <c r="A26" t="s">
        <v>26</v>
      </c>
      <c r="B26">
        <v>23332</v>
      </c>
      <c r="K26" t="s">
        <v>87</v>
      </c>
      <c r="L26" t="str">
        <f>A24</f>
        <v>B4</v>
      </c>
      <c r="M26">
        <f>B24</f>
        <v>4184</v>
      </c>
      <c r="N26" s="8">
        <f t="shared" si="1"/>
        <v>0.33178279855705334</v>
      </c>
      <c r="O26">
        <f t="shared" si="2"/>
        <v>13.271311942282134</v>
      </c>
    </row>
    <row r="27" spans="1:15" x14ac:dyDescent="0.4">
      <c r="A27" t="s">
        <v>35</v>
      </c>
      <c r="B27">
        <v>3444</v>
      </c>
      <c r="K27" t="s">
        <v>90</v>
      </c>
      <c r="L27" t="str">
        <f>A36</f>
        <v>C4</v>
      </c>
      <c r="M27">
        <f>B36</f>
        <v>4082</v>
      </c>
      <c r="N27" s="8">
        <f t="shared" si="1"/>
        <v>0.28336814125688248</v>
      </c>
      <c r="O27">
        <f t="shared" si="2"/>
        <v>11.334725650275299</v>
      </c>
    </row>
    <row r="28" spans="1:15" x14ac:dyDescent="0.4">
      <c r="A28" t="s">
        <v>42</v>
      </c>
      <c r="B28">
        <v>3507</v>
      </c>
      <c r="K28" t="s">
        <v>93</v>
      </c>
      <c r="L28" t="str">
        <f>A48</f>
        <v>D4</v>
      </c>
      <c r="M28">
        <f>B48</f>
        <v>3987</v>
      </c>
      <c r="N28" s="8">
        <f t="shared" si="1"/>
        <v>0.23827605847731154</v>
      </c>
      <c r="O28">
        <f t="shared" si="2"/>
        <v>9.5310423390924619</v>
      </c>
    </row>
    <row r="29" spans="1:15" x14ac:dyDescent="0.4">
      <c r="A29" t="s">
        <v>50</v>
      </c>
      <c r="B29">
        <v>4306</v>
      </c>
      <c r="K29" t="s">
        <v>96</v>
      </c>
      <c r="L29" t="str">
        <f>A60</f>
        <v>E4</v>
      </c>
      <c r="M29">
        <f>B60</f>
        <v>3727</v>
      </c>
      <c r="N29" s="8">
        <f t="shared" si="1"/>
        <v>0.1148661477121701</v>
      </c>
      <c r="O29">
        <f t="shared" si="2"/>
        <v>4.5946459084868039</v>
      </c>
    </row>
    <row r="30" spans="1:15" x14ac:dyDescent="0.4">
      <c r="A30" t="s">
        <v>58</v>
      </c>
      <c r="B30">
        <v>3647</v>
      </c>
      <c r="K30" t="s">
        <v>99</v>
      </c>
      <c r="L30" t="str">
        <f>A72</f>
        <v>F4</v>
      </c>
      <c r="M30">
        <f>B72</f>
        <v>3607</v>
      </c>
      <c r="N30" s="8">
        <f t="shared" si="1"/>
        <v>5.7907727359027904E-2</v>
      </c>
      <c r="O30">
        <f t="shared" si="2"/>
        <v>2.3163090943611162</v>
      </c>
    </row>
    <row r="31" spans="1:15" x14ac:dyDescent="0.4">
      <c r="A31" t="s">
        <v>66</v>
      </c>
      <c r="B31">
        <v>8208</v>
      </c>
      <c r="K31" t="s">
        <v>102</v>
      </c>
      <c r="L31" t="str">
        <f>A84</f>
        <v>G4</v>
      </c>
      <c r="M31">
        <f>B84</f>
        <v>3408</v>
      </c>
      <c r="N31" s="8">
        <f t="shared" si="1"/>
        <v>-3.6548319726599582E-2</v>
      </c>
      <c r="O31">
        <f t="shared" si="2"/>
        <v>-1.4619327890639833</v>
      </c>
    </row>
    <row r="32" spans="1:15" x14ac:dyDescent="0.4">
      <c r="A32" t="s">
        <v>74</v>
      </c>
      <c r="B32">
        <v>4455</v>
      </c>
      <c r="K32" t="s">
        <v>105</v>
      </c>
      <c r="L32" t="str">
        <f>A96</f>
        <v>H4</v>
      </c>
      <c r="M32">
        <f>B96</f>
        <v>3421</v>
      </c>
      <c r="N32" s="8">
        <f t="shared" si="1"/>
        <v>-3.0377824188342506E-2</v>
      </c>
      <c r="O32">
        <f t="shared" si="2"/>
        <v>-1.2151129675337002</v>
      </c>
    </row>
    <row r="33" spans="1:15" x14ac:dyDescent="0.4">
      <c r="A33" t="s">
        <v>88</v>
      </c>
      <c r="B33">
        <v>20145</v>
      </c>
      <c r="K33" t="s">
        <v>16</v>
      </c>
      <c r="L33" t="str">
        <f>A97</f>
        <v>H5</v>
      </c>
      <c r="M33">
        <f>B97</f>
        <v>3409</v>
      </c>
      <c r="N33" s="8">
        <f t="shared" si="1"/>
        <v>-3.6073666223656729E-2</v>
      </c>
      <c r="O33">
        <f t="shared" si="2"/>
        <v>-1.4429466489462692</v>
      </c>
    </row>
    <row r="34" spans="1:15" x14ac:dyDescent="0.4">
      <c r="A34" t="s">
        <v>89</v>
      </c>
      <c r="B34">
        <v>3471</v>
      </c>
      <c r="K34" t="s">
        <v>15</v>
      </c>
      <c r="L34" t="str">
        <f>A85</f>
        <v>G5</v>
      </c>
      <c r="M34">
        <f>B85</f>
        <v>3441</v>
      </c>
      <c r="N34" s="8">
        <f t="shared" si="1"/>
        <v>-2.0884754129485473E-2</v>
      </c>
      <c r="O34">
        <f t="shared" si="2"/>
        <v>-0.83539016517941889</v>
      </c>
    </row>
    <row r="35" spans="1:15" x14ac:dyDescent="0.4">
      <c r="A35" t="s">
        <v>90</v>
      </c>
      <c r="B35">
        <v>7377</v>
      </c>
      <c r="K35" t="s">
        <v>14</v>
      </c>
      <c r="L35" t="str">
        <f>A73</f>
        <v>F5</v>
      </c>
      <c r="M35">
        <f>B73</f>
        <v>3546</v>
      </c>
      <c r="N35" s="8">
        <f t="shared" si="1"/>
        <v>2.8953863679513952E-2</v>
      </c>
      <c r="O35">
        <f t="shared" si="2"/>
        <v>1.1581545471805581</v>
      </c>
    </row>
    <row r="36" spans="1:15" x14ac:dyDescent="0.4">
      <c r="A36" t="s">
        <v>11</v>
      </c>
      <c r="B36">
        <v>4082</v>
      </c>
      <c r="K36" t="s">
        <v>13</v>
      </c>
      <c r="L36" t="str">
        <f>A61</f>
        <v>E5</v>
      </c>
      <c r="M36">
        <f>B61</f>
        <v>3777</v>
      </c>
      <c r="N36" s="8">
        <f t="shared" si="1"/>
        <v>0.13859882285931269</v>
      </c>
      <c r="O36">
        <f t="shared" si="2"/>
        <v>5.5439529143725075</v>
      </c>
    </row>
    <row r="37" spans="1:15" x14ac:dyDescent="0.4">
      <c r="A37" t="s">
        <v>19</v>
      </c>
      <c r="B37">
        <v>15998</v>
      </c>
      <c r="K37" t="s">
        <v>12</v>
      </c>
      <c r="L37" t="str">
        <f>A49</f>
        <v>D5</v>
      </c>
      <c r="M37">
        <f>B49</f>
        <v>4626</v>
      </c>
      <c r="N37" s="8">
        <f t="shared" si="1"/>
        <v>0.54157964685779381</v>
      </c>
      <c r="O37">
        <f t="shared" si="2"/>
        <v>21.66318587431175</v>
      </c>
    </row>
    <row r="38" spans="1:15" x14ac:dyDescent="0.4">
      <c r="A38" t="s">
        <v>27</v>
      </c>
      <c r="B38">
        <v>12052</v>
      </c>
      <c r="K38" t="s">
        <v>11</v>
      </c>
      <c r="L38" t="str">
        <f>A37</f>
        <v>C5</v>
      </c>
      <c r="M38">
        <f>B37</f>
        <v>15998</v>
      </c>
      <c r="N38" s="8">
        <f t="shared" si="1"/>
        <v>5.9393392823239033</v>
      </c>
      <c r="O38">
        <f t="shared" si="2"/>
        <v>237.57357129295613</v>
      </c>
    </row>
    <row r="39" spans="1:15" x14ac:dyDescent="0.4">
      <c r="A39" t="s">
        <v>36</v>
      </c>
      <c r="B39">
        <v>3422</v>
      </c>
      <c r="K39" t="s">
        <v>10</v>
      </c>
      <c r="L39" t="str">
        <f>A25</f>
        <v>B5</v>
      </c>
      <c r="M39">
        <f>B25</f>
        <v>58542</v>
      </c>
      <c r="N39" s="8">
        <f t="shared" si="1"/>
        <v>26.132997911524583</v>
      </c>
      <c r="O39">
        <f t="shared" si="2"/>
        <v>1045.3199164609832</v>
      </c>
    </row>
    <row r="40" spans="1:15" x14ac:dyDescent="0.4">
      <c r="A40" t="s">
        <v>43</v>
      </c>
      <c r="B40">
        <v>4229</v>
      </c>
      <c r="K40" t="s">
        <v>9</v>
      </c>
      <c r="L40" t="str">
        <f>A13</f>
        <v>A5</v>
      </c>
      <c r="M40">
        <f>B13</f>
        <v>64827</v>
      </c>
      <c r="N40" s="8">
        <f t="shared" si="1"/>
        <v>29.116195177520407</v>
      </c>
      <c r="O40">
        <f t="shared" si="2"/>
        <v>1164.6478071008162</v>
      </c>
    </row>
    <row r="41" spans="1:15" x14ac:dyDescent="0.4">
      <c r="A41" t="s">
        <v>51</v>
      </c>
      <c r="B41">
        <v>4180</v>
      </c>
      <c r="K41" t="s">
        <v>17</v>
      </c>
      <c r="L41" t="str">
        <f>A14</f>
        <v>A6</v>
      </c>
      <c r="M41">
        <f>B14</f>
        <v>45457</v>
      </c>
      <c r="N41" s="8">
        <f t="shared" si="1"/>
        <v>19.922156825517369</v>
      </c>
      <c r="O41">
        <f t="shared" si="2"/>
        <v>796.88627302069472</v>
      </c>
    </row>
    <row r="42" spans="1:15" x14ac:dyDescent="0.4">
      <c r="A42" t="s">
        <v>59</v>
      </c>
      <c r="B42">
        <v>3402</v>
      </c>
      <c r="K42" t="s">
        <v>18</v>
      </c>
      <c r="L42" t="str">
        <f>A26</f>
        <v>B6</v>
      </c>
      <c r="M42">
        <f>B26</f>
        <v>23332</v>
      </c>
      <c r="N42" s="8">
        <f t="shared" si="1"/>
        <v>9.4204480729067779</v>
      </c>
      <c r="O42">
        <f t="shared" si="2"/>
        <v>376.81792291627113</v>
      </c>
    </row>
    <row r="43" spans="1:15" x14ac:dyDescent="0.4">
      <c r="A43" t="s">
        <v>67</v>
      </c>
      <c r="B43">
        <v>14552</v>
      </c>
      <c r="K43" t="s">
        <v>19</v>
      </c>
      <c r="L43" t="str">
        <f>A38</f>
        <v>C6</v>
      </c>
      <c r="M43">
        <f>B38</f>
        <v>12052</v>
      </c>
      <c r="N43" s="8">
        <f t="shared" si="1"/>
        <v>4.0663565597114104</v>
      </c>
      <c r="O43">
        <f t="shared" si="2"/>
        <v>162.6542623884564</v>
      </c>
    </row>
    <row r="44" spans="1:15" x14ac:dyDescent="0.4">
      <c r="A44" t="s">
        <v>75</v>
      </c>
      <c r="B44">
        <v>4068</v>
      </c>
      <c r="K44" t="s">
        <v>20</v>
      </c>
      <c r="L44" t="str">
        <f>A50</f>
        <v>D6</v>
      </c>
      <c r="M44">
        <f>B50</f>
        <v>8031</v>
      </c>
      <c r="N44" s="8">
        <f t="shared" si="1"/>
        <v>2.1577748243782038</v>
      </c>
      <c r="O44">
        <f t="shared" si="2"/>
        <v>86.310992975128158</v>
      </c>
    </row>
    <row r="45" spans="1:15" x14ac:dyDescent="0.4">
      <c r="A45" t="s">
        <v>91</v>
      </c>
      <c r="B45">
        <v>7423</v>
      </c>
      <c r="K45" t="s">
        <v>21</v>
      </c>
      <c r="L45" t="str">
        <f>A62</f>
        <v>E6</v>
      </c>
      <c r="M45">
        <f>B62</f>
        <v>6062</v>
      </c>
      <c r="N45" s="8">
        <f t="shared" si="1"/>
        <v>1.2231820770837287</v>
      </c>
      <c r="O45">
        <f t="shared" si="2"/>
        <v>48.927283083349153</v>
      </c>
    </row>
    <row r="46" spans="1:15" x14ac:dyDescent="0.4">
      <c r="A46" t="s">
        <v>92</v>
      </c>
      <c r="B46">
        <v>3454</v>
      </c>
      <c r="K46" t="s">
        <v>22</v>
      </c>
      <c r="L46" t="str">
        <f>A74</f>
        <v>F6</v>
      </c>
      <c r="M46">
        <f>B74</f>
        <v>5219</v>
      </c>
      <c r="N46" s="8">
        <f t="shared" si="1"/>
        <v>0.82304917410290479</v>
      </c>
      <c r="O46">
        <f t="shared" si="2"/>
        <v>32.921966964116194</v>
      </c>
    </row>
    <row r="47" spans="1:15" x14ac:dyDescent="0.4">
      <c r="A47" t="s">
        <v>93</v>
      </c>
      <c r="B47">
        <v>12234</v>
      </c>
      <c r="K47" t="s">
        <v>23</v>
      </c>
      <c r="L47" t="str">
        <f>A86</f>
        <v>G6</v>
      </c>
      <c r="M47">
        <f>B86</f>
        <v>4380</v>
      </c>
      <c r="N47" s="8">
        <f t="shared" si="1"/>
        <v>0.42481488513385224</v>
      </c>
      <c r="O47">
        <f t="shared" si="2"/>
        <v>16.992595405354088</v>
      </c>
    </row>
    <row r="48" spans="1:15" x14ac:dyDescent="0.4">
      <c r="A48" t="s">
        <v>12</v>
      </c>
      <c r="B48">
        <v>3987</v>
      </c>
      <c r="K48" t="s">
        <v>24</v>
      </c>
      <c r="L48" t="str">
        <f>A98</f>
        <v>H6</v>
      </c>
      <c r="M48">
        <f>B98</f>
        <v>4152</v>
      </c>
      <c r="N48" s="8">
        <f t="shared" si="1"/>
        <v>0.31659388646288206</v>
      </c>
      <c r="O48">
        <f t="shared" si="2"/>
        <v>12.663755458515283</v>
      </c>
    </row>
    <row r="49" spans="1:15" x14ac:dyDescent="0.4">
      <c r="A49" t="s">
        <v>20</v>
      </c>
      <c r="B49">
        <v>4626</v>
      </c>
      <c r="K49" t="s">
        <v>33</v>
      </c>
      <c r="L49" t="str">
        <f>A99</f>
        <v>H7</v>
      </c>
      <c r="M49">
        <f>B99</f>
        <v>4303</v>
      </c>
      <c r="N49" s="8">
        <f t="shared" si="1"/>
        <v>0.38826656540725268</v>
      </c>
      <c r="O49">
        <f t="shared" si="2"/>
        <v>15.530662616290108</v>
      </c>
    </row>
    <row r="50" spans="1:15" x14ac:dyDescent="0.4">
      <c r="A50" t="s">
        <v>28</v>
      </c>
      <c r="B50">
        <v>8031</v>
      </c>
      <c r="K50" t="s">
        <v>31</v>
      </c>
      <c r="L50" t="str">
        <f>A87</f>
        <v>G7</v>
      </c>
      <c r="M50">
        <f>B87</f>
        <v>4188</v>
      </c>
      <c r="N50" s="8">
        <f t="shared" si="1"/>
        <v>0.33368141256882472</v>
      </c>
      <c r="O50">
        <f t="shared" si="2"/>
        <v>13.347256502752989</v>
      </c>
    </row>
    <row r="51" spans="1:15" x14ac:dyDescent="0.4">
      <c r="A51" t="s">
        <v>37</v>
      </c>
      <c r="B51">
        <v>3437</v>
      </c>
      <c r="K51" t="s">
        <v>32</v>
      </c>
      <c r="L51" t="str">
        <f>A75</f>
        <v>F7</v>
      </c>
      <c r="M51">
        <f>B75</f>
        <v>3999</v>
      </c>
      <c r="N51" s="8">
        <f t="shared" si="1"/>
        <v>0.24397190051262577</v>
      </c>
      <c r="O51">
        <f t="shared" si="2"/>
        <v>9.7588760205050313</v>
      </c>
    </row>
    <row r="52" spans="1:15" x14ac:dyDescent="0.4">
      <c r="A52" t="s">
        <v>44</v>
      </c>
      <c r="B52">
        <v>12001</v>
      </c>
      <c r="K52" t="s">
        <v>29</v>
      </c>
      <c r="L52" t="str">
        <f>A63</f>
        <v>E7</v>
      </c>
      <c r="M52">
        <f>B63</f>
        <v>3650</v>
      </c>
      <c r="N52" s="8">
        <f t="shared" si="1"/>
        <v>7.8317827985570521E-2</v>
      </c>
      <c r="O52">
        <f t="shared" si="2"/>
        <v>3.1327131194228208</v>
      </c>
    </row>
    <row r="53" spans="1:15" x14ac:dyDescent="0.4">
      <c r="A53" t="s">
        <v>52</v>
      </c>
      <c r="B53">
        <v>4276</v>
      </c>
      <c r="K53" t="s">
        <v>28</v>
      </c>
      <c r="L53" t="str">
        <f>A51</f>
        <v>D7</v>
      </c>
      <c r="M53">
        <f>B51</f>
        <v>3437</v>
      </c>
      <c r="N53" s="8">
        <f t="shared" si="1"/>
        <v>-2.2783368141256879E-2</v>
      </c>
      <c r="O53">
        <f t="shared" si="2"/>
        <v>-0.91133472565027518</v>
      </c>
    </row>
    <row r="54" spans="1:15" x14ac:dyDescent="0.4">
      <c r="A54" t="s">
        <v>60</v>
      </c>
      <c r="B54">
        <v>3516</v>
      </c>
      <c r="K54" t="s">
        <v>27</v>
      </c>
      <c r="L54" t="str">
        <f>A39</f>
        <v>C7</v>
      </c>
      <c r="M54">
        <f>B39</f>
        <v>3422</v>
      </c>
      <c r="N54" s="8">
        <f t="shared" si="1"/>
        <v>-2.9903170685399657E-2</v>
      </c>
      <c r="O54">
        <f t="shared" si="2"/>
        <v>-1.1961268274159862</v>
      </c>
    </row>
    <row r="55" spans="1:15" x14ac:dyDescent="0.4">
      <c r="A55" t="s">
        <v>68</v>
      </c>
      <c r="B55">
        <v>28369</v>
      </c>
      <c r="K55" t="s">
        <v>26</v>
      </c>
      <c r="L55" t="str">
        <f>A27</f>
        <v>B7</v>
      </c>
      <c r="M55">
        <f>B27</f>
        <v>3444</v>
      </c>
      <c r="N55" s="8">
        <f t="shared" si="1"/>
        <v>-1.9460793620656919E-2</v>
      </c>
      <c r="O55">
        <f t="shared" si="2"/>
        <v>-0.77843174482627675</v>
      </c>
    </row>
    <row r="56" spans="1:15" x14ac:dyDescent="0.4">
      <c r="A56" t="s">
        <v>76</v>
      </c>
      <c r="B56">
        <v>4017</v>
      </c>
      <c r="K56" t="s">
        <v>25</v>
      </c>
      <c r="L56" t="str">
        <f>A15</f>
        <v>A7</v>
      </c>
      <c r="M56">
        <f>B15</f>
        <v>3424</v>
      </c>
      <c r="N56" s="8">
        <f t="shared" si="1"/>
        <v>-2.8953863679513952E-2</v>
      </c>
      <c r="O56">
        <f t="shared" si="2"/>
        <v>-1.1581545471805581</v>
      </c>
    </row>
    <row r="57" spans="1:15" x14ac:dyDescent="0.4">
      <c r="A57" t="s">
        <v>94</v>
      </c>
      <c r="B57">
        <v>4512</v>
      </c>
      <c r="K57" t="s">
        <v>34</v>
      </c>
      <c r="L57" t="str">
        <f>A16</f>
        <v>A8</v>
      </c>
      <c r="M57">
        <f>B16</f>
        <v>3425</v>
      </c>
      <c r="N57" s="8">
        <f t="shared" si="1"/>
        <v>-2.8479210176571099E-2</v>
      </c>
      <c r="O57">
        <f t="shared" si="2"/>
        <v>-1.1391684070628441</v>
      </c>
    </row>
    <row r="58" spans="1:15" x14ac:dyDescent="0.4">
      <c r="A58" t="s">
        <v>95</v>
      </c>
      <c r="B58">
        <v>3493</v>
      </c>
      <c r="K58" t="s">
        <v>35</v>
      </c>
      <c r="L58" t="str">
        <f>A28</f>
        <v>B8</v>
      </c>
      <c r="M58">
        <f>B28</f>
        <v>3507</v>
      </c>
      <c r="N58" s="8">
        <f t="shared" si="1"/>
        <v>1.0442377064742736E-2</v>
      </c>
      <c r="O58">
        <f t="shared" si="2"/>
        <v>0.41769508258970944</v>
      </c>
    </row>
    <row r="59" spans="1:15" x14ac:dyDescent="0.4">
      <c r="A59" t="s">
        <v>96</v>
      </c>
      <c r="B59">
        <v>27569</v>
      </c>
      <c r="K59" t="s">
        <v>36</v>
      </c>
      <c r="L59" t="str">
        <f>A40</f>
        <v>C8</v>
      </c>
      <c r="M59">
        <f>B40</f>
        <v>4229</v>
      </c>
      <c r="N59" s="8">
        <f t="shared" si="1"/>
        <v>0.35314220618948167</v>
      </c>
      <c r="O59">
        <f t="shared" si="2"/>
        <v>14.125688247579266</v>
      </c>
    </row>
    <row r="60" spans="1:15" x14ac:dyDescent="0.4">
      <c r="A60" t="s">
        <v>13</v>
      </c>
      <c r="B60">
        <v>3727</v>
      </c>
      <c r="K60" t="s">
        <v>37</v>
      </c>
      <c r="L60" t="str">
        <f>A52</f>
        <v>D8</v>
      </c>
      <c r="M60">
        <f>B52</f>
        <v>12001</v>
      </c>
      <c r="N60" s="8">
        <f t="shared" si="1"/>
        <v>4.042149231061325</v>
      </c>
      <c r="O60">
        <f t="shared" si="2"/>
        <v>161.68596924245298</v>
      </c>
    </row>
    <row r="61" spans="1:15" x14ac:dyDescent="0.4">
      <c r="A61" t="s">
        <v>21</v>
      </c>
      <c r="B61">
        <v>3777</v>
      </c>
      <c r="K61" t="s">
        <v>38</v>
      </c>
      <c r="L61" t="str">
        <f>A64</f>
        <v>E8</v>
      </c>
      <c r="M61">
        <f>B64</f>
        <v>46387</v>
      </c>
      <c r="N61" s="8">
        <f t="shared" si="1"/>
        <v>20.363584583254223</v>
      </c>
      <c r="O61">
        <f t="shared" si="2"/>
        <v>814.54338333016892</v>
      </c>
    </row>
    <row r="62" spans="1:15" x14ac:dyDescent="0.4">
      <c r="A62" t="s">
        <v>29</v>
      </c>
      <c r="B62">
        <v>6062</v>
      </c>
      <c r="K62" t="s">
        <v>30</v>
      </c>
      <c r="L62" t="str">
        <f>A76</f>
        <v>F8</v>
      </c>
      <c r="M62">
        <f>B76</f>
        <v>55041</v>
      </c>
      <c r="N62" s="8">
        <f t="shared" si="1"/>
        <v>24.47123599772166</v>
      </c>
      <c r="O62">
        <f t="shared" si="2"/>
        <v>978.84943990886643</v>
      </c>
    </row>
    <row r="63" spans="1:15" x14ac:dyDescent="0.4">
      <c r="A63" t="s">
        <v>38</v>
      </c>
      <c r="B63">
        <v>3650</v>
      </c>
      <c r="K63" t="s">
        <v>39</v>
      </c>
      <c r="L63" t="str">
        <f>A88</f>
        <v>G8</v>
      </c>
      <c r="M63">
        <f>B88</f>
        <v>45835</v>
      </c>
      <c r="N63" s="8">
        <f t="shared" si="1"/>
        <v>20.101575849629768</v>
      </c>
      <c r="O63">
        <f t="shared" si="2"/>
        <v>804.06303398519071</v>
      </c>
    </row>
    <row r="64" spans="1:15" x14ac:dyDescent="0.4">
      <c r="A64" t="s">
        <v>45</v>
      </c>
      <c r="B64">
        <v>46387</v>
      </c>
      <c r="K64" t="s">
        <v>40</v>
      </c>
      <c r="L64" t="str">
        <f>A100</f>
        <v>H8</v>
      </c>
      <c r="M64">
        <f>B100</f>
        <v>26348</v>
      </c>
      <c r="N64" s="8">
        <f t="shared" si="1"/>
        <v>10.852003037782417</v>
      </c>
      <c r="O64">
        <f t="shared" si="2"/>
        <v>434.08012151129668</v>
      </c>
    </row>
    <row r="65" spans="1:15" x14ac:dyDescent="0.4">
      <c r="A65" t="s">
        <v>53</v>
      </c>
      <c r="B65">
        <v>4878</v>
      </c>
      <c r="K65" t="s">
        <v>48</v>
      </c>
      <c r="L65" t="str">
        <f>A101</f>
        <v>H9</v>
      </c>
      <c r="M65">
        <f>B101</f>
        <v>11142</v>
      </c>
      <c r="N65" s="8">
        <f t="shared" si="1"/>
        <v>3.6344218720334154</v>
      </c>
      <c r="O65">
        <f t="shared" si="2"/>
        <v>145.37687488133662</v>
      </c>
    </row>
    <row r="66" spans="1:15" x14ac:dyDescent="0.4">
      <c r="A66" t="s">
        <v>61</v>
      </c>
      <c r="B66">
        <v>3500</v>
      </c>
      <c r="K66" t="s">
        <v>47</v>
      </c>
      <c r="L66" t="str">
        <f>A89</f>
        <v>G9</v>
      </c>
      <c r="M66">
        <f>B89</f>
        <v>7718</v>
      </c>
      <c r="N66" s="8">
        <f t="shared" si="1"/>
        <v>2.0092082779570912</v>
      </c>
      <c r="O66">
        <f t="shared" si="2"/>
        <v>80.368331118283649</v>
      </c>
    </row>
    <row r="67" spans="1:15" x14ac:dyDescent="0.4">
      <c r="A67" t="s">
        <v>69</v>
      </c>
      <c r="B67">
        <v>34573</v>
      </c>
      <c r="K67" t="s">
        <v>46</v>
      </c>
      <c r="L67" t="str">
        <f>A77</f>
        <v>F9</v>
      </c>
      <c r="M67">
        <f>B77</f>
        <v>6037</v>
      </c>
      <c r="N67" s="8">
        <f t="shared" si="1"/>
        <v>1.2113157395101575</v>
      </c>
      <c r="O67">
        <f t="shared" si="2"/>
        <v>48.452629580406295</v>
      </c>
    </row>
    <row r="68" spans="1:15" x14ac:dyDescent="0.4">
      <c r="A68" t="s">
        <v>77</v>
      </c>
      <c r="B68">
        <v>3856</v>
      </c>
      <c r="K68" t="s">
        <v>45</v>
      </c>
      <c r="L68" t="str">
        <f>A65</f>
        <v>E9</v>
      </c>
      <c r="M68">
        <f>B65</f>
        <v>4878</v>
      </c>
      <c r="N68" s="8">
        <f t="shared" si="1"/>
        <v>0.66119232959939234</v>
      </c>
      <c r="O68">
        <f t="shared" si="2"/>
        <v>26.447693183975694</v>
      </c>
    </row>
    <row r="69" spans="1:15" x14ac:dyDescent="0.4">
      <c r="A69" t="s">
        <v>97</v>
      </c>
      <c r="B69">
        <v>3499</v>
      </c>
      <c r="K69" t="s">
        <v>44</v>
      </c>
      <c r="L69" t="str">
        <f>A53</f>
        <v>D9</v>
      </c>
      <c r="M69">
        <f>B53</f>
        <v>4276</v>
      </c>
      <c r="N69" s="8">
        <f t="shared" si="1"/>
        <v>0.37545092082779569</v>
      </c>
      <c r="O69">
        <f t="shared" si="2"/>
        <v>15.018036833111827</v>
      </c>
    </row>
    <row r="70" spans="1:15" x14ac:dyDescent="0.4">
      <c r="A70" t="s">
        <v>98</v>
      </c>
      <c r="B70">
        <v>3765</v>
      </c>
      <c r="K70" t="s">
        <v>43</v>
      </c>
      <c r="L70" t="str">
        <f>A41</f>
        <v>C9</v>
      </c>
      <c r="M70">
        <f>B41</f>
        <v>4180</v>
      </c>
      <c r="N70" s="8">
        <f t="shared" si="1"/>
        <v>0.3298841845452819</v>
      </c>
      <c r="O70">
        <f t="shared" si="2"/>
        <v>13.195367381811277</v>
      </c>
    </row>
    <row r="71" spans="1:15" x14ac:dyDescent="0.4">
      <c r="A71" t="s">
        <v>99</v>
      </c>
      <c r="B71">
        <v>45096</v>
      </c>
      <c r="K71" t="s">
        <v>42</v>
      </c>
      <c r="L71" t="str">
        <f>A29</f>
        <v>B9</v>
      </c>
      <c r="M71">
        <f>B29</f>
        <v>4306</v>
      </c>
      <c r="N71" s="8">
        <f t="shared" si="1"/>
        <v>0.38969052591608122</v>
      </c>
      <c r="O71">
        <f t="shared" si="2"/>
        <v>15.587621036643249</v>
      </c>
    </row>
    <row r="72" spans="1:15" x14ac:dyDescent="0.4">
      <c r="A72" t="s">
        <v>14</v>
      </c>
      <c r="B72">
        <v>3607</v>
      </c>
      <c r="K72" t="s">
        <v>41</v>
      </c>
      <c r="L72" t="str">
        <f>A17</f>
        <v>A9</v>
      </c>
      <c r="M72">
        <f>B17</f>
        <v>4128</v>
      </c>
      <c r="N72" s="8">
        <f t="shared" si="1"/>
        <v>0.30520220239225365</v>
      </c>
      <c r="O72">
        <f t="shared" si="2"/>
        <v>12.208088095690146</v>
      </c>
    </row>
    <row r="73" spans="1:15" x14ac:dyDescent="0.4">
      <c r="A73" t="s">
        <v>22</v>
      </c>
      <c r="B73">
        <v>3546</v>
      </c>
      <c r="K73" t="s">
        <v>49</v>
      </c>
      <c r="L73" t="str">
        <f>A18</f>
        <v>A10</v>
      </c>
      <c r="M73">
        <f>B18</f>
        <v>3808</v>
      </c>
      <c r="N73" s="8">
        <f t="shared" si="1"/>
        <v>0.15331308145054109</v>
      </c>
      <c r="O73">
        <f t="shared" si="2"/>
        <v>6.132523258021644</v>
      </c>
    </row>
    <row r="74" spans="1:15" x14ac:dyDescent="0.4">
      <c r="A74" t="s">
        <v>32</v>
      </c>
      <c r="B74">
        <v>5219</v>
      </c>
      <c r="K74" t="s">
        <v>50</v>
      </c>
      <c r="L74" t="str">
        <f>A30</f>
        <v>B10</v>
      </c>
      <c r="M74">
        <f>B30</f>
        <v>3647</v>
      </c>
      <c r="N74" s="8">
        <f t="shared" ref="N74:N96" si="3">(M74-I$15)/2106.8</f>
        <v>7.689386747674197E-2</v>
      </c>
      <c r="O74">
        <f t="shared" ref="O74:O96" si="4">N74*40</f>
        <v>3.0757546990696789</v>
      </c>
    </row>
    <row r="75" spans="1:15" x14ac:dyDescent="0.4">
      <c r="A75" t="s">
        <v>30</v>
      </c>
      <c r="B75">
        <v>3999</v>
      </c>
      <c r="K75" t="s">
        <v>51</v>
      </c>
      <c r="L75" t="str">
        <f>A42</f>
        <v>C10</v>
      </c>
      <c r="M75">
        <f>B42</f>
        <v>3402</v>
      </c>
      <c r="N75" s="8">
        <f t="shared" si="3"/>
        <v>-3.939624074425669E-2</v>
      </c>
      <c r="O75">
        <f t="shared" si="4"/>
        <v>-1.5758496297702675</v>
      </c>
    </row>
    <row r="76" spans="1:15" x14ac:dyDescent="0.4">
      <c r="A76" t="s">
        <v>46</v>
      </c>
      <c r="B76">
        <v>55041</v>
      </c>
      <c r="K76" t="s">
        <v>52</v>
      </c>
      <c r="L76" t="str">
        <f>A54</f>
        <v>D10</v>
      </c>
      <c r="M76">
        <f>B54</f>
        <v>3516</v>
      </c>
      <c r="N76" s="8">
        <f t="shared" si="3"/>
        <v>1.4714258591228402E-2</v>
      </c>
      <c r="O76">
        <f t="shared" si="4"/>
        <v>0.58857034364913607</v>
      </c>
    </row>
    <row r="77" spans="1:15" x14ac:dyDescent="0.4">
      <c r="A77" t="s">
        <v>54</v>
      </c>
      <c r="B77">
        <v>6037</v>
      </c>
      <c r="K77" t="s">
        <v>53</v>
      </c>
      <c r="L77" t="str">
        <f>A66</f>
        <v>E10</v>
      </c>
      <c r="M77">
        <f>B66</f>
        <v>3500</v>
      </c>
      <c r="N77" s="8">
        <f t="shared" si="3"/>
        <v>7.1198025441427748E-3</v>
      </c>
      <c r="O77">
        <f t="shared" si="4"/>
        <v>0.28479210176571101</v>
      </c>
    </row>
    <row r="78" spans="1:15" x14ac:dyDescent="0.4">
      <c r="A78" t="s">
        <v>62</v>
      </c>
      <c r="B78">
        <v>3869</v>
      </c>
      <c r="K78" t="s">
        <v>54</v>
      </c>
      <c r="L78" t="str">
        <f>A78</f>
        <v>F10</v>
      </c>
      <c r="M78">
        <f>B78</f>
        <v>3869</v>
      </c>
      <c r="N78" s="8">
        <f t="shared" si="3"/>
        <v>0.18226694513005504</v>
      </c>
      <c r="O78">
        <f t="shared" si="4"/>
        <v>7.2906778052022014</v>
      </c>
    </row>
    <row r="79" spans="1:15" x14ac:dyDescent="0.4">
      <c r="A79" t="s">
        <v>70</v>
      </c>
      <c r="B79">
        <v>34233</v>
      </c>
      <c r="K79" t="s">
        <v>55</v>
      </c>
      <c r="L79" t="str">
        <f>A90</f>
        <v>G10</v>
      </c>
      <c r="M79">
        <f>B90</f>
        <v>4809</v>
      </c>
      <c r="N79" s="8">
        <f t="shared" si="3"/>
        <v>0.62844123789633566</v>
      </c>
      <c r="O79">
        <f t="shared" si="4"/>
        <v>25.137649515853425</v>
      </c>
    </row>
    <row r="80" spans="1:15" x14ac:dyDescent="0.4">
      <c r="A80" t="s">
        <v>78</v>
      </c>
      <c r="B80">
        <v>3724</v>
      </c>
      <c r="K80" t="s">
        <v>56</v>
      </c>
      <c r="L80" t="str">
        <f>A102</f>
        <v>H10</v>
      </c>
      <c r="M80">
        <f>B102</f>
        <v>6510</v>
      </c>
      <c r="N80" s="8">
        <f t="shared" si="3"/>
        <v>1.4358268464021264</v>
      </c>
      <c r="O80">
        <f t="shared" si="4"/>
        <v>57.433073856085059</v>
      </c>
    </row>
    <row r="81" spans="1:15" x14ac:dyDescent="0.4">
      <c r="A81" t="s">
        <v>100</v>
      </c>
      <c r="B81">
        <v>3485</v>
      </c>
      <c r="K81" t="s">
        <v>64</v>
      </c>
      <c r="L81" t="str">
        <f>A103</f>
        <v>H11</v>
      </c>
      <c r="M81">
        <f>B103</f>
        <v>9843</v>
      </c>
      <c r="N81" s="8">
        <f t="shared" si="3"/>
        <v>3.0178469717106511</v>
      </c>
      <c r="O81">
        <f t="shared" si="4"/>
        <v>120.71387886842604</v>
      </c>
    </row>
    <row r="82" spans="1:15" x14ac:dyDescent="0.4">
      <c r="A82" t="s">
        <v>101</v>
      </c>
      <c r="B82">
        <v>4457</v>
      </c>
      <c r="K82" t="s">
        <v>63</v>
      </c>
      <c r="L82" t="str">
        <f>A91</f>
        <v>G11</v>
      </c>
      <c r="M82">
        <f>B91</f>
        <v>18424</v>
      </c>
      <c r="N82" s="8">
        <f t="shared" si="3"/>
        <v>7.0908486804632611</v>
      </c>
      <c r="O82">
        <f t="shared" si="4"/>
        <v>283.63394721853047</v>
      </c>
    </row>
    <row r="83" spans="1:15" x14ac:dyDescent="0.4">
      <c r="A83" t="s">
        <v>102</v>
      </c>
      <c r="B83">
        <v>55111</v>
      </c>
      <c r="K83" t="s">
        <v>62</v>
      </c>
      <c r="L83" t="str">
        <f>A79</f>
        <v>F11</v>
      </c>
      <c r="M83">
        <f>B79</f>
        <v>34233</v>
      </c>
      <c r="N83" s="8">
        <f t="shared" si="3"/>
        <v>14.594645908486804</v>
      </c>
      <c r="O83">
        <f t="shared" si="4"/>
        <v>583.7858363394721</v>
      </c>
    </row>
    <row r="84" spans="1:15" x14ac:dyDescent="0.4">
      <c r="A84" t="s">
        <v>15</v>
      </c>
      <c r="B84">
        <v>3408</v>
      </c>
      <c r="K84" t="s">
        <v>61</v>
      </c>
      <c r="L84" t="str">
        <f>A67</f>
        <v>E11</v>
      </c>
      <c r="M84">
        <f>B67</f>
        <v>34573</v>
      </c>
      <c r="N84" s="8">
        <f t="shared" si="3"/>
        <v>14.756028099487374</v>
      </c>
      <c r="O84">
        <f t="shared" si="4"/>
        <v>590.24112397949489</v>
      </c>
    </row>
    <row r="85" spans="1:15" x14ac:dyDescent="0.4">
      <c r="A85" t="s">
        <v>23</v>
      </c>
      <c r="B85">
        <v>3441</v>
      </c>
      <c r="K85" t="s">
        <v>60</v>
      </c>
      <c r="L85" t="str">
        <f>A55</f>
        <v>D11</v>
      </c>
      <c r="M85">
        <f>B55</f>
        <v>28369</v>
      </c>
      <c r="N85" s="8">
        <f t="shared" si="3"/>
        <v>11.811277767229921</v>
      </c>
      <c r="O85">
        <f t="shared" si="4"/>
        <v>472.45111068919687</v>
      </c>
    </row>
    <row r="86" spans="1:15" x14ac:dyDescent="0.4">
      <c r="A86" t="s">
        <v>31</v>
      </c>
      <c r="B86">
        <v>4380</v>
      </c>
      <c r="K86" t="s">
        <v>59</v>
      </c>
      <c r="L86" t="str">
        <f>A43</f>
        <v>C11</v>
      </c>
      <c r="M86">
        <f>B43</f>
        <v>14552</v>
      </c>
      <c r="N86" s="8">
        <f t="shared" si="3"/>
        <v>5.2529903170685399</v>
      </c>
      <c r="O86">
        <f t="shared" si="4"/>
        <v>210.1196126827416</v>
      </c>
    </row>
    <row r="87" spans="1:15" x14ac:dyDescent="0.4">
      <c r="A87" t="s">
        <v>39</v>
      </c>
      <c r="B87">
        <v>4188</v>
      </c>
      <c r="K87" t="s">
        <v>58</v>
      </c>
      <c r="L87" t="str">
        <f>A31</f>
        <v>B11</v>
      </c>
      <c r="M87">
        <f>B31</f>
        <v>8208</v>
      </c>
      <c r="N87" s="8">
        <f t="shared" si="3"/>
        <v>2.2417884943990884</v>
      </c>
      <c r="O87">
        <f t="shared" si="4"/>
        <v>89.671539775963538</v>
      </c>
    </row>
    <row r="88" spans="1:15" x14ac:dyDescent="0.4">
      <c r="A88" t="s">
        <v>47</v>
      </c>
      <c r="B88">
        <v>45835</v>
      </c>
      <c r="K88" t="s">
        <v>57</v>
      </c>
      <c r="L88" t="str">
        <f>A19</f>
        <v>A11</v>
      </c>
      <c r="M88">
        <f>B19</f>
        <v>6203</v>
      </c>
      <c r="N88" s="8">
        <f t="shared" si="3"/>
        <v>1.290108220998671</v>
      </c>
      <c r="O88">
        <f t="shared" si="4"/>
        <v>51.604328839946838</v>
      </c>
    </row>
    <row r="89" spans="1:15" x14ac:dyDescent="0.4">
      <c r="A89" t="s">
        <v>55</v>
      </c>
      <c r="B89">
        <v>7718</v>
      </c>
      <c r="K89" t="s">
        <v>65</v>
      </c>
      <c r="L89" t="str">
        <f>A20</f>
        <v>A12</v>
      </c>
      <c r="M89">
        <f>B20</f>
        <v>4966</v>
      </c>
      <c r="N89" s="8">
        <f t="shared" si="3"/>
        <v>0.7029618378583633</v>
      </c>
      <c r="O89">
        <f t="shared" si="4"/>
        <v>28.118473514334532</v>
      </c>
    </row>
    <row r="90" spans="1:15" x14ac:dyDescent="0.4">
      <c r="A90" t="s">
        <v>63</v>
      </c>
      <c r="B90">
        <v>4809</v>
      </c>
      <c r="K90" t="s">
        <v>66</v>
      </c>
      <c r="L90" t="str">
        <f>A32</f>
        <v>B12</v>
      </c>
      <c r="M90">
        <f>B32</f>
        <v>4455</v>
      </c>
      <c r="N90" s="8">
        <f t="shared" si="3"/>
        <v>0.4604138978545661</v>
      </c>
      <c r="O90">
        <f t="shared" si="4"/>
        <v>18.416555914182645</v>
      </c>
    </row>
    <row r="91" spans="1:15" x14ac:dyDescent="0.4">
      <c r="A91" t="s">
        <v>71</v>
      </c>
      <c r="B91">
        <v>18424</v>
      </c>
      <c r="K91" t="s">
        <v>67</v>
      </c>
      <c r="L91" t="str">
        <f>A44</f>
        <v>C12</v>
      </c>
      <c r="M91">
        <f>B44</f>
        <v>4068</v>
      </c>
      <c r="N91" s="8">
        <f t="shared" si="3"/>
        <v>0.27672299221568253</v>
      </c>
      <c r="O91">
        <f t="shared" si="4"/>
        <v>11.0689196886273</v>
      </c>
    </row>
    <row r="92" spans="1:15" x14ac:dyDescent="0.4">
      <c r="A92" t="s">
        <v>79</v>
      </c>
      <c r="B92">
        <v>3612</v>
      </c>
      <c r="K92" t="s">
        <v>68</v>
      </c>
      <c r="L92" t="str">
        <f>A56</f>
        <v>D12</v>
      </c>
      <c r="M92">
        <f>B56</f>
        <v>4017</v>
      </c>
      <c r="N92" s="8">
        <f t="shared" si="3"/>
        <v>0.25251566356559707</v>
      </c>
      <c r="O92">
        <f t="shared" si="4"/>
        <v>10.100626542623882</v>
      </c>
    </row>
    <row r="93" spans="1:15" x14ac:dyDescent="0.4">
      <c r="A93" t="s">
        <v>103</v>
      </c>
      <c r="B93">
        <v>3415</v>
      </c>
      <c r="K93" t="s">
        <v>69</v>
      </c>
      <c r="L93" t="str">
        <f>A68</f>
        <v>E12</v>
      </c>
      <c r="M93">
        <f>B68</f>
        <v>3856</v>
      </c>
      <c r="N93" s="8">
        <f t="shared" si="3"/>
        <v>0.17609644959179796</v>
      </c>
      <c r="O93">
        <f t="shared" si="4"/>
        <v>7.0438579836719182</v>
      </c>
    </row>
    <row r="94" spans="1:15" x14ac:dyDescent="0.4">
      <c r="A94" t="s">
        <v>104</v>
      </c>
      <c r="B94">
        <v>8040</v>
      </c>
      <c r="K94" t="s">
        <v>70</v>
      </c>
      <c r="L94" t="str">
        <f>A80</f>
        <v>F12</v>
      </c>
      <c r="M94">
        <f>B80</f>
        <v>3724</v>
      </c>
      <c r="N94" s="8">
        <f t="shared" si="3"/>
        <v>0.11344218720334155</v>
      </c>
      <c r="O94">
        <f t="shared" si="4"/>
        <v>4.5376874881336624</v>
      </c>
    </row>
    <row r="95" spans="1:15" x14ac:dyDescent="0.4">
      <c r="A95" t="s">
        <v>105</v>
      </c>
      <c r="B95">
        <v>29697</v>
      </c>
      <c r="K95" t="s">
        <v>71</v>
      </c>
      <c r="L95" t="str">
        <f>A92</f>
        <v>G12</v>
      </c>
      <c r="M95">
        <f>B92</f>
        <v>3612</v>
      </c>
      <c r="N95" s="8">
        <f t="shared" si="3"/>
        <v>6.0280994873742166E-2</v>
      </c>
      <c r="O95">
        <f t="shared" si="4"/>
        <v>2.4112397949496867</v>
      </c>
    </row>
    <row r="96" spans="1:15" x14ac:dyDescent="0.4">
      <c r="A96" t="s">
        <v>16</v>
      </c>
      <c r="B96">
        <v>3421</v>
      </c>
      <c r="K96" t="s">
        <v>72</v>
      </c>
      <c r="L96" t="str">
        <f>A104</f>
        <v>H12</v>
      </c>
      <c r="M96">
        <f>B104</f>
        <v>3574</v>
      </c>
      <c r="N96" s="8">
        <f t="shared" si="3"/>
        <v>4.2244161761913798E-2</v>
      </c>
      <c r="O96">
        <f t="shared" si="4"/>
        <v>1.689766470476552</v>
      </c>
    </row>
    <row r="97" spans="1:2" x14ac:dyDescent="0.4">
      <c r="A97" t="s">
        <v>24</v>
      </c>
      <c r="B97">
        <v>3409</v>
      </c>
    </row>
    <row r="98" spans="1:2" x14ac:dyDescent="0.4">
      <c r="A98" t="s">
        <v>33</v>
      </c>
      <c r="B98">
        <v>4152</v>
      </c>
    </row>
    <row r="99" spans="1:2" x14ac:dyDescent="0.4">
      <c r="A99" t="s">
        <v>40</v>
      </c>
      <c r="B99">
        <v>4303</v>
      </c>
    </row>
    <row r="100" spans="1:2" x14ac:dyDescent="0.4">
      <c r="A100" t="s">
        <v>48</v>
      </c>
      <c r="B100">
        <v>26348</v>
      </c>
    </row>
    <row r="101" spans="1:2" x14ac:dyDescent="0.4">
      <c r="A101" t="s">
        <v>56</v>
      </c>
      <c r="B101">
        <v>11142</v>
      </c>
    </row>
    <row r="102" spans="1:2" x14ac:dyDescent="0.4">
      <c r="A102" t="s">
        <v>64</v>
      </c>
      <c r="B102">
        <v>6510</v>
      </c>
    </row>
    <row r="103" spans="1:2" x14ac:dyDescent="0.4">
      <c r="A103" t="s">
        <v>72</v>
      </c>
      <c r="B103">
        <v>9843</v>
      </c>
    </row>
    <row r="104" spans="1:2" x14ac:dyDescent="0.4">
      <c r="A104" t="s">
        <v>80</v>
      </c>
      <c r="B104">
        <v>3574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B64" zoomScaleNormal="100" workbookViewId="0">
      <selection activeCell="H79" sqref="H7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-2.4679860302677534E-2</v>
      </c>
      <c r="E2" s="7">
        <f>'Plate 2'!N9</f>
        <v>2.9976580796252927E-2</v>
      </c>
      <c r="F2" s="7">
        <f>'Plate 3'!N9</f>
        <v>-3.2751091703056769E-2</v>
      </c>
      <c r="G2" s="7">
        <f>AVERAGE(D2:F2)</f>
        <v>-9.151457069827125E-3</v>
      </c>
      <c r="H2" s="7">
        <f>STDEV(D2:F2)</f>
        <v>3.4125338159740816E-2</v>
      </c>
      <c r="I2" s="7">
        <f>G2*40</f>
        <v>-0.366058282793085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-1.5366705471478464E-2</v>
      </c>
      <c r="E3" s="7">
        <f>'Plate 2'!N10</f>
        <v>-2.34192037470726E-3</v>
      </c>
      <c r="F3" s="7">
        <f>'Plate 3'!N10</f>
        <v>-1.3764951585342699E-2</v>
      </c>
      <c r="G3" s="7">
        <f t="shared" ref="G3:G66" si="0">AVERAGE(D3:F3)</f>
        <v>-1.0491192477176142E-2</v>
      </c>
      <c r="H3" s="7">
        <f t="shared" ref="H3:H66" si="1">STDEV(D3:F3)</f>
        <v>7.1027727492857266E-3</v>
      </c>
      <c r="I3" s="7">
        <f t="shared" ref="I3:I66" si="2">G3*40</f>
        <v>-0.41964769908704569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-2.5611175785797437E-2</v>
      </c>
      <c r="E4" s="7">
        <f>'Plate 2'!N11</f>
        <v>3.7470725995316159E-3</v>
      </c>
      <c r="F4" s="7">
        <f>'Plate 3'!N11</f>
        <v>-6.6451490411999232E-3</v>
      </c>
      <c r="G4" s="7">
        <f t="shared" si="0"/>
        <v>-9.5030840758219149E-3</v>
      </c>
      <c r="H4" s="7">
        <f t="shared" si="1"/>
        <v>1.4886320282738067E-2</v>
      </c>
      <c r="I4" s="7">
        <f t="shared" si="2"/>
        <v>-0.38012336303287658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9.7788125727590221E-3</v>
      </c>
      <c r="E5" s="7">
        <f>'Plate 2'!N12</f>
        <v>-2.34192037470726E-3</v>
      </c>
      <c r="F5" s="7">
        <f>'Plate 3'!N12</f>
        <v>-1.4714258591228402E-2</v>
      </c>
      <c r="G5" s="7">
        <f t="shared" si="0"/>
        <v>-2.4257887977255465E-3</v>
      </c>
      <c r="H5" s="7">
        <f t="shared" si="1"/>
        <v>1.2246750964860956E-2</v>
      </c>
      <c r="I5" s="7">
        <f t="shared" si="2"/>
        <v>-9.7031551909021865E-2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-4.6565774155995343E-4</v>
      </c>
      <c r="E6" s="7">
        <f>'Plate 2'!N13</f>
        <v>7.4941451990632318E-3</v>
      </c>
      <c r="F6" s="7">
        <f>'Plate 3'!N13</f>
        <v>3.7972280235428132E-3</v>
      </c>
      <c r="G6" s="7">
        <f t="shared" si="0"/>
        <v>3.6085718270153638E-3</v>
      </c>
      <c r="H6" s="7">
        <f t="shared" si="1"/>
        <v>3.9832535801470796E-3</v>
      </c>
      <c r="I6" s="7">
        <f t="shared" si="2"/>
        <v>0.14434287308061455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9.4528521536670546E-2</v>
      </c>
      <c r="E7" s="7">
        <f>'Plate 2'!N14</f>
        <v>0.14238875878220142</v>
      </c>
      <c r="F7" s="7">
        <f>'Plate 3'!N14</f>
        <v>0.13290298082399846</v>
      </c>
      <c r="G7" s="7">
        <f t="shared" si="0"/>
        <v>0.1232734203809568</v>
      </c>
      <c r="H7" s="7">
        <f t="shared" si="1"/>
        <v>2.5341604192400006E-2</v>
      </c>
      <c r="I7" s="7">
        <f t="shared" si="2"/>
        <v>4.9309368152382724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0.43725261932479625</v>
      </c>
      <c r="E8" s="7">
        <f>'Plate 2'!N15</f>
        <v>0.46182669789227165</v>
      </c>
      <c r="F8" s="7">
        <f>'Plate 3'!N15</f>
        <v>0.46136320486045185</v>
      </c>
      <c r="G8" s="7">
        <f t="shared" si="0"/>
        <v>0.4534808406925066</v>
      </c>
      <c r="H8" s="7">
        <f t="shared" si="1"/>
        <v>1.4055962543248115E-2</v>
      </c>
      <c r="I8" s="7">
        <f t="shared" si="2"/>
        <v>18.139233627700264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2.2561117578579744</v>
      </c>
      <c r="E9" s="7">
        <f>'Plate 2'!N16</f>
        <v>2.1508196721311474</v>
      </c>
      <c r="F9" s="7">
        <f>'Plate 3'!N16</f>
        <v>2.1620467059046895</v>
      </c>
      <c r="G9" s="7">
        <f t="shared" si="0"/>
        <v>2.1896593786312706</v>
      </c>
      <c r="H9" s="7">
        <f t="shared" si="1"/>
        <v>5.7822578639362986E-2</v>
      </c>
      <c r="I9" s="7">
        <f t="shared" si="2"/>
        <v>87.586375145250827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12.673341094295692</v>
      </c>
      <c r="E10" s="7">
        <f>'Plate 2'!N17</f>
        <v>12.547540983606558</v>
      </c>
      <c r="F10" s="7">
        <f>'Plate 3'!N17</f>
        <v>12.441617619138029</v>
      </c>
      <c r="G10" s="7">
        <f t="shared" si="0"/>
        <v>12.554166565680092</v>
      </c>
      <c r="H10" s="7">
        <f t="shared" si="1"/>
        <v>0.11600373264747083</v>
      </c>
      <c r="I10" s="7">
        <f t="shared" si="2"/>
        <v>502.16666262720366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24.629103608847497</v>
      </c>
      <c r="E11" s="7">
        <f>'Plate 2'!N18</f>
        <v>24.869789227166276</v>
      </c>
      <c r="F11" s="7">
        <f>'Plate 3'!N18</f>
        <v>24.50446174292766</v>
      </c>
      <c r="G11" s="7">
        <f t="shared" si="0"/>
        <v>24.667784859647146</v>
      </c>
      <c r="H11" s="7">
        <f t="shared" si="1"/>
        <v>0.18571004834848853</v>
      </c>
      <c r="I11" s="7">
        <f t="shared" si="2"/>
        <v>986.7113943858858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19.758323632130384</v>
      </c>
      <c r="E12" s="7">
        <f>'Plate 2'!N19</f>
        <v>20.346135831381734</v>
      </c>
      <c r="F12" s="7">
        <f>'Plate 3'!N19</f>
        <v>19.750806910955003</v>
      </c>
      <c r="G12" s="7">
        <f t="shared" si="0"/>
        <v>19.951755458155706</v>
      </c>
      <c r="H12" s="7">
        <f t="shared" si="1"/>
        <v>0.3415640999340126</v>
      </c>
      <c r="I12" s="7">
        <f t="shared" si="2"/>
        <v>798.0702183262282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11.441676367869615</v>
      </c>
      <c r="E13" s="7">
        <f>'Plate 2'!N20</f>
        <v>11.79016393442623</v>
      </c>
      <c r="F13" s="7">
        <f>'Plate 3'!N20</f>
        <v>11.431554964875639</v>
      </c>
      <c r="G13" s="7">
        <f t="shared" si="0"/>
        <v>11.55446508905716</v>
      </c>
      <c r="H13" s="7">
        <f t="shared" si="1"/>
        <v>0.20418391214999235</v>
      </c>
      <c r="I13" s="7">
        <f t="shared" si="2"/>
        <v>462.17860356228641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4.1485448195576256</v>
      </c>
      <c r="E14" s="7">
        <f>'Plate 2'!N21</f>
        <v>4.2192037470725996</v>
      </c>
      <c r="F14" s="7">
        <f>'Plate 3'!N21</f>
        <v>4.152743497247009</v>
      </c>
      <c r="G14" s="7">
        <f t="shared" si="0"/>
        <v>4.173497354625745</v>
      </c>
      <c r="H14" s="7">
        <f t="shared" si="1"/>
        <v>3.963852868692614E-2</v>
      </c>
      <c r="I14" s="7">
        <f t="shared" si="2"/>
        <v>166.9398941850298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1.8626309662398137</v>
      </c>
      <c r="E15" s="7">
        <f>'Plate 2'!N22</f>
        <v>1.917096018735363</v>
      </c>
      <c r="F15" s="7">
        <f>'Plate 3'!N22</f>
        <v>1.8473514334535788</v>
      </c>
      <c r="G15" s="7">
        <f t="shared" si="0"/>
        <v>1.8756928061429186</v>
      </c>
      <c r="H15" s="7">
        <f t="shared" si="1"/>
        <v>3.666109027665123E-2</v>
      </c>
      <c r="I15" s="7">
        <f t="shared" si="2"/>
        <v>75.027712245716742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1.0635622817229335</v>
      </c>
      <c r="E16" s="7">
        <f>'Plate 2'!N23</f>
        <v>1.0903981264637002</v>
      </c>
      <c r="F16" s="7">
        <f>'Plate 3'!N23</f>
        <v>1.0485095880007593</v>
      </c>
      <c r="G16" s="7">
        <f t="shared" si="0"/>
        <v>1.0674899987291309</v>
      </c>
      <c r="H16" s="7">
        <f t="shared" si="1"/>
        <v>2.1218685970174914E-2</v>
      </c>
      <c r="I16" s="7">
        <f t="shared" si="2"/>
        <v>42.699599949165233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0.51688009313154826</v>
      </c>
      <c r="E17" s="7">
        <f>'Plate 2'!N24</f>
        <v>0.53911007025761126</v>
      </c>
      <c r="F17" s="7">
        <f>'Plate 3'!N24</f>
        <v>0.50930320865767986</v>
      </c>
      <c r="G17" s="7">
        <f t="shared" si="0"/>
        <v>0.5217644573489465</v>
      </c>
      <c r="H17" s="7">
        <f t="shared" si="1"/>
        <v>1.5492095079927578E-2</v>
      </c>
      <c r="I17" s="7">
        <f t="shared" si="2"/>
        <v>20.870578293957859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0.33573923166472641</v>
      </c>
      <c r="E18" s="7">
        <f>'Plate 2'!N25</f>
        <v>0.36299765807962531</v>
      </c>
      <c r="F18" s="7">
        <f>'Plate 3'!N25</f>
        <v>0.32940953104233905</v>
      </c>
      <c r="G18" s="7">
        <f t="shared" si="0"/>
        <v>0.34271547359556359</v>
      </c>
      <c r="H18" s="7">
        <f t="shared" si="1"/>
        <v>1.7847731874846118E-2</v>
      </c>
      <c r="I18" s="7">
        <f t="shared" si="2"/>
        <v>13.708618943822543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0.33480791618160655</v>
      </c>
      <c r="E19" s="7">
        <f>'Plate 2'!N26</f>
        <v>0.35550351288056203</v>
      </c>
      <c r="F19" s="7">
        <f>'Plate 3'!N26</f>
        <v>0.33178279855705334</v>
      </c>
      <c r="G19" s="7">
        <f t="shared" si="0"/>
        <v>0.34069807587307399</v>
      </c>
      <c r="H19" s="7">
        <f t="shared" si="1"/>
        <v>1.2910792303248412E-2</v>
      </c>
      <c r="I19" s="7">
        <f t="shared" si="2"/>
        <v>13.62792303492296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0.30360884749708966</v>
      </c>
      <c r="E20" s="7">
        <f>'Plate 2'!N27</f>
        <v>0.31334894613583136</v>
      </c>
      <c r="F20" s="7">
        <f>'Plate 3'!N27</f>
        <v>0.28336814125688248</v>
      </c>
      <c r="G20" s="7">
        <f t="shared" si="0"/>
        <v>0.30010864496326783</v>
      </c>
      <c r="H20" s="7">
        <f t="shared" si="1"/>
        <v>1.529381341035423E-2</v>
      </c>
      <c r="I20" s="7">
        <f t="shared" si="2"/>
        <v>12.004345798530714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0.21373690337601864</v>
      </c>
      <c r="E21" s="7">
        <f>'Plate 2'!N28</f>
        <v>0.24683840749414521</v>
      </c>
      <c r="F21" s="7">
        <f>'Plate 3'!N28</f>
        <v>0.23827605847731154</v>
      </c>
      <c r="G21" s="7">
        <f t="shared" si="0"/>
        <v>0.23295045644915846</v>
      </c>
      <c r="H21" s="7">
        <f t="shared" si="1"/>
        <v>1.7181353888512066E-2</v>
      </c>
      <c r="I21" s="7">
        <f t="shared" si="2"/>
        <v>9.3180182579663384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9.5459837019790453E-2</v>
      </c>
      <c r="E22" s="7">
        <f>'Plate 2'!N29</f>
        <v>0.11990632318501171</v>
      </c>
      <c r="F22" s="7">
        <f>'Plate 3'!N29</f>
        <v>0.1148661477121701</v>
      </c>
      <c r="G22" s="7">
        <f t="shared" si="0"/>
        <v>0.11007743597232407</v>
      </c>
      <c r="H22" s="7">
        <f t="shared" si="1"/>
        <v>1.2907613704790396E-2</v>
      </c>
      <c r="I22" s="7">
        <f t="shared" si="2"/>
        <v>4.4030974388929627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1.4435389988358556E-2</v>
      </c>
      <c r="E23" s="7">
        <f>'Plate 2'!N30</f>
        <v>6.8384074941451989E-2</v>
      </c>
      <c r="F23" s="7">
        <f>'Plate 3'!N30</f>
        <v>5.7907727359027904E-2</v>
      </c>
      <c r="G23" s="7">
        <f t="shared" si="0"/>
        <v>4.6909064096279485E-2</v>
      </c>
      <c r="H23" s="7">
        <f t="shared" si="1"/>
        <v>2.8606696719781034E-2</v>
      </c>
      <c r="I23" s="7">
        <f t="shared" si="2"/>
        <v>1.8763625638511794</v>
      </c>
      <c r="J23">
        <f>SUM(I2:I23)</f>
        <v>3219.1410571779079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-4.0512223515715949E-2</v>
      </c>
      <c r="E24">
        <f>'Plate 2'!N31</f>
        <v>-2.7166276346604217E-2</v>
      </c>
      <c r="F24">
        <f>'Plate 3'!N31</f>
        <v>-3.6548319726599582E-2</v>
      </c>
      <c r="G24">
        <f t="shared" si="0"/>
        <v>-3.4742273196306579E-2</v>
      </c>
      <c r="H24">
        <f t="shared" si="1"/>
        <v>6.8538259032724265E-3</v>
      </c>
      <c r="I24" s="7">
        <f t="shared" si="2"/>
        <v>-1.3896909278522631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-3.6321303841676367E-2</v>
      </c>
      <c r="E25">
        <f>'Plate 2'!N32</f>
        <v>-2.5292740046838409E-2</v>
      </c>
      <c r="F25">
        <f>'Plate 3'!N32</f>
        <v>-3.0377824188342506E-2</v>
      </c>
      <c r="G25">
        <f t="shared" si="0"/>
        <v>-3.0663956025619093E-2</v>
      </c>
      <c r="H25">
        <f t="shared" si="1"/>
        <v>5.519846774633342E-3</v>
      </c>
      <c r="I25" s="7">
        <f t="shared" si="2"/>
        <v>-1.2265582410247637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-3.7252619324796274E-2</v>
      </c>
      <c r="E26">
        <f>'Plate 2'!N33</f>
        <v>-3.3723653395784543E-2</v>
      </c>
      <c r="F26">
        <f>'Plate 3'!N33</f>
        <v>-3.6073666223656729E-2</v>
      </c>
      <c r="G26">
        <f t="shared" si="0"/>
        <v>-3.5683312981412522E-2</v>
      </c>
      <c r="H26">
        <f t="shared" si="1"/>
        <v>1.796575039437355E-3</v>
      </c>
      <c r="I26" s="7">
        <f t="shared" si="2"/>
        <v>-1.427332519256501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-1.5366705471478464E-2</v>
      </c>
      <c r="E27">
        <f>'Plate 2'!N34</f>
        <v>-1.9672131147540985E-2</v>
      </c>
      <c r="F27">
        <f>'Plate 3'!N34</f>
        <v>-2.0884754129485473E-2</v>
      </c>
      <c r="G27">
        <f t="shared" si="0"/>
        <v>-1.8641196916168307E-2</v>
      </c>
      <c r="H27">
        <f t="shared" si="1"/>
        <v>2.8998852201587598E-3</v>
      </c>
      <c r="I27" s="7">
        <f t="shared" si="2"/>
        <v>-0.74564787664673227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7.9161816065192077E-3</v>
      </c>
      <c r="E28">
        <f>'Plate 2'!N35</f>
        <v>3.8875878220140513E-2</v>
      </c>
      <c r="F28">
        <f>'Plate 3'!N35</f>
        <v>2.8953863679513952E-2</v>
      </c>
      <c r="G28">
        <f t="shared" si="0"/>
        <v>2.5248641168724561E-2</v>
      </c>
      <c r="H28">
        <f t="shared" si="1"/>
        <v>1.5808928141803728E-2</v>
      </c>
      <c r="I28" s="7">
        <f t="shared" si="2"/>
        <v>1.0099456467489825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0.12339930151338765</v>
      </c>
      <c r="E29">
        <f>'Plate 2'!N36</f>
        <v>0.15035128805620609</v>
      </c>
      <c r="F29">
        <f>'Plate 3'!N36</f>
        <v>0.13859882285931269</v>
      </c>
      <c r="G29">
        <f t="shared" si="0"/>
        <v>0.13744980414296881</v>
      </c>
      <c r="H29">
        <f t="shared" si="1"/>
        <v>1.351268210456192E-2</v>
      </c>
      <c r="I29" s="7">
        <f t="shared" si="2"/>
        <v>5.4979921657187525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0.54761350407450526</v>
      </c>
      <c r="E30">
        <f>'Plate 2'!N37</f>
        <v>0.61826697892271665</v>
      </c>
      <c r="F30">
        <f>'Plate 3'!N37</f>
        <v>0.54157964685779381</v>
      </c>
      <c r="G30">
        <f t="shared" si="0"/>
        <v>0.56915337661833854</v>
      </c>
      <c r="H30">
        <f t="shared" si="1"/>
        <v>4.2640489053391191E-2</v>
      </c>
      <c r="I30" s="7">
        <f t="shared" si="2"/>
        <v>22.76613506473354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5.9036088474970896</v>
      </c>
      <c r="E31">
        <f>'Plate 2'!N38</f>
        <v>6.1091334894613585</v>
      </c>
      <c r="F31">
        <f>'Plate 3'!N38</f>
        <v>5.9393392823239033</v>
      </c>
      <c r="G31">
        <f t="shared" si="0"/>
        <v>5.9840272064274513</v>
      </c>
      <c r="H31">
        <f t="shared" si="1"/>
        <v>0.10980825348828988</v>
      </c>
      <c r="I31" s="7">
        <f t="shared" si="2"/>
        <v>239.36108825709806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26.766006984866124</v>
      </c>
      <c r="E32">
        <f>'Plate 2'!N39</f>
        <v>27.264168618266979</v>
      </c>
      <c r="F32">
        <f>'Plate 3'!N39</f>
        <v>26.132997911524583</v>
      </c>
      <c r="G32">
        <f t="shared" si="0"/>
        <v>26.721057838219227</v>
      </c>
      <c r="H32">
        <f t="shared" si="1"/>
        <v>0.56692337338147869</v>
      </c>
      <c r="I32" s="7">
        <f t="shared" si="2"/>
        <v>1068.8423135287692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28.590919674039579</v>
      </c>
      <c r="E33">
        <f>'Plate 2'!N40</f>
        <v>28.786416861826698</v>
      </c>
      <c r="F33">
        <f>'Plate 3'!N40</f>
        <v>29.116195177520407</v>
      </c>
      <c r="G33">
        <f t="shared" si="0"/>
        <v>28.831177237795561</v>
      </c>
      <c r="H33">
        <f t="shared" si="1"/>
        <v>0.26548296947622591</v>
      </c>
      <c r="I33" s="7">
        <f t="shared" si="2"/>
        <v>1153.2470895118224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20.751105937136206</v>
      </c>
      <c r="E34">
        <f>'Plate 2'!N41</f>
        <v>21.020140515222483</v>
      </c>
      <c r="F34">
        <f>'Plate 3'!N41</f>
        <v>19.922156825517369</v>
      </c>
      <c r="G34">
        <f t="shared" si="0"/>
        <v>20.564467759292018</v>
      </c>
      <c r="H34">
        <f t="shared" si="1"/>
        <v>0.5722913617960369</v>
      </c>
      <c r="I34" s="7">
        <f t="shared" si="2"/>
        <v>822.5787103716807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9.6689173457508737</v>
      </c>
      <c r="E35">
        <f>'Plate 2'!N42</f>
        <v>9.7292740046838411</v>
      </c>
      <c r="F35">
        <f>'Plate 3'!N42</f>
        <v>9.4204480729067779</v>
      </c>
      <c r="G35">
        <f t="shared" si="0"/>
        <v>9.6062131411138321</v>
      </c>
      <c r="H35">
        <f t="shared" si="1"/>
        <v>0.16368331311977385</v>
      </c>
      <c r="I35" s="7">
        <f t="shared" si="2"/>
        <v>384.2485256445533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4.1578579743888247</v>
      </c>
      <c r="E36">
        <f>'Plate 2'!N43</f>
        <v>4.1967213114754101</v>
      </c>
      <c r="F36">
        <f>'Plate 3'!N43</f>
        <v>4.0663565597114104</v>
      </c>
      <c r="G36">
        <f t="shared" si="0"/>
        <v>4.1403119485252153</v>
      </c>
      <c r="H36">
        <f t="shared" si="1"/>
        <v>6.6930108272190578E-2</v>
      </c>
      <c r="I36" s="7">
        <f t="shared" si="2"/>
        <v>165.61247794100862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2.1881257275902213</v>
      </c>
      <c r="E37">
        <f>'Plate 2'!N44</f>
        <v>2.2201405152224822</v>
      </c>
      <c r="F37">
        <f>'Plate 3'!N44</f>
        <v>2.1577748243782038</v>
      </c>
      <c r="G37">
        <f t="shared" si="0"/>
        <v>2.1886803557303023</v>
      </c>
      <c r="H37">
        <f t="shared" si="1"/>
        <v>3.1186544500815681E-2</v>
      </c>
      <c r="I37" s="7">
        <f t="shared" si="2"/>
        <v>87.547214229212088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1.2051222351571595</v>
      </c>
      <c r="E38">
        <f>'Plate 2'!N45</f>
        <v>1.2679156908665106</v>
      </c>
      <c r="F38">
        <f>'Plate 3'!N45</f>
        <v>1.2231820770837287</v>
      </c>
      <c r="G38">
        <f t="shared" si="0"/>
        <v>1.2320733343691328</v>
      </c>
      <c r="H38">
        <f t="shared" si="1"/>
        <v>3.2327161367292939E-2</v>
      </c>
      <c r="I38" s="7">
        <f t="shared" si="2"/>
        <v>49.282933374765314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0.70966239813736909</v>
      </c>
      <c r="E39">
        <f>'Plate 2'!N46</f>
        <v>0.83044496487119435</v>
      </c>
      <c r="F39">
        <f>'Plate 3'!N46</f>
        <v>0.82304917410290479</v>
      </c>
      <c r="G39">
        <f t="shared" si="0"/>
        <v>0.78771884570382278</v>
      </c>
      <c r="H39">
        <f t="shared" si="1"/>
        <v>6.7699934898735145E-2</v>
      </c>
      <c r="I39" s="7">
        <f t="shared" si="2"/>
        <v>31.508753828152912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0.42933643771827706</v>
      </c>
      <c r="E40">
        <f>'Plate 2'!N47</f>
        <v>0.43185011709601873</v>
      </c>
      <c r="F40">
        <f>'Plate 3'!N47</f>
        <v>0.42481488513385224</v>
      </c>
      <c r="G40">
        <f t="shared" si="0"/>
        <v>0.42866714664938271</v>
      </c>
      <c r="H40">
        <f t="shared" si="1"/>
        <v>3.5650505033657767E-3</v>
      </c>
      <c r="I40" s="7">
        <f t="shared" si="2"/>
        <v>17.146685865975307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0.31757857974388826</v>
      </c>
      <c r="E41">
        <f>'Plate 2'!N48</f>
        <v>0.31850117096018737</v>
      </c>
      <c r="F41">
        <f>'Plate 3'!N48</f>
        <v>0.31659388646288206</v>
      </c>
      <c r="G41">
        <f t="shared" si="0"/>
        <v>0.31755787905565258</v>
      </c>
      <c r="H41">
        <f t="shared" si="1"/>
        <v>9.5381073976202044E-4</v>
      </c>
      <c r="I41" s="7">
        <f t="shared" si="2"/>
        <v>12.702315162226103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0.43818393480791618</v>
      </c>
      <c r="E42">
        <f>'Plate 2'!N49</f>
        <v>0.38829039812646371</v>
      </c>
      <c r="F42">
        <f>'Plate 3'!N49</f>
        <v>0.38826656540725268</v>
      </c>
      <c r="G42">
        <f t="shared" si="0"/>
        <v>0.40491363278054421</v>
      </c>
      <c r="H42">
        <f t="shared" si="1"/>
        <v>2.8812929211450209E-2</v>
      </c>
      <c r="I42" s="7">
        <f t="shared" si="2"/>
        <v>16.196545311221769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0.37252619324796277</v>
      </c>
      <c r="E43">
        <f>'Plate 2'!N50</f>
        <v>0.35690866510538644</v>
      </c>
      <c r="F43">
        <f>'Plate 3'!N50</f>
        <v>0.33368141256882472</v>
      </c>
      <c r="G43">
        <f t="shared" si="0"/>
        <v>0.35437209030739131</v>
      </c>
      <c r="H43">
        <f t="shared" si="1"/>
        <v>1.9546224834528846E-2</v>
      </c>
      <c r="I43" s="7">
        <f t="shared" si="2"/>
        <v>14.174883612295652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0.20395809080325961</v>
      </c>
      <c r="E44">
        <f>'Plate 2'!N51</f>
        <v>0.24730679156908666</v>
      </c>
      <c r="F44">
        <f>'Plate 3'!N51</f>
        <v>0.24397190051262577</v>
      </c>
      <c r="G44">
        <f t="shared" si="0"/>
        <v>0.23174559429499067</v>
      </c>
      <c r="H44">
        <f t="shared" si="1"/>
        <v>2.4122383533076507E-2</v>
      </c>
      <c r="I44" s="7">
        <f t="shared" si="2"/>
        <v>9.2698237717996275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6.10011641443539E-2</v>
      </c>
      <c r="E45">
        <f>'Plate 2'!N52</f>
        <v>9.6487119437939112E-2</v>
      </c>
      <c r="F45">
        <f>'Plate 3'!N52</f>
        <v>7.8317827985570521E-2</v>
      </c>
      <c r="G45">
        <f t="shared" si="0"/>
        <v>7.8602037189287835E-2</v>
      </c>
      <c r="H45">
        <f t="shared" si="1"/>
        <v>1.7744684751445767E-2</v>
      </c>
      <c r="I45" s="7">
        <f t="shared" si="2"/>
        <v>3.1440814875715133</v>
      </c>
      <c r="J45">
        <f>SUM(I24:I45)</f>
        <v>4099.3482852105735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-2.5145518044237484E-2</v>
      </c>
      <c r="E46" s="6">
        <f>'Plate 2'!N53</f>
        <v>-2.0140515222482436E-2</v>
      </c>
      <c r="F46" s="6">
        <f>'Plate 3'!N53</f>
        <v>-2.2783368141256879E-2</v>
      </c>
      <c r="G46" s="6">
        <f t="shared" si="0"/>
        <v>-2.2689800469325599E-2</v>
      </c>
      <c r="H46" s="6">
        <f t="shared" si="1"/>
        <v>2.5038129908934842E-3</v>
      </c>
      <c r="I46" s="7">
        <f t="shared" si="2"/>
        <v>-0.90759201877302398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-2.0954598370197905E-2</v>
      </c>
      <c r="E47" s="6">
        <f>'Plate 2'!N54</f>
        <v>-2.0140515222482436E-2</v>
      </c>
      <c r="F47" s="6">
        <f>'Plate 3'!N54</f>
        <v>-2.9903170685399657E-2</v>
      </c>
      <c r="G47" s="6">
        <f t="shared" si="0"/>
        <v>-2.3666094759360001E-2</v>
      </c>
      <c r="H47" s="6">
        <f t="shared" si="1"/>
        <v>5.4167813250339163E-3</v>
      </c>
      <c r="I47" s="7">
        <f t="shared" si="2"/>
        <v>-0.94664379037440005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-2.0023282887077998E-2</v>
      </c>
      <c r="E48" s="6">
        <f>'Plate 2'!N55</f>
        <v>-7.4941451990632318E-3</v>
      </c>
      <c r="F48" s="6">
        <f>'Plate 3'!N55</f>
        <v>-1.9460793620656919E-2</v>
      </c>
      <c r="G48" s="6">
        <f t="shared" si="0"/>
        <v>-1.5659407235599384E-2</v>
      </c>
      <c r="H48" s="6">
        <f t="shared" si="1"/>
        <v>7.0769150509020261E-3</v>
      </c>
      <c r="I48" s="7">
        <f t="shared" si="2"/>
        <v>-0.62637628942397539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-2.0954598370197905E-2</v>
      </c>
      <c r="E49" s="6">
        <f>'Plate 2'!N56</f>
        <v>-9.3676814988290398E-3</v>
      </c>
      <c r="F49" s="6">
        <f>'Plate 3'!N56</f>
        <v>-2.8953863679513952E-2</v>
      </c>
      <c r="G49" s="6">
        <f t="shared" si="0"/>
        <v>-1.97587145161803E-2</v>
      </c>
      <c r="H49" s="6">
        <f t="shared" si="1"/>
        <v>9.8477021049567601E-3</v>
      </c>
      <c r="I49" s="7">
        <f t="shared" si="2"/>
        <v>-0.79034858064721203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-3.2130384167636784E-2</v>
      </c>
      <c r="E50" s="6">
        <f>'Plate 2'!N57</f>
        <v>-1.2177985948477752E-2</v>
      </c>
      <c r="F50" s="6">
        <f>'Plate 3'!N57</f>
        <v>-2.8479210176571099E-2</v>
      </c>
      <c r="G50" s="6">
        <f t="shared" si="0"/>
        <v>-2.4262526764228545E-2</v>
      </c>
      <c r="H50" s="6">
        <f t="shared" si="1"/>
        <v>1.0623552274259247E-2</v>
      </c>
      <c r="I50" s="7">
        <f t="shared" si="2"/>
        <v>-0.97050107056914181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3.8183934807916181E-2</v>
      </c>
      <c r="E51" s="6">
        <f>'Plate 2'!N58</f>
        <v>2.0608899297423888E-2</v>
      </c>
      <c r="F51" s="6">
        <f>'Plate 3'!N58</f>
        <v>1.0442377064742736E-2</v>
      </c>
      <c r="G51" s="6">
        <f t="shared" si="0"/>
        <v>2.3078403723360938E-2</v>
      </c>
      <c r="H51" s="6">
        <f t="shared" si="1"/>
        <v>1.4034683665360915E-2</v>
      </c>
      <c r="I51" s="7">
        <f t="shared" si="2"/>
        <v>0.92313614893443752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0.33108265424912692</v>
      </c>
      <c r="E52" s="6">
        <f>'Plate 2'!N59</f>
        <v>0.50632318501170959</v>
      </c>
      <c r="F52" s="6">
        <f>'Plate 3'!N59</f>
        <v>0.35314220618948167</v>
      </c>
      <c r="G52" s="6">
        <f t="shared" si="0"/>
        <v>0.39684934848343945</v>
      </c>
      <c r="H52" s="6">
        <f t="shared" si="1"/>
        <v>9.5446564218498883E-2</v>
      </c>
      <c r="I52" s="7">
        <f t="shared" si="2"/>
        <v>15.873973939337578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3.868684516880093</v>
      </c>
      <c r="E53" s="6">
        <f>'Plate 2'!N60</f>
        <v>4.1700234192037469</v>
      </c>
      <c r="F53" s="6">
        <f>'Plate 3'!N60</f>
        <v>4.042149231061325</v>
      </c>
      <c r="G53" s="6">
        <f t="shared" si="0"/>
        <v>4.0269523890483887</v>
      </c>
      <c r="H53" s="6">
        <f t="shared" si="1"/>
        <v>0.15124315362614196</v>
      </c>
      <c r="I53" s="7">
        <f t="shared" si="2"/>
        <v>161.07809556193556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20.093597206053552</v>
      </c>
      <c r="E54" s="6">
        <f>'Plate 2'!N61</f>
        <v>20.490398126463699</v>
      </c>
      <c r="F54" s="6">
        <f>'Plate 3'!N61</f>
        <v>20.363584583254223</v>
      </c>
      <c r="G54" s="6">
        <f t="shared" si="0"/>
        <v>20.315859971923825</v>
      </c>
      <c r="H54" s="6">
        <f t="shared" si="1"/>
        <v>0.20265974317698904</v>
      </c>
      <c r="I54" s="7">
        <f t="shared" si="2"/>
        <v>812.63439887695301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24.624912689173456</v>
      </c>
      <c r="E55" s="6">
        <f>'Plate 2'!N62</f>
        <v>25.537704918032787</v>
      </c>
      <c r="F55" s="6">
        <f>'Plate 3'!N62</f>
        <v>24.47123599772166</v>
      </c>
      <c r="G55" s="6">
        <f t="shared" si="0"/>
        <v>24.877951201642635</v>
      </c>
      <c r="H55" s="6">
        <f t="shared" si="1"/>
        <v>0.57650703039239359</v>
      </c>
      <c r="I55" s="7">
        <f t="shared" si="2"/>
        <v>995.11804806570535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19.923166472642606</v>
      </c>
      <c r="E56" s="6">
        <f>'Plate 2'!N63</f>
        <v>20.287119437939111</v>
      </c>
      <c r="F56" s="6">
        <f>'Plate 3'!N63</f>
        <v>20.101575849629768</v>
      </c>
      <c r="G56" s="6">
        <f t="shared" si="0"/>
        <v>20.103953920070495</v>
      </c>
      <c r="H56" s="6">
        <f t="shared" si="1"/>
        <v>0.18198813601797117</v>
      </c>
      <c r="I56" s="7">
        <f t="shared" si="2"/>
        <v>804.1581568028198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10.735739231664727</v>
      </c>
      <c r="E57" s="6">
        <f>'Plate 2'!N64</f>
        <v>10.768149882903982</v>
      </c>
      <c r="F57" s="6">
        <f>'Plate 3'!N64</f>
        <v>10.852003037782417</v>
      </c>
      <c r="G57" s="6">
        <f t="shared" si="0"/>
        <v>10.785297384117042</v>
      </c>
      <c r="H57" s="6">
        <f t="shared" si="1"/>
        <v>5.9998714583163103E-2</v>
      </c>
      <c r="I57" s="7">
        <f t="shared" si="2"/>
        <v>431.4118953646817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3.7606519208381841</v>
      </c>
      <c r="E58" s="6">
        <f>'Plate 2'!N65</f>
        <v>3.6819672131147541</v>
      </c>
      <c r="F58" s="6">
        <f>'Plate 3'!N65</f>
        <v>3.6344218720334154</v>
      </c>
      <c r="G58" s="6">
        <f t="shared" si="0"/>
        <v>3.6923470019954512</v>
      </c>
      <c r="H58" s="6">
        <f t="shared" si="1"/>
        <v>6.3751951485577732E-2</v>
      </c>
      <c r="I58" s="7">
        <f t="shared" si="2"/>
        <v>147.69388007981806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2.0037252619324795</v>
      </c>
      <c r="E59" s="6">
        <f>'Plate 2'!N66</f>
        <v>2.0196721311475412</v>
      </c>
      <c r="F59" s="6">
        <f>'Plate 3'!N66</f>
        <v>2.0092082779570912</v>
      </c>
      <c r="G59" s="6">
        <f t="shared" si="0"/>
        <v>2.0108685570123708</v>
      </c>
      <c r="H59" s="6">
        <f t="shared" si="1"/>
        <v>8.1020401348438405E-3</v>
      </c>
      <c r="I59" s="7">
        <f t="shared" si="2"/>
        <v>80.434742280494831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1.2209545983701979</v>
      </c>
      <c r="E60" s="6">
        <f>'Plate 2'!N67</f>
        <v>1.2482435597189696</v>
      </c>
      <c r="F60" s="6">
        <f>'Plate 3'!N67</f>
        <v>1.2113157395101575</v>
      </c>
      <c r="G60" s="6">
        <f t="shared" si="0"/>
        <v>1.2268379658664417</v>
      </c>
      <c r="H60" s="6">
        <f t="shared" si="1"/>
        <v>1.915402010454937E-2</v>
      </c>
      <c r="I60" s="7">
        <f t="shared" si="2"/>
        <v>49.073518634657667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0.66775320139697325</v>
      </c>
      <c r="E61" s="6">
        <f>'Plate 2'!N68</f>
        <v>0.67868852459016393</v>
      </c>
      <c r="F61" s="6">
        <f>'Plate 3'!N68</f>
        <v>0.66119232959939234</v>
      </c>
      <c r="G61" s="6">
        <f t="shared" si="0"/>
        <v>0.66921135186217651</v>
      </c>
      <c r="H61" s="6">
        <f t="shared" si="1"/>
        <v>8.8387703824205459E-3</v>
      </c>
      <c r="I61" s="7">
        <f t="shared" si="2"/>
        <v>26.76845407448706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0.36321303841676367</v>
      </c>
      <c r="E62" s="6">
        <f>'Plate 2'!N69</f>
        <v>0.38548009367681496</v>
      </c>
      <c r="F62" s="6">
        <f>'Plate 3'!N69</f>
        <v>0.37545092082779569</v>
      </c>
      <c r="G62" s="6">
        <f t="shared" si="0"/>
        <v>0.37471468430712473</v>
      </c>
      <c r="H62" s="6">
        <f t="shared" si="1"/>
        <v>1.1151769843810519E-2</v>
      </c>
      <c r="I62" s="7">
        <f t="shared" si="2"/>
        <v>14.988587372284989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0.31385331781140863</v>
      </c>
      <c r="E63" s="6">
        <f>'Plate 2'!N70</f>
        <v>0.35362997658079626</v>
      </c>
      <c r="F63" s="6">
        <f>'Plate 3'!N70</f>
        <v>0.3298841845452819</v>
      </c>
      <c r="G63" s="6">
        <f t="shared" si="0"/>
        <v>0.33245582631249559</v>
      </c>
      <c r="H63" s="6">
        <f t="shared" si="1"/>
        <v>2.0012637301171327E-2</v>
      </c>
      <c r="I63" s="7">
        <f t="shared" si="2"/>
        <v>13.298233052499825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0.39953434225844003</v>
      </c>
      <c r="E64" s="6">
        <f>'Plate 2'!N71</f>
        <v>0.40562060889929741</v>
      </c>
      <c r="F64" s="6">
        <f>'Plate 3'!N71</f>
        <v>0.38969052591608122</v>
      </c>
      <c r="G64" s="6">
        <f t="shared" si="0"/>
        <v>0.39828182569127285</v>
      </c>
      <c r="H64" s="6">
        <f t="shared" si="1"/>
        <v>8.0385623264554971E-3</v>
      </c>
      <c r="I64" s="7">
        <f t="shared" si="2"/>
        <v>15.931273027650914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0.33853317811408612</v>
      </c>
      <c r="E65" s="6">
        <f>'Plate 2'!N72</f>
        <v>0.33161592505854803</v>
      </c>
      <c r="F65" s="6">
        <f>'Plate 3'!N72</f>
        <v>0.30520220239225365</v>
      </c>
      <c r="G65" s="6">
        <f t="shared" si="0"/>
        <v>0.32511710185496256</v>
      </c>
      <c r="H65" s="6">
        <f t="shared" si="1"/>
        <v>1.7590182287740556E-2</v>
      </c>
      <c r="I65" s="7">
        <f t="shared" si="2"/>
        <v>13.004684074198503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0.27706635622817227</v>
      </c>
      <c r="E66" s="6">
        <f>'Plate 2'!N73</f>
        <v>0.1756440281030445</v>
      </c>
      <c r="F66" s="6">
        <f>'Plate 3'!N73</f>
        <v>0.15331308145054109</v>
      </c>
      <c r="G66" s="6">
        <f t="shared" si="0"/>
        <v>0.20200782192725264</v>
      </c>
      <c r="H66" s="6">
        <f t="shared" si="1"/>
        <v>6.5954571283202049E-2</v>
      </c>
      <c r="I66" s="7">
        <f t="shared" si="2"/>
        <v>8.0803128770901047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5.0291036088474968E-2</v>
      </c>
      <c r="E67" s="6">
        <f>'Plate 2'!N74</f>
        <v>8.758782201405152E-2</v>
      </c>
      <c r="F67" s="6">
        <f>'Plate 3'!N74</f>
        <v>7.689386747674197E-2</v>
      </c>
      <c r="G67" s="6">
        <f t="shared" ref="G67:G73" si="3">AVERAGE(D67:F67)</f>
        <v>7.1590908526422817E-2</v>
      </c>
      <c r="H67" s="6">
        <f t="shared" ref="H67:H73" si="4">STDEV(D67:F67)</f>
        <v>1.9205561442356977E-2</v>
      </c>
      <c r="I67" s="7">
        <f t="shared" ref="I67:I89" si="5">G67*40</f>
        <v>2.8636363410569126</v>
      </c>
      <c r="J67">
        <f>SUM(I46:I67)</f>
        <v>3589.0935648248183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-1.6763678696158323E-2</v>
      </c>
      <c r="E68">
        <f>'Plate 2'!N75</f>
        <v>-3.3255269320843092E-2</v>
      </c>
      <c r="F68">
        <f>'Plate 3'!N75</f>
        <v>-3.939624074425669E-2</v>
      </c>
      <c r="G68">
        <f t="shared" si="3"/>
        <v>-2.9805062920419369E-2</v>
      </c>
      <c r="H68">
        <f t="shared" si="4"/>
        <v>1.170410865334901E-2</v>
      </c>
      <c r="I68" s="7">
        <f t="shared" si="5"/>
        <v>-1.1922025168167747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-2.3748544819557627E-2</v>
      </c>
      <c r="E69">
        <f>'Plate 2'!N76</f>
        <v>1.8266978922716628E-2</v>
      </c>
      <c r="F69">
        <f>'Plate 3'!N76</f>
        <v>1.4714258591228402E-2</v>
      </c>
      <c r="G69">
        <f t="shared" si="3"/>
        <v>3.0775642314624682E-3</v>
      </c>
      <c r="H69">
        <f t="shared" si="4"/>
        <v>2.3299904518073872E-2</v>
      </c>
      <c r="I69" s="7">
        <f t="shared" si="5"/>
        <v>0.12310256925849873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6.9848661233993014E-3</v>
      </c>
      <c r="E70">
        <f>'Plate 2'!N77</f>
        <v>2.3887587822014052E-2</v>
      </c>
      <c r="F70">
        <f>'Plate 3'!N77</f>
        <v>7.1198025441427748E-3</v>
      </c>
      <c r="G70">
        <f t="shared" si="3"/>
        <v>1.2664085496518708E-2</v>
      </c>
      <c r="H70">
        <f t="shared" si="4"/>
        <v>9.7200722886823417E-3</v>
      </c>
      <c r="I70" s="7">
        <f t="shared" si="5"/>
        <v>0.50656341986074838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0.1480791618160652</v>
      </c>
      <c r="E71">
        <f>'Plate 2'!N78</f>
        <v>0.18922716627634661</v>
      </c>
      <c r="F71">
        <f>'Plate 3'!N78</f>
        <v>0.18226694513005504</v>
      </c>
      <c r="G71">
        <f t="shared" si="3"/>
        <v>0.17319109107415562</v>
      </c>
      <c r="H71">
        <f t="shared" si="4"/>
        <v>2.2024257374513783E-2</v>
      </c>
      <c r="I71" s="7">
        <f t="shared" si="5"/>
        <v>6.9276436429662249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0.65285215366705474</v>
      </c>
      <c r="E72">
        <f>'Plate 2'!N79</f>
        <v>0.62107728337236534</v>
      </c>
      <c r="F72">
        <f>'Plate 3'!N79</f>
        <v>0.62844123789633566</v>
      </c>
      <c r="G72">
        <f t="shared" si="3"/>
        <v>0.63412355831191858</v>
      </c>
      <c r="H72">
        <f t="shared" si="4"/>
        <v>1.6632112600030596E-2</v>
      </c>
      <c r="I72" s="7">
        <f t="shared" si="5"/>
        <v>25.364942332476744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1.4821885913853319</v>
      </c>
      <c r="E73">
        <f>'Plate 2'!N80</f>
        <v>1.4131147540983606</v>
      </c>
      <c r="F73">
        <f>'Plate 3'!N80</f>
        <v>1.4358268464021264</v>
      </c>
      <c r="G73">
        <f t="shared" si="3"/>
        <v>1.4437100639619398</v>
      </c>
      <c r="H73">
        <f t="shared" si="4"/>
        <v>3.5205221043309122E-2</v>
      </c>
      <c r="I73" s="7">
        <f t="shared" si="5"/>
        <v>57.748402558477594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3.1362048894062862</v>
      </c>
      <c r="E74">
        <f>'Plate 2'!N81</f>
        <v>3.0290398126463702</v>
      </c>
      <c r="F74">
        <f>'Plate 3'!N81</f>
        <v>3.0178469717106511</v>
      </c>
      <c r="G74">
        <f t="shared" ref="G74:G89" si="6">AVERAGE(D74:F74)</f>
        <v>3.0610305579211023</v>
      </c>
      <c r="H74">
        <f t="shared" ref="H74:H89" si="7">STDEV(D74:F74)</f>
        <v>6.5342979789234326E-2</v>
      </c>
      <c r="I74" s="7">
        <f t="shared" si="5"/>
        <v>122.44122231684409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7.232596041909197</v>
      </c>
      <c r="E75">
        <f>'Plate 2'!N82</f>
        <v>7.2557377049180332</v>
      </c>
      <c r="F75">
        <f>'Plate 3'!N82</f>
        <v>7.0908486804632611</v>
      </c>
      <c r="G75">
        <f t="shared" si="6"/>
        <v>7.1930608090968304</v>
      </c>
      <c r="H75">
        <f t="shared" si="7"/>
        <v>8.9271347987792946E-2</v>
      </c>
      <c r="I75" s="7">
        <f t="shared" si="5"/>
        <v>287.72243236387322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15.223282887077998</v>
      </c>
      <c r="E76">
        <f>'Plate 2'!N83</f>
        <v>14.865573770491803</v>
      </c>
      <c r="F76">
        <f>'Plate 3'!N83</f>
        <v>14.594645908486804</v>
      </c>
      <c r="G76">
        <f t="shared" si="6"/>
        <v>14.8945008553522</v>
      </c>
      <c r="H76">
        <f t="shared" si="7"/>
        <v>0.31531523098632086</v>
      </c>
      <c r="I76" s="7">
        <f t="shared" si="5"/>
        <v>595.780034214088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14.866589057043074</v>
      </c>
      <c r="E77">
        <f>'Plate 2'!N84</f>
        <v>15.160655737704918</v>
      </c>
      <c r="F77">
        <f>'Plate 3'!N84</f>
        <v>14.756028099487374</v>
      </c>
      <c r="G77">
        <f t="shared" si="6"/>
        <v>14.927757631411788</v>
      </c>
      <c r="H77">
        <f t="shared" si="7"/>
        <v>0.20913411311907654</v>
      </c>
      <c r="I77" s="7">
        <f t="shared" si="5"/>
        <v>597.11030525647152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11.707101280558788</v>
      </c>
      <c r="E78">
        <f>'Plate 2'!N85</f>
        <v>12.307259953161592</v>
      </c>
      <c r="F78">
        <f>'Plate 3'!N85</f>
        <v>11.811277767229921</v>
      </c>
      <c r="G78">
        <f t="shared" si="6"/>
        <v>11.941879666983434</v>
      </c>
      <c r="H78">
        <f t="shared" si="7"/>
        <v>0.32068715321869373</v>
      </c>
      <c r="I78" s="7">
        <f t="shared" si="5"/>
        <v>477.67518667933734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5.3173457508731081</v>
      </c>
      <c r="E79">
        <f>'Plate 2'!N86</f>
        <v>5.4744730679156905</v>
      </c>
      <c r="F79">
        <f>'Plate 3'!N86</f>
        <v>5.2529903170685399</v>
      </c>
      <c r="G79">
        <f t="shared" si="6"/>
        <v>5.3482697119524465</v>
      </c>
      <c r="H79">
        <f t="shared" si="7"/>
        <v>0.1139336243491471</v>
      </c>
      <c r="I79" s="7">
        <f t="shared" si="5"/>
        <v>213.93078847809787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2.2179278230500583</v>
      </c>
      <c r="E80">
        <f>'Plate 2'!N87</f>
        <v>2.2903981264637001</v>
      </c>
      <c r="F80">
        <f>'Plate 3'!N87</f>
        <v>2.2417884943990884</v>
      </c>
      <c r="G80">
        <f t="shared" si="6"/>
        <v>2.2500381479709488</v>
      </c>
      <c r="H80">
        <f t="shared" si="7"/>
        <v>3.6932760623301759E-2</v>
      </c>
      <c r="I80" s="7">
        <f t="shared" si="5"/>
        <v>90.001525918837956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1.3229336437718278</v>
      </c>
      <c r="E81">
        <f>'Plate 2'!N88</f>
        <v>1.3601873536299767</v>
      </c>
      <c r="F81">
        <f>'Plate 3'!N88</f>
        <v>1.290108220998671</v>
      </c>
      <c r="G81">
        <f t="shared" si="6"/>
        <v>1.3244097394668251</v>
      </c>
      <c r="H81">
        <f t="shared" si="7"/>
        <v>3.5062877113332086E-2</v>
      </c>
      <c r="I81" s="7">
        <f t="shared" si="5"/>
        <v>52.976389578673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0.73341094295692666</v>
      </c>
      <c r="E82">
        <f>'Plate 2'!N89</f>
        <v>0.75269320843091336</v>
      </c>
      <c r="F82">
        <f>'Plate 3'!N89</f>
        <v>0.7029618378583633</v>
      </c>
      <c r="G82">
        <f t="shared" si="6"/>
        <v>0.72968866308206781</v>
      </c>
      <c r="H82">
        <f t="shared" si="7"/>
        <v>2.5073767773435229E-2</v>
      </c>
      <c r="I82" s="7">
        <f t="shared" si="5"/>
        <v>29.187546523282712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0.42328288707799766</v>
      </c>
      <c r="E83">
        <f>'Plate 2'!N90</f>
        <v>0.48290398126463702</v>
      </c>
      <c r="F83">
        <f>'Plate 3'!N90</f>
        <v>0.4604138978545661</v>
      </c>
      <c r="G83">
        <f t="shared" si="6"/>
        <v>0.4555335887324003</v>
      </c>
      <c r="H83">
        <f t="shared" si="7"/>
        <v>3.0108666208401719E-2</v>
      </c>
      <c r="I83" s="7">
        <f t="shared" si="5"/>
        <v>18.221343549296012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0.25937136204889405</v>
      </c>
      <c r="E84">
        <f>'Plate 2'!N91</f>
        <v>0.30070257611241219</v>
      </c>
      <c r="F84">
        <f>'Plate 3'!N91</f>
        <v>0.27672299221568253</v>
      </c>
      <c r="G84">
        <f t="shared" si="6"/>
        <v>0.27893231012566294</v>
      </c>
      <c r="H84">
        <f t="shared" si="7"/>
        <v>2.0753990657500308E-2</v>
      </c>
      <c r="I84" s="7">
        <f t="shared" si="5"/>
        <v>11.157292405026517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0.1881257275902212</v>
      </c>
      <c r="E85">
        <f>'Plate 2'!N92</f>
        <v>0.26651053864168617</v>
      </c>
      <c r="F85">
        <f>'Plate 3'!N92</f>
        <v>0.25251566356559707</v>
      </c>
      <c r="G85">
        <f t="shared" si="6"/>
        <v>0.23571730993250148</v>
      </c>
      <c r="H85">
        <f t="shared" si="7"/>
        <v>4.1805300674440479E-2</v>
      </c>
      <c r="I85" s="7">
        <f t="shared" si="5"/>
        <v>9.4286923973000594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0.13038416763678695</v>
      </c>
      <c r="E86">
        <f>'Plate 2'!N93</f>
        <v>0.19391100702576111</v>
      </c>
      <c r="F86">
        <f>'Plate 3'!N93</f>
        <v>0.17609644959179796</v>
      </c>
      <c r="G86">
        <f t="shared" si="6"/>
        <v>0.16679720808478202</v>
      </c>
      <c r="H86">
        <f t="shared" si="7"/>
        <v>3.2768456633513944E-2</v>
      </c>
      <c r="I86" s="7">
        <f t="shared" si="5"/>
        <v>6.6718883233912809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9.7322467986030267E-2</v>
      </c>
      <c r="E87">
        <f>'Plate 2'!N94</f>
        <v>0.12740046838407496</v>
      </c>
      <c r="F87">
        <f>'Plate 3'!N94</f>
        <v>0.11344218720334155</v>
      </c>
      <c r="G87">
        <f t="shared" si="6"/>
        <v>0.11272170785781559</v>
      </c>
      <c r="H87">
        <f t="shared" si="7"/>
        <v>1.5051938242355791E-2</v>
      </c>
      <c r="I87" s="7">
        <f t="shared" si="5"/>
        <v>4.5088683143126236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5.6344586728754364E-2</v>
      </c>
      <c r="E88">
        <f>'Plate 2'!N95</f>
        <v>7.3536299765807958E-2</v>
      </c>
      <c r="F88">
        <f>'Plate 3'!N95</f>
        <v>6.0280994873742166E-2</v>
      </c>
      <c r="G88">
        <f t="shared" si="6"/>
        <v>6.338729378943482E-2</v>
      </c>
      <c r="H88">
        <f t="shared" si="7"/>
        <v>9.0069733541476502E-3</v>
      </c>
      <c r="I88" s="7">
        <f t="shared" si="5"/>
        <v>2.5354917515773927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2.7939464493597205E-2</v>
      </c>
      <c r="E89">
        <f>'Plate 2'!N96</f>
        <v>3.7470725995316159E-2</v>
      </c>
      <c r="F89">
        <f>'Plate 3'!N96</f>
        <v>4.2244161761913798E-2</v>
      </c>
      <c r="G89">
        <f t="shared" si="6"/>
        <v>3.5884784083609053E-2</v>
      </c>
      <c r="H89">
        <f t="shared" si="7"/>
        <v>7.2830282022678019E-3</v>
      </c>
      <c r="I89" s="7">
        <f t="shared" si="5"/>
        <v>1.4353913633443622</v>
      </c>
      <c r="J89">
        <f>SUM(I68:I89)</f>
        <v>2610.2628514399771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2023-04-19T17:45:39Z</dcterms:modified>
</cp:coreProperties>
</file>