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405 Batch 144 Water yr\"/>
    </mc:Choice>
  </mc:AlternateContent>
  <xr:revisionPtr revIDLastSave="0" documentId="13_ncr:1_{92DF90C7-45B4-4AA9-99A2-CAA4FE685BA7}" xr6:coauthVersionLast="47" xr6:coauthVersionMax="47" xr10:uidLastSave="{00000000-0000-0000-0000-000000000000}"/>
  <bookViews>
    <workbookView xWindow="13013" yWindow="0" windowWidth="12587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I11" i="6"/>
  <c r="G11" i="6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H11" i="6"/>
  <c r="I10" i="6"/>
  <c r="I16" i="6" s="1"/>
  <c r="H10" i="6"/>
  <c r="L9" i="6"/>
  <c r="I9" i="6"/>
  <c r="H9" i="6"/>
  <c r="O66" i="6" l="1"/>
  <c r="O18" i="6"/>
  <c r="O89" i="6"/>
  <c r="O81" i="6"/>
  <c r="O73" i="6"/>
  <c r="O65" i="6"/>
  <c r="O57" i="6"/>
  <c r="O49" i="6"/>
  <c r="O41" i="6"/>
  <c r="O33" i="6"/>
  <c r="O25" i="6"/>
  <c r="O17" i="6"/>
  <c r="O74" i="6"/>
  <c r="O9" i="6"/>
  <c r="O90" i="6"/>
  <c r="O42" i="6"/>
  <c r="O96" i="6"/>
  <c r="O88" i="6"/>
  <c r="O80" i="6"/>
  <c r="O72" i="6"/>
  <c r="O64" i="6"/>
  <c r="O56" i="6"/>
  <c r="O48" i="6"/>
  <c r="O40" i="6"/>
  <c r="O32" i="6"/>
  <c r="O24" i="6"/>
  <c r="O16" i="6"/>
  <c r="O58" i="6"/>
  <c r="O95" i="6"/>
  <c r="O87" i="6"/>
  <c r="O79" i="6"/>
  <c r="O71" i="6"/>
  <c r="O63" i="6"/>
  <c r="O55" i="6"/>
  <c r="O47" i="6"/>
  <c r="O39" i="6"/>
  <c r="O31" i="6"/>
  <c r="O23" i="6"/>
  <c r="O15" i="6"/>
  <c r="O82" i="6"/>
  <c r="O26" i="6"/>
  <c r="O94" i="6"/>
  <c r="O86" i="6"/>
  <c r="O78" i="6"/>
  <c r="O70" i="6"/>
  <c r="O62" i="6"/>
  <c r="O54" i="6"/>
  <c r="O46" i="6"/>
  <c r="O38" i="6"/>
  <c r="O30" i="6"/>
  <c r="O22" i="6"/>
  <c r="O14" i="6"/>
  <c r="O93" i="6"/>
  <c r="O85" i="6"/>
  <c r="O77" i="6"/>
  <c r="O69" i="6"/>
  <c r="O61" i="6"/>
  <c r="O53" i="6"/>
  <c r="O45" i="6"/>
  <c r="O37" i="6"/>
  <c r="O29" i="6"/>
  <c r="O21" i="6"/>
  <c r="O13" i="6"/>
  <c r="O10" i="6"/>
  <c r="O50" i="6"/>
  <c r="O92" i="6"/>
  <c r="O76" i="6"/>
  <c r="O60" i="6"/>
  <c r="O44" i="6"/>
  <c r="O28" i="6"/>
  <c r="O20" i="6"/>
  <c r="O91" i="6"/>
  <c r="O83" i="6"/>
  <c r="O75" i="6"/>
  <c r="O67" i="6"/>
  <c r="O59" i="6"/>
  <c r="O51" i="6"/>
  <c r="O43" i="6"/>
  <c r="O35" i="6"/>
  <c r="O27" i="6"/>
  <c r="O19" i="6"/>
  <c r="O11" i="6"/>
  <c r="O34" i="6"/>
  <c r="O84" i="6"/>
  <c r="O68" i="6"/>
  <c r="O52" i="6"/>
  <c r="O36" i="6"/>
  <c r="O12" i="6"/>
  <c r="I16" i="5"/>
  <c r="I16" i="1"/>
  <c r="O89" i="1" s="1"/>
  <c r="G9" i="6"/>
  <c r="F30" i="3"/>
  <c r="F62" i="3"/>
  <c r="G10" i="1"/>
  <c r="G10" i="6" s="1"/>
  <c r="F42" i="3"/>
  <c r="F12" i="3"/>
  <c r="F31" i="3"/>
  <c r="F86" i="3" l="1"/>
  <c r="F60" i="3"/>
  <c r="F84" i="3"/>
  <c r="F38" i="3"/>
  <c r="F77" i="3"/>
  <c r="F82" i="3"/>
  <c r="F18" i="3"/>
  <c r="F24" i="3"/>
  <c r="F32" i="3"/>
  <c r="F43" i="3"/>
  <c r="F40" i="3"/>
  <c r="F56" i="3"/>
  <c r="F27" i="3"/>
  <c r="F63" i="3"/>
  <c r="F52" i="3"/>
  <c r="F49" i="3"/>
  <c r="F78" i="3"/>
  <c r="F50" i="3"/>
  <c r="F21" i="3"/>
  <c r="F2" i="3"/>
  <c r="F89" i="3"/>
  <c r="F58" i="3"/>
  <c r="F7" i="3"/>
  <c r="F48" i="3"/>
  <c r="F68" i="3"/>
  <c r="F70" i="3"/>
  <c r="F4" i="3"/>
  <c r="F8" i="3"/>
  <c r="F74" i="3"/>
  <c r="F46" i="3"/>
  <c r="F13" i="3"/>
  <c r="F79" i="3"/>
  <c r="F66" i="3"/>
  <c r="F53" i="3"/>
  <c r="F41" i="3"/>
  <c r="F65" i="3"/>
  <c r="F44" i="3"/>
  <c r="F59" i="3"/>
  <c r="F69" i="3"/>
  <c r="F76" i="3"/>
  <c r="F28" i="3"/>
  <c r="F14" i="3"/>
  <c r="F20" i="3"/>
  <c r="F36" i="3"/>
  <c r="F54" i="3"/>
  <c r="F35" i="3"/>
  <c r="F55" i="3"/>
  <c r="F85" i="3"/>
  <c r="F47" i="3"/>
  <c r="F22" i="3"/>
  <c r="F64" i="3"/>
  <c r="F83" i="3"/>
  <c r="F87" i="3"/>
  <c r="F25" i="3"/>
  <c r="F72" i="3"/>
  <c r="F26" i="3"/>
  <c r="F88" i="3"/>
  <c r="F80" i="3"/>
  <c r="F67" i="3"/>
  <c r="F23" i="3"/>
  <c r="E75" i="3"/>
  <c r="O82" i="5"/>
  <c r="O74" i="5"/>
  <c r="O80" i="5"/>
  <c r="O21" i="5"/>
  <c r="O42" i="5"/>
  <c r="O62" i="5"/>
  <c r="O63" i="5"/>
  <c r="O17" i="5"/>
  <c r="O92" i="5"/>
  <c r="O13" i="5"/>
  <c r="O70" i="5"/>
  <c r="O71" i="5"/>
  <c r="O25" i="5"/>
  <c r="O96" i="5"/>
  <c r="O11" i="5"/>
  <c r="O58" i="5"/>
  <c r="O79" i="5"/>
  <c r="O33" i="5"/>
  <c r="O19" i="5"/>
  <c r="O12" i="5"/>
  <c r="O53" i="5"/>
  <c r="O86" i="5"/>
  <c r="O87" i="5"/>
  <c r="O41" i="5"/>
  <c r="O27" i="5"/>
  <c r="O20" i="5"/>
  <c r="O94" i="5"/>
  <c r="O95" i="5"/>
  <c r="O49" i="5"/>
  <c r="O76" i="5"/>
  <c r="O38" i="5"/>
  <c r="O34" i="5"/>
  <c r="O35" i="5"/>
  <c r="O28" i="5"/>
  <c r="O77" i="5"/>
  <c r="O40" i="5"/>
  <c r="O66" i="5"/>
  <c r="O57" i="5"/>
  <c r="O22" i="5"/>
  <c r="O93" i="5"/>
  <c r="O43" i="5"/>
  <c r="O65" i="5"/>
  <c r="O51" i="5"/>
  <c r="O44" i="5"/>
  <c r="O90" i="5"/>
  <c r="O10" i="5"/>
  <c r="O73" i="5"/>
  <c r="O23" i="5"/>
  <c r="O16" i="5"/>
  <c r="O52" i="5"/>
  <c r="O48" i="5"/>
  <c r="O81" i="5"/>
  <c r="O83" i="5"/>
  <c r="O91" i="5"/>
  <c r="O29" i="5"/>
  <c r="O88" i="5"/>
  <c r="O67" i="5"/>
  <c r="O56" i="5"/>
  <c r="O89" i="5"/>
  <c r="O30" i="5"/>
  <c r="O26" i="5"/>
  <c r="O75" i="5"/>
  <c r="O68" i="5"/>
  <c r="O72" i="5"/>
  <c r="E81" i="3"/>
  <c r="E13" i="3"/>
  <c r="E89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83" i="3"/>
  <c r="E74" i="3"/>
  <c r="D48" i="3"/>
  <c r="D61" i="3"/>
  <c r="D22" i="3"/>
  <c r="F5" i="3"/>
  <c r="F75" i="3"/>
  <c r="F51" i="3"/>
  <c r="F34" i="3"/>
  <c r="F16" i="3"/>
  <c r="E42" i="3"/>
  <c r="F17" i="3"/>
  <c r="D82" i="3"/>
  <c r="F10" i="3"/>
  <c r="F39" i="3"/>
  <c r="F37" i="3"/>
  <c r="F61" i="3"/>
  <c r="E88" i="3"/>
  <c r="G11" i="1"/>
  <c r="G11" i="5" s="1"/>
  <c r="G10" i="5"/>
  <c r="D79" i="3"/>
  <c r="F3" i="3"/>
  <c r="F19" i="3"/>
  <c r="F57" i="3"/>
  <c r="F15" i="3"/>
  <c r="F29" i="3"/>
  <c r="E76" i="3"/>
  <c r="F81" i="3"/>
  <c r="F6" i="3"/>
  <c r="E14" i="3"/>
  <c r="F45" i="3"/>
  <c r="F71" i="3"/>
  <c r="D30" i="3"/>
  <c r="D11" i="3"/>
  <c r="F9" i="3"/>
  <c r="E36" i="3"/>
  <c r="E64" i="3"/>
  <c r="F73" i="3"/>
  <c r="F11" i="3"/>
  <c r="F33" i="3"/>
  <c r="E61" i="3"/>
  <c r="E45" i="3" l="1"/>
  <c r="E33" i="3"/>
  <c r="E63" i="3"/>
  <c r="E50" i="3"/>
  <c r="E23" i="3"/>
  <c r="E67" i="3"/>
  <c r="E37" i="3"/>
  <c r="E59" i="3"/>
  <c r="E15" i="3"/>
  <c r="E34" i="3"/>
  <c r="E41" i="3"/>
  <c r="E6" i="3"/>
  <c r="E80" i="3"/>
  <c r="E79" i="3"/>
  <c r="H79" i="3" s="1"/>
  <c r="E73" i="3"/>
  <c r="E18" i="3"/>
  <c r="D26" i="3"/>
  <c r="D12" i="3"/>
  <c r="D2" i="3"/>
  <c r="E60" i="3"/>
  <c r="H60" i="3" s="1"/>
  <c r="E44" i="3"/>
  <c r="E3" i="3"/>
  <c r="E12" i="3"/>
  <c r="E87" i="3"/>
  <c r="E31" i="3"/>
  <c r="E4" i="3"/>
  <c r="E35" i="3"/>
  <c r="E47" i="3"/>
  <c r="O54" i="5"/>
  <c r="E5" i="3"/>
  <c r="O24" i="5"/>
  <c r="E17" i="3"/>
  <c r="O78" i="5"/>
  <c r="E71" i="3"/>
  <c r="E82" i="3"/>
  <c r="H82" i="3" s="1"/>
  <c r="E28" i="3"/>
  <c r="E56" i="3"/>
  <c r="E68" i="3"/>
  <c r="O45" i="5"/>
  <c r="E38" i="3"/>
  <c r="E77" i="3"/>
  <c r="O84" i="5"/>
  <c r="E53" i="3"/>
  <c r="O60" i="5"/>
  <c r="E2" i="3"/>
  <c r="O9" i="5"/>
  <c r="E70" i="3"/>
  <c r="E66" i="3"/>
  <c r="E58" i="3"/>
  <c r="E7" i="3"/>
  <c r="O14" i="5"/>
  <c r="E54" i="3"/>
  <c r="O61" i="5"/>
  <c r="O85" i="5"/>
  <c r="E78" i="3"/>
  <c r="O47" i="5"/>
  <c r="E40" i="3"/>
  <c r="E20" i="3"/>
  <c r="E8" i="3"/>
  <c r="O15" i="5"/>
  <c r="E10" i="3"/>
  <c r="E55" i="3"/>
  <c r="E26" i="3"/>
  <c r="G26" i="3" s="1"/>
  <c r="I26" i="3" s="1"/>
  <c r="E39" i="3"/>
  <c r="O46" i="5"/>
  <c r="E49" i="3"/>
  <c r="E9" i="3"/>
  <c r="E32" i="3"/>
  <c r="O39" i="5"/>
  <c r="G60" i="3"/>
  <c r="I60" i="3" s="1"/>
  <c r="E27" i="3"/>
  <c r="E24" i="3"/>
  <c r="O31" i="5"/>
  <c r="O50" i="5"/>
  <c r="E43" i="3"/>
  <c r="E72" i="3"/>
  <c r="E21" i="3"/>
  <c r="E29" i="3"/>
  <c r="O36" i="5"/>
  <c r="O64" i="5"/>
  <c r="E57" i="3"/>
  <c r="E85" i="3"/>
  <c r="O32" i="5"/>
  <c r="E25" i="3"/>
  <c r="E30" i="3"/>
  <c r="G30" i="3" s="1"/>
  <c r="I30" i="3" s="1"/>
  <c r="O37" i="5"/>
  <c r="E51" i="3"/>
  <c r="H51" i="3" s="1"/>
  <c r="E22" i="3"/>
  <c r="H22" i="3" s="1"/>
  <c r="E16" i="3"/>
  <c r="E69" i="3"/>
  <c r="E86" i="3"/>
  <c r="O55" i="5"/>
  <c r="E48" i="3"/>
  <c r="G48" i="3" s="1"/>
  <c r="I48" i="3" s="1"/>
  <c r="O18" i="5"/>
  <c r="E11" i="3"/>
  <c r="H11" i="3" s="1"/>
  <c r="E65" i="3"/>
  <c r="E46" i="3"/>
  <c r="E84" i="3"/>
  <c r="E19" i="3"/>
  <c r="O59" i="5"/>
  <c r="E52" i="3"/>
  <c r="O69" i="5"/>
  <c r="E62" i="3"/>
  <c r="D35" i="3"/>
  <c r="H35" i="3" s="1"/>
  <c r="D27" i="3"/>
  <c r="D63" i="3"/>
  <c r="D7" i="3"/>
  <c r="D15" i="3"/>
  <c r="H15" i="3" s="1"/>
  <c r="D25" i="3"/>
  <c r="D4" i="3"/>
  <c r="H4" i="3" s="1"/>
  <c r="D19" i="3"/>
  <c r="D31" i="3"/>
  <c r="D6" i="3"/>
  <c r="D51" i="3"/>
  <c r="D86" i="3"/>
  <c r="D14" i="3"/>
  <c r="G14" i="3" s="1"/>
  <c r="I14" i="3" s="1"/>
  <c r="D43" i="3"/>
  <c r="D53" i="3"/>
  <c r="D34" i="3"/>
  <c r="H34" i="3" s="1"/>
  <c r="D78" i="3"/>
  <c r="H78" i="3" s="1"/>
  <c r="O67" i="1"/>
  <c r="D37" i="3"/>
  <c r="H37" i="3" s="1"/>
  <c r="D67" i="3"/>
  <c r="D36" i="3"/>
  <c r="H36" i="3" s="1"/>
  <c r="D16" i="3"/>
  <c r="D47" i="3"/>
  <c r="D8" i="3"/>
  <c r="D17" i="3"/>
  <c r="O24" i="1"/>
  <c r="D81" i="3"/>
  <c r="G81" i="3" s="1"/>
  <c r="I81" i="3" s="1"/>
  <c r="O88" i="1"/>
  <c r="D10" i="3"/>
  <c r="D23" i="3"/>
  <c r="D49" i="3"/>
  <c r="O83" i="1"/>
  <c r="D76" i="3"/>
  <c r="G76" i="3" s="1"/>
  <c r="I76" i="3" s="1"/>
  <c r="D18" i="3"/>
  <c r="D68" i="3"/>
  <c r="D40" i="3"/>
  <c r="D89" i="3"/>
  <c r="O96" i="1"/>
  <c r="D3" i="3"/>
  <c r="G3" i="3" s="1"/>
  <c r="I3" i="3" s="1"/>
  <c r="D75" i="3"/>
  <c r="H75" i="3" s="1"/>
  <c r="D71" i="3"/>
  <c r="O52" i="1"/>
  <c r="O73" i="1"/>
  <c r="D66" i="3"/>
  <c r="O76" i="1"/>
  <c r="D69" i="3"/>
  <c r="O72" i="1"/>
  <c r="D65" i="3"/>
  <c r="O12" i="1"/>
  <c r="D5" i="3"/>
  <c r="D38" i="3"/>
  <c r="O36" i="1"/>
  <c r="D29" i="3"/>
  <c r="D24" i="3"/>
  <c r="O31" i="1"/>
  <c r="D20" i="3"/>
  <c r="D33" i="3"/>
  <c r="G33" i="3" s="1"/>
  <c r="I33" i="3" s="1"/>
  <c r="O80" i="1"/>
  <c r="D73" i="3"/>
  <c r="O59" i="1"/>
  <c r="D52" i="3"/>
  <c r="O20" i="1"/>
  <c r="D13" i="3"/>
  <c r="O71" i="1"/>
  <c r="D64" i="3"/>
  <c r="H64" i="3" s="1"/>
  <c r="D50" i="3"/>
  <c r="D39" i="3"/>
  <c r="D46" i="3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O77" i="1"/>
  <c r="O51" i="1"/>
  <c r="D44" i="3"/>
  <c r="H44" i="3" s="1"/>
  <c r="D88" i="3"/>
  <c r="G88" i="3" s="1"/>
  <c r="I88" i="3" s="1"/>
  <c r="O95" i="1"/>
  <c r="D28" i="3"/>
  <c r="O35" i="1"/>
  <c r="D83" i="3"/>
  <c r="G83" i="3" s="1"/>
  <c r="I83" i="3" s="1"/>
  <c r="D55" i="3"/>
  <c r="O84" i="1"/>
  <c r="D77" i="3"/>
  <c r="D41" i="3"/>
  <c r="O48" i="1"/>
  <c r="D85" i="3"/>
  <c r="D72" i="3"/>
  <c r="D42" i="3"/>
  <c r="G42" i="3" s="1"/>
  <c r="I42" i="3" s="1"/>
  <c r="D59" i="3"/>
  <c r="H59" i="3" s="1"/>
  <c r="D84" i="3"/>
  <c r="O39" i="1"/>
  <c r="D32" i="3"/>
  <c r="D62" i="3"/>
  <c r="O69" i="1"/>
  <c r="D80" i="3"/>
  <c r="H80" i="3" s="1"/>
  <c r="O87" i="1"/>
  <c r="O63" i="1"/>
  <c r="D56" i="3"/>
  <c r="O61" i="1"/>
  <c r="D54" i="3"/>
  <c r="G45" i="3"/>
  <c r="I45" i="3" s="1"/>
  <c r="G12" i="1"/>
  <c r="G13" i="1" s="1"/>
  <c r="H61" i="3"/>
  <c r="G61" i="3"/>
  <c r="I61" i="3" s="1"/>
  <c r="G63" i="3"/>
  <c r="I63" i="3" s="1"/>
  <c r="H12" i="3"/>
  <c r="G12" i="3"/>
  <c r="I12" i="3" s="1"/>
  <c r="H30" i="3"/>
  <c r="H45" i="3"/>
  <c r="H14" i="3"/>
  <c r="H67" i="3"/>
  <c r="H27" i="3"/>
  <c r="G12" i="5"/>
  <c r="G86" i="3" l="1"/>
  <c r="I86" i="3" s="1"/>
  <c r="G35" i="3"/>
  <c r="I35" i="3" s="1"/>
  <c r="G2" i="3"/>
  <c r="I2" i="3" s="1"/>
  <c r="G79" i="3"/>
  <c r="I79" i="3" s="1"/>
  <c r="H28" i="3"/>
  <c r="H25" i="3"/>
  <c r="G29" i="3"/>
  <c r="I29" i="3" s="1"/>
  <c r="H63" i="3"/>
  <c r="G67" i="3"/>
  <c r="I67" i="3" s="1"/>
  <c r="G50" i="3"/>
  <c r="I50" i="3" s="1"/>
  <c r="G5" i="3"/>
  <c r="I5" i="3" s="1"/>
  <c r="G18" i="3"/>
  <c r="I18" i="3" s="1"/>
  <c r="H39" i="3"/>
  <c r="G23" i="3"/>
  <c r="I23" i="3" s="1"/>
  <c r="H72" i="3"/>
  <c r="H26" i="3"/>
  <c r="G73" i="3"/>
  <c r="I73" i="3" s="1"/>
  <c r="H56" i="3"/>
  <c r="H6" i="3"/>
  <c r="H20" i="3"/>
  <c r="H31" i="3"/>
  <c r="G44" i="3"/>
  <c r="I44" i="3" s="1"/>
  <c r="G37" i="3"/>
  <c r="I37" i="3" s="1"/>
  <c r="G27" i="3"/>
  <c r="I27" i="3" s="1"/>
  <c r="G4" i="3"/>
  <c r="I4" i="3" s="1"/>
  <c r="G25" i="3"/>
  <c r="I25" i="3" s="1"/>
  <c r="H7" i="3"/>
  <c r="G82" i="3"/>
  <c r="I82" i="3" s="1"/>
  <c r="H70" i="3"/>
  <c r="G11" i="3"/>
  <c r="I11" i="3" s="1"/>
  <c r="G85" i="3"/>
  <c r="I85" i="3" s="1"/>
  <c r="H49" i="3"/>
  <c r="G57" i="3"/>
  <c r="I57" i="3" s="1"/>
  <c r="G55" i="3"/>
  <c r="I55" i="3" s="1"/>
  <c r="G71" i="3"/>
  <c r="I71" i="3" s="1"/>
  <c r="H48" i="3"/>
  <c r="G17" i="3"/>
  <c r="I17" i="3" s="1"/>
  <c r="H10" i="3"/>
  <c r="H43" i="3"/>
  <c r="H86" i="3"/>
  <c r="H2" i="3"/>
  <c r="G22" i="3"/>
  <c r="I22" i="3" s="1"/>
  <c r="G8" i="3"/>
  <c r="I8" i="3" s="1"/>
  <c r="G19" i="3"/>
  <c r="I19" i="3" s="1"/>
  <c r="G46" i="3"/>
  <c r="I46" i="3" s="1"/>
  <c r="H38" i="3"/>
  <c r="H47" i="3"/>
  <c r="G84" i="3"/>
  <c r="I84" i="3" s="1"/>
  <c r="H68" i="3"/>
  <c r="H16" i="3"/>
  <c r="G51" i="3"/>
  <c r="I51" i="3" s="1"/>
  <c r="H65" i="3"/>
  <c r="G7" i="3"/>
  <c r="I7" i="3" s="1"/>
  <c r="G6" i="3"/>
  <c r="I6" i="3" s="1"/>
  <c r="G15" i="3"/>
  <c r="I15" i="3" s="1"/>
  <c r="H3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<sst xmlns="http://schemas.openxmlformats.org/spreadsheetml/2006/main" count="1065" uniqueCount="121">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</sst>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64964</c:v>
                </c:pt>
                <c:pt idx="1">
                  <c:v>34921</c:v>
                </c:pt>
                <c:pt idx="2">
                  <c:v>17568</c:v>
                </c:pt>
                <c:pt idx="3">
                  <c:v>7206</c:v>
                </c:pt>
                <c:pt idx="4">
                  <c:v>4212</c:v>
                </c:pt>
                <c:pt idx="5">
                  <c:v>3605</c:v>
                </c:pt>
                <c:pt idx="6">
                  <c:v>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4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34921</c:v>
                </c:pt>
                <c:pt idx="1">
                  <c:v>17568</c:v>
                </c:pt>
                <c:pt idx="2">
                  <c:v>7206</c:v>
                </c:pt>
                <c:pt idx="3">
                  <c:v>4212</c:v>
                </c:pt>
                <c:pt idx="4">
                  <c:v>3605</c:v>
                </c:pt>
                <c:pt idx="5">
                  <c:v>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64962</c:v>
                </c:pt>
                <c:pt idx="1">
                  <c:v>35026</c:v>
                </c:pt>
                <c:pt idx="2">
                  <c:v>17718</c:v>
                </c:pt>
                <c:pt idx="3">
                  <c:v>7204</c:v>
                </c:pt>
                <c:pt idx="4">
                  <c:v>4298</c:v>
                </c:pt>
                <c:pt idx="5">
                  <c:v>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35026</c:v>
                </c:pt>
                <c:pt idx="1">
                  <c:v>17718</c:v>
                </c:pt>
                <c:pt idx="2">
                  <c:v>7204</c:v>
                </c:pt>
                <c:pt idx="3">
                  <c:v>4298</c:v>
                </c:pt>
                <c:pt idx="4">
                  <c:v>3641</c:v>
                </c:pt>
                <c:pt idx="5">
                  <c:v>3450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64915</c:v>
                </c:pt>
                <c:pt idx="1">
                  <c:v>33199</c:v>
                </c:pt>
                <c:pt idx="2">
                  <c:v>16771</c:v>
                </c:pt>
                <c:pt idx="3">
                  <c:v>7015</c:v>
                </c:pt>
                <c:pt idx="4">
                  <c:v>4127</c:v>
                </c:pt>
                <c:pt idx="5">
                  <c:v>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9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33199</c:v>
                </c:pt>
                <c:pt idx="1">
                  <c:v>16771</c:v>
                </c:pt>
                <c:pt idx="2">
                  <c:v>7015</c:v>
                </c:pt>
                <c:pt idx="3">
                  <c:v>4127</c:v>
                </c:pt>
                <c:pt idx="4">
                  <c:v>3551</c:v>
                </c:pt>
                <c:pt idx="5">
                  <c:v>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1.946850968558357E-3</c:v>
                </c:pt>
                <c:pt idx="1">
                  <c:v>7.008663486810085E-2</c:v>
                </c:pt>
                <c:pt idx="2">
                  <c:v>0.1849508420130439</c:v>
                </c:pt>
                <c:pt idx="3">
                  <c:v>0.74077679353645487</c:v>
                </c:pt>
                <c:pt idx="4">
                  <c:v>2.130341672344982</c:v>
                </c:pt>
                <c:pt idx="5">
                  <c:v>4.1915701353061428</c:v>
                </c:pt>
                <c:pt idx="6">
                  <c:v>8.8348096953178246</c:v>
                </c:pt>
                <c:pt idx="7">
                  <c:v>19.031928355884357</c:v>
                </c:pt>
                <c:pt idx="8">
                  <c:v>29.940134332716831</c:v>
                </c:pt>
                <c:pt idx="9">
                  <c:v>29.927966514163341</c:v>
                </c:pt>
                <c:pt idx="10">
                  <c:v>23.005937895454103</c:v>
                </c:pt>
                <c:pt idx="11">
                  <c:v>11.357441837827315</c:v>
                </c:pt>
                <c:pt idx="12">
                  <c:v>4.4821376423634769</c:v>
                </c:pt>
                <c:pt idx="13">
                  <c:v>2.7401927382458875</c:v>
                </c:pt>
                <c:pt idx="14">
                  <c:v>1.8699503553003018</c:v>
                </c:pt>
                <c:pt idx="15">
                  <c:v>0.83033193809013928</c:v>
                </c:pt>
                <c:pt idx="16">
                  <c:v>0.49206658230312472</c:v>
                </c:pt>
                <c:pt idx="17">
                  <c:v>0.43414776598851362</c:v>
                </c:pt>
                <c:pt idx="18">
                  <c:v>0.49936727343521858</c:v>
                </c:pt>
                <c:pt idx="19">
                  <c:v>0.34605275966124793</c:v>
                </c:pt>
                <c:pt idx="20">
                  <c:v>0.19468509685583568</c:v>
                </c:pt>
                <c:pt idx="21">
                  <c:v>8.9555144553684421E-2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-4.96446996982381E-2</c:v>
                </c:pt>
                <c:pt idx="1">
                  <c:v>-4.8671274213958921E-2</c:v>
                </c:pt>
                <c:pt idx="2">
                  <c:v>-5.0618125182517279E-2</c:v>
                </c:pt>
                <c:pt idx="3">
                  <c:v>-4.9157986956098514E-2</c:v>
                </c:pt>
                <c:pt idx="4">
                  <c:v>-5.5485252603913175E-2</c:v>
                </c:pt>
                <c:pt idx="5">
                  <c:v>-4.7211135987540155E-2</c:v>
                </c:pt>
                <c:pt idx="6">
                  <c:v>-4.7697848729679748E-2</c:v>
                </c:pt>
                <c:pt idx="7">
                  <c:v>-4.477757227684221E-2</c:v>
                </c:pt>
                <c:pt idx="8">
                  <c:v>-2.9689477270514943E-2</c:v>
                </c:pt>
                <c:pt idx="9">
                  <c:v>-4.96446996982381E-2</c:v>
                </c:pt>
                <c:pt idx="10">
                  <c:v>-9.2475421006521959E-3</c:v>
                </c:pt>
                <c:pt idx="11">
                  <c:v>6.3272656478146599E-3</c:v>
                </c:pt>
                <c:pt idx="12">
                  <c:v>-4.8671274213958924E-4</c:v>
                </c:pt>
                <c:pt idx="13">
                  <c:v>-1.9955222427723157E-2</c:v>
                </c:pt>
                <c:pt idx="14">
                  <c:v>-1.4114669522048089E-2</c:v>
                </c:pt>
                <c:pt idx="15">
                  <c:v>3.8937019371167139E-3</c:v>
                </c:pt>
                <c:pt idx="16">
                  <c:v>9.7342548427917848E-4</c:v>
                </c:pt>
                <c:pt idx="17">
                  <c:v>-1.7034945974885623E-2</c:v>
                </c:pt>
                <c:pt idx="18">
                  <c:v>1.1194393069210553E-2</c:v>
                </c:pt>
                <c:pt idx="19">
                  <c:v>2.0928647912002336E-2</c:v>
                </c:pt>
                <c:pt idx="20">
                  <c:v>-3.4069891949771247E-3</c:v>
                </c:pt>
                <c:pt idx="21">
                  <c:v>-1.5088095006327266E-2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4.8671274213958924E-4</c:v>
                </c:pt>
                <c:pt idx="1">
                  <c:v>3.4069891949771247E-3</c:v>
                </c:pt>
                <c:pt idx="2">
                  <c:v>2.9202764528375356E-3</c:v>
                </c:pt>
                <c:pt idx="3">
                  <c:v>5.8405529056750711E-3</c:v>
                </c:pt>
                <c:pt idx="4">
                  <c:v>-8.7608293585126062E-3</c:v>
                </c:pt>
                <c:pt idx="5">
                  <c:v>-9.7342548427917855E-3</c:v>
                </c:pt>
                <c:pt idx="6">
                  <c:v>-1.4601382264187678E-3</c:v>
                </c:pt>
                <c:pt idx="7">
                  <c:v>2.9202764528375356E-3</c:v>
                </c:pt>
                <c:pt idx="8">
                  <c:v>2.9202764528375356E-3</c:v>
                </c:pt>
                <c:pt idx="9">
                  <c:v>-1.8008371459164802E-2</c:v>
                </c:pt>
                <c:pt idx="10">
                  <c:v>-4.8671274213958924E-4</c:v>
                </c:pt>
                <c:pt idx="11">
                  <c:v>-1.3627956779908499E-2</c:v>
                </c:pt>
                <c:pt idx="12">
                  <c:v>-5.3538401635354815E-3</c:v>
                </c:pt>
                <c:pt idx="13">
                  <c:v>9.2475421006521959E-3</c:v>
                </c:pt>
                <c:pt idx="14">
                  <c:v>-1.1194393069210553E-2</c:v>
                </c:pt>
                <c:pt idx="15">
                  <c:v>2.9202764528375356E-3</c:v>
                </c:pt>
                <c:pt idx="16">
                  <c:v>-1.7034945974885623E-2</c:v>
                </c:pt>
                <c:pt idx="17">
                  <c:v>-3.2123040981212887E-2</c:v>
                </c:pt>
                <c:pt idx="18">
                  <c:v>-1.0220967584931373E-2</c:v>
                </c:pt>
                <c:pt idx="19">
                  <c:v>-9.7342548427917855E-3</c:v>
                </c:pt>
                <c:pt idx="20">
                  <c:v>7.7874038742334279E-3</c:v>
                </c:pt>
                <c:pt idx="21">
                  <c:v>-1.7521658717025212E-2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1.265453129562932E-2</c:v>
                </c:pt>
                <c:pt idx="1">
                  <c:v>-7.7874038742334279E-3</c:v>
                </c:pt>
                <c:pt idx="2">
                  <c:v>-9.7342548427917855E-3</c:v>
                </c:pt>
                <c:pt idx="3">
                  <c:v>-9.2475421006521959E-3</c:v>
                </c:pt>
                <c:pt idx="4">
                  <c:v>1.7521658717025212E-2</c:v>
                </c:pt>
                <c:pt idx="5">
                  <c:v>-4.8671274213958927E-3</c:v>
                </c:pt>
                <c:pt idx="6">
                  <c:v>1.8981796943443981E-2</c:v>
                </c:pt>
                <c:pt idx="7">
                  <c:v>1.1681105811350142E-2</c:v>
                </c:pt>
                <c:pt idx="8">
                  <c:v>2.9202764528375353E-2</c:v>
                </c:pt>
                <c:pt idx="9">
                  <c:v>-2.1415360654141926E-2</c:v>
                </c:pt>
                <c:pt idx="10">
                  <c:v>-1.3627956779908499E-2</c:v>
                </c:pt>
                <c:pt idx="11">
                  <c:v>1.1194393069210553E-2</c:v>
                </c:pt>
                <c:pt idx="12">
                  <c:v>-2.9202764528375356E-3</c:v>
                </c:pt>
                <c:pt idx="13">
                  <c:v>-1.3627956779908499E-2</c:v>
                </c:pt>
                <c:pt idx="14">
                  <c:v>-3.4069891949771247E-3</c:v>
                </c:pt>
                <c:pt idx="15">
                  <c:v>-2.4335637106979464E-3</c:v>
                </c:pt>
                <c:pt idx="16">
                  <c:v>5.3538401635354815E-3</c:v>
                </c:pt>
                <c:pt idx="17">
                  <c:v>6.8139783899542495E-3</c:v>
                </c:pt>
                <c:pt idx="18">
                  <c:v>-1.265453129562932E-2</c:v>
                </c:pt>
                <c:pt idx="19">
                  <c:v>-1.1681105811350142E-2</c:v>
                </c:pt>
                <c:pt idx="20">
                  <c:v>-5.8405529056750711E-3</c:v>
                </c:pt>
                <c:pt idx="21">
                  <c:v>5.8405529056750711E-3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64964</v>
      </c>
      <c r="D2">
        <v>3446</v>
      </c>
      <c r="E2">
        <v>5148</v>
      </c>
      <c r="F2">
        <v>4453</v>
      </c>
      <c r="G2">
        <v>3340</v>
      </c>
      <c r="H2">
        <v>3423</v>
      </c>
      <c r="I2">
        <v>3454</v>
      </c>
      <c r="J2">
        <v>3424</v>
      </c>
      <c r="K2">
        <v>3422</v>
      </c>
      <c r="L2">
        <v>3458</v>
      </c>
      <c r="M2">
        <v>3414</v>
      </c>
      <c r="N2">
        <v>3435</v>
      </c>
      <c r="O2">
        <v>34921</v>
      </c>
      <c r="P2">
        <v>3586</v>
      </c>
      <c r="Q2">
        <v>7284</v>
      </c>
      <c r="R2">
        <v>4334</v>
      </c>
      <c r="S2">
        <v>3381</v>
      </c>
      <c r="T2">
        <v>3455</v>
      </c>
      <c r="U2">
        <v>3448</v>
      </c>
      <c r="V2">
        <v>3422</v>
      </c>
      <c r="W2">
        <v>3421</v>
      </c>
      <c r="X2">
        <v>3406</v>
      </c>
      <c r="Y2">
        <v>3436</v>
      </c>
      <c r="Z2">
        <v>3437</v>
      </c>
      <c r="AA2">
        <v>17568</v>
      </c>
      <c r="AB2">
        <v>3822</v>
      </c>
      <c r="AC2">
        <v>9072</v>
      </c>
      <c r="AD2">
        <v>4468</v>
      </c>
      <c r="AE2">
        <v>3350</v>
      </c>
      <c r="AF2">
        <v>3441</v>
      </c>
      <c r="AG2">
        <v>3449</v>
      </c>
      <c r="AH2">
        <v>3439</v>
      </c>
      <c r="AI2">
        <v>3376</v>
      </c>
      <c r="AJ2">
        <v>3468</v>
      </c>
      <c r="AK2">
        <v>3465</v>
      </c>
      <c r="AL2">
        <v>3453</v>
      </c>
      <c r="AM2">
        <v>7206</v>
      </c>
      <c r="AN2">
        <v>4964</v>
      </c>
      <c r="AO2">
        <v>12651</v>
      </c>
      <c r="AP2">
        <v>4153</v>
      </c>
      <c r="AQ2">
        <v>3344</v>
      </c>
      <c r="AR2">
        <v>3401</v>
      </c>
      <c r="AS2">
        <v>3443</v>
      </c>
      <c r="AT2">
        <v>3448</v>
      </c>
      <c r="AU2">
        <v>3407</v>
      </c>
      <c r="AV2">
        <v>3426</v>
      </c>
      <c r="AW2">
        <v>3414</v>
      </c>
      <c r="AX2">
        <v>3456</v>
      </c>
      <c r="AY2">
        <v>4212</v>
      </c>
      <c r="AZ2">
        <v>7819</v>
      </c>
      <c r="BA2">
        <v>26777</v>
      </c>
      <c r="BB2">
        <v>3842</v>
      </c>
      <c r="BC2">
        <v>3345</v>
      </c>
      <c r="BD2">
        <v>3413</v>
      </c>
      <c r="BE2">
        <v>3411</v>
      </c>
      <c r="BF2">
        <v>3448</v>
      </c>
      <c r="BG2">
        <v>3448</v>
      </c>
      <c r="BH2">
        <v>3422</v>
      </c>
      <c r="BI2">
        <v>3398</v>
      </c>
      <c r="BJ2">
        <v>3416</v>
      </c>
      <c r="BK2">
        <v>3605</v>
      </c>
      <c r="BL2">
        <v>12054</v>
      </c>
      <c r="BM2">
        <v>50710</v>
      </c>
      <c r="BN2">
        <v>3626</v>
      </c>
      <c r="BO2">
        <v>3328</v>
      </c>
      <c r="BP2">
        <v>3450</v>
      </c>
      <c r="BQ2">
        <v>3435</v>
      </c>
      <c r="BR2">
        <v>3405</v>
      </c>
      <c r="BS2">
        <v>3419</v>
      </c>
      <c r="BT2">
        <v>3423</v>
      </c>
      <c r="BU2">
        <v>3502</v>
      </c>
      <c r="BV2">
        <v>3418</v>
      </c>
      <c r="BW2">
        <v>3442</v>
      </c>
      <c r="BX2">
        <v>21594</v>
      </c>
      <c r="BY2">
        <v>64932</v>
      </c>
      <c r="BZ2">
        <v>3340</v>
      </c>
      <c r="CA2">
        <v>3341</v>
      </c>
      <c r="CB2">
        <v>3444</v>
      </c>
      <c r="CC2">
        <v>3485</v>
      </c>
      <c r="CD2">
        <v>3441</v>
      </c>
      <c r="CE2">
        <v>3461</v>
      </c>
      <c r="CF2">
        <v>3478</v>
      </c>
      <c r="CG2">
        <v>3466</v>
      </c>
      <c r="CH2">
        <v>3430</v>
      </c>
      <c r="CI2">
        <v>3440</v>
      </c>
      <c r="CJ2">
        <v>42545</v>
      </c>
      <c r="CK2">
        <v>64957</v>
      </c>
      <c r="CL2">
        <v>3342</v>
      </c>
      <c r="CM2">
        <v>3338</v>
      </c>
      <c r="CN2">
        <v>3407</v>
      </c>
      <c r="CO2">
        <v>3465</v>
      </c>
      <c r="CP2">
        <v>3414</v>
      </c>
      <c r="CQ2">
        <v>3431</v>
      </c>
      <c r="CR2">
        <v>3432</v>
      </c>
      <c r="CS2">
        <v>3481</v>
      </c>
      <c r="CT2">
        <v>3454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64964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64964</v>
      </c>
      <c r="K9" t="s">
        <v>82</v>
      </c>
      <c r="L9" s="8" t="str">
        <f>A10</f>
        <v>A2</v>
      </c>
      <c r="M9" s="8">
        <f>B10</f>
        <v>3446</v>
      </c>
      <c r="N9" s="8">
        <f>(M9-I$15)/2054.6</f>
        <v>1.946850968558357E-3</v>
      </c>
      <c r="O9" s="8">
        <f>N9*40</f>
        <v>7.7874038742334284E-2</v>
      </c>
    </row>
    <row r="10" spans="1:98" x14ac:dyDescent="0.4">
      <c r="A10" t="s">
        <v>83</v>
      </c>
      <c r="B10">
        <v>3446</v>
      </c>
      <c r="E10">
        <f>E9/2</f>
        <v>15</v>
      </c>
      <c r="G10">
        <f>G9/2</f>
        <v>15</v>
      </c>
      <c r="H10" t="str">
        <f>A21</f>
        <v>B1</v>
      </c>
      <c r="I10">
        <f>B21</f>
        <v>34921</v>
      </c>
      <c r="K10" t="s">
        <v>85</v>
      </c>
      <c r="L10" s="8" t="str">
        <f>A22</f>
        <v>B2</v>
      </c>
      <c r="M10" s="8">
        <f>B22</f>
        <v>3586</v>
      </c>
      <c r="N10" s="8">
        <f t="shared" ref="N10:N73" si="1">(M10-I$15)/2054.6</f>
        <v>7.008663486810085E-2</v>
      </c>
      <c r="O10" s="8">
        <f t="shared" ref="O10:O73" si="2">N10*40</f>
        <v>2.803465394724034</v>
      </c>
    </row>
    <row r="11" spans="1:98" x14ac:dyDescent="0.4">
      <c r="A11" t="s">
        <v>84</v>
      </c>
      <c r="B11">
        <v>5148</v>
      </c>
      <c r="E11">
        <f>E10/2</f>
        <v>7.5</v>
      </c>
      <c r="G11">
        <f>G10/2</f>
        <v>7.5</v>
      </c>
      <c r="H11" t="str">
        <f>A33</f>
        <v>C1</v>
      </c>
      <c r="I11">
        <f>B33</f>
        <v>17568</v>
      </c>
      <c r="K11" t="s">
        <v>88</v>
      </c>
      <c r="L11" s="8" t="str">
        <f>A34</f>
        <v>C2</v>
      </c>
      <c r="M11" s="8">
        <f>B34</f>
        <v>3822</v>
      </c>
      <c r="N11" s="8">
        <f t="shared" si="1"/>
        <v>0.1849508420130439</v>
      </c>
      <c r="O11" s="8">
        <f t="shared" si="2"/>
        <v>7.3980336805217561</v>
      </c>
    </row>
    <row r="12" spans="1:98" x14ac:dyDescent="0.4">
      <c r="A12" t="s">
        <v>9</v>
      </c>
      <c r="B12">
        <v>4453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7206</v>
      </c>
      <c r="K12" t="s">
        <v>91</v>
      </c>
      <c r="L12" s="8" t="str">
        <f>A46</f>
        <v>D2</v>
      </c>
      <c r="M12" s="8">
        <f>B46</f>
        <v>4964</v>
      </c>
      <c r="N12" s="8">
        <f t="shared" si="1"/>
        <v>0.74077679353645487</v>
      </c>
      <c r="O12" s="8">
        <f t="shared" si="2"/>
        <v>29.631071741458193</v>
      </c>
    </row>
    <row r="13" spans="1:98" x14ac:dyDescent="0.4">
      <c r="A13" t="s">
        <v>17</v>
      </c>
      <c r="B13">
        <v>3340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4212</v>
      </c>
      <c r="K13" t="s">
        <v>94</v>
      </c>
      <c r="L13" s="8" t="str">
        <f>A58</f>
        <v>E2</v>
      </c>
      <c r="M13" s="8">
        <f>B58</f>
        <v>7819</v>
      </c>
      <c r="N13" s="8">
        <f t="shared" si="1"/>
        <v>2.130341672344982</v>
      </c>
      <c r="O13" s="8">
        <f t="shared" si="2"/>
        <v>85.213666893799285</v>
      </c>
    </row>
    <row r="14" spans="1:98" x14ac:dyDescent="0.4">
      <c r="A14" t="s">
        <v>25</v>
      </c>
      <c r="B14">
        <v>3423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3605</v>
      </c>
      <c r="K14" t="s">
        <v>97</v>
      </c>
      <c r="L14" s="8" t="str">
        <f>A70</f>
        <v>F2</v>
      </c>
      <c r="M14" s="8">
        <f>B70</f>
        <v>12054</v>
      </c>
      <c r="N14" s="8">
        <f t="shared" si="1"/>
        <v>4.1915701353061428</v>
      </c>
      <c r="O14" s="8">
        <f t="shared" si="2"/>
        <v>167.66280541224572</v>
      </c>
    </row>
    <row r="15" spans="1:98" x14ac:dyDescent="0.4">
      <c r="A15" t="s">
        <v>34</v>
      </c>
      <c r="B15">
        <v>3454</v>
      </c>
      <c r="G15">
        <f t="shared" ref="G15" si="3">E15*1.14</f>
        <v>0</v>
      </c>
      <c r="H15" t="str">
        <f>A81</f>
        <v>G1</v>
      </c>
      <c r="I15">
        <f>B81</f>
        <v>3442</v>
      </c>
      <c r="K15" t="s">
        <v>100</v>
      </c>
      <c r="L15" s="8" t="str">
        <f>A82</f>
        <v>G2</v>
      </c>
      <c r="M15" s="8">
        <f>B82</f>
        <v>21594</v>
      </c>
      <c r="N15" s="8">
        <f t="shared" si="1"/>
        <v>8.8348096953178246</v>
      </c>
      <c r="O15" s="8">
        <f t="shared" si="2"/>
        <v>353.39238781271297</v>
      </c>
    </row>
    <row r="16" spans="1:98" x14ac:dyDescent="0.4">
      <c r="A16" t="s">
        <v>41</v>
      </c>
      <c r="B16">
        <v>3424</v>
      </c>
      <c r="H16" t="s">
        <v>119</v>
      </c>
      <c r="I16">
        <f>SLOPE(I10:I15, G10:G15)</f>
        <v>2077.2144486980255</v>
      </c>
      <c r="K16" t="s">
        <v>103</v>
      </c>
      <c r="L16" s="8" t="str">
        <f>A94</f>
        <v>H2</v>
      </c>
      <c r="M16" s="8">
        <f>B94</f>
        <v>42545</v>
      </c>
      <c r="N16" s="8">
        <f t="shared" si="1"/>
        <v>19.031928355884357</v>
      </c>
      <c r="O16" s="8">
        <f t="shared" si="2"/>
        <v>761.27713423537432</v>
      </c>
    </row>
    <row r="17" spans="1:15" x14ac:dyDescent="0.4">
      <c r="A17" t="s">
        <v>49</v>
      </c>
      <c r="B17">
        <v>3422</v>
      </c>
      <c r="K17" t="s">
        <v>104</v>
      </c>
      <c r="L17" s="8" t="str">
        <f>A95</f>
        <v>H3</v>
      </c>
      <c r="M17" s="8">
        <f>B95</f>
        <v>64957</v>
      </c>
      <c r="N17" s="8">
        <f t="shared" si="1"/>
        <v>29.940134332716831</v>
      </c>
      <c r="O17" s="8">
        <f t="shared" si="2"/>
        <v>1197.6053733086733</v>
      </c>
    </row>
    <row r="18" spans="1:15" x14ac:dyDescent="0.4">
      <c r="A18" t="s">
        <v>57</v>
      </c>
      <c r="B18">
        <v>3458</v>
      </c>
      <c r="K18" t="s">
        <v>101</v>
      </c>
      <c r="L18" s="8" t="str">
        <f>A83</f>
        <v>G3</v>
      </c>
      <c r="M18" s="8">
        <f>B83</f>
        <v>64932</v>
      </c>
      <c r="N18" s="8">
        <f t="shared" si="1"/>
        <v>29.927966514163341</v>
      </c>
      <c r="O18" s="8">
        <f t="shared" si="2"/>
        <v>1197.1186605665337</v>
      </c>
    </row>
    <row r="19" spans="1:15" x14ac:dyDescent="0.4">
      <c r="A19" t="s">
        <v>65</v>
      </c>
      <c r="B19">
        <v>3414</v>
      </c>
      <c r="K19" t="s">
        <v>98</v>
      </c>
      <c r="L19" s="8" t="str">
        <f>A71</f>
        <v>F3</v>
      </c>
      <c r="M19" s="8">
        <f>B71</f>
        <v>50710</v>
      </c>
      <c r="N19" s="8">
        <f t="shared" si="1"/>
        <v>23.005937895454103</v>
      </c>
      <c r="O19" s="8">
        <f t="shared" si="2"/>
        <v>920.23751581816418</v>
      </c>
    </row>
    <row r="20" spans="1:15" x14ac:dyDescent="0.4">
      <c r="A20" t="s">
        <v>73</v>
      </c>
      <c r="B20">
        <v>3435</v>
      </c>
      <c r="K20" t="s">
        <v>95</v>
      </c>
      <c r="L20" s="8" t="str">
        <f>A59</f>
        <v>E3</v>
      </c>
      <c r="M20" s="8">
        <f>B59</f>
        <v>26777</v>
      </c>
      <c r="N20" s="8">
        <f t="shared" si="1"/>
        <v>11.357441837827315</v>
      </c>
      <c r="O20" s="8">
        <f t="shared" si="2"/>
        <v>454.2976735130926</v>
      </c>
    </row>
    <row r="21" spans="1:15" x14ac:dyDescent="0.4">
      <c r="A21" t="s">
        <v>85</v>
      </c>
      <c r="B21">
        <v>34921</v>
      </c>
      <c r="K21" t="s">
        <v>92</v>
      </c>
      <c r="L21" s="8" t="str">
        <f>A47</f>
        <v>D3</v>
      </c>
      <c r="M21" s="8">
        <f>B47</f>
        <v>12651</v>
      </c>
      <c r="N21" s="8">
        <f t="shared" si="1"/>
        <v>4.4821376423634769</v>
      </c>
      <c r="O21" s="8">
        <f t="shared" si="2"/>
        <v>179.28550569453907</v>
      </c>
    </row>
    <row r="22" spans="1:15" x14ac:dyDescent="0.4">
      <c r="A22" t="s">
        <v>86</v>
      </c>
      <c r="B22">
        <v>3586</v>
      </c>
      <c r="K22" t="s">
        <v>89</v>
      </c>
      <c r="L22" s="8" t="str">
        <f>A35</f>
        <v>C3</v>
      </c>
      <c r="M22" s="8">
        <f>B35</f>
        <v>9072</v>
      </c>
      <c r="N22" s="8">
        <f t="shared" si="1"/>
        <v>2.7401927382458875</v>
      </c>
      <c r="O22" s="8">
        <f t="shared" si="2"/>
        <v>109.6077095298355</v>
      </c>
    </row>
    <row r="23" spans="1:15" x14ac:dyDescent="0.4">
      <c r="A23" t="s">
        <v>87</v>
      </c>
      <c r="B23">
        <v>7284</v>
      </c>
      <c r="K23" t="s">
        <v>86</v>
      </c>
      <c r="L23" s="8" t="str">
        <f>A23</f>
        <v>B3</v>
      </c>
      <c r="M23" s="8">
        <f>B23</f>
        <v>7284</v>
      </c>
      <c r="N23" s="8">
        <f t="shared" si="1"/>
        <v>1.8699503553003018</v>
      </c>
      <c r="O23" s="8">
        <f t="shared" si="2"/>
        <v>74.798014212012077</v>
      </c>
    </row>
    <row r="24" spans="1:15" x14ac:dyDescent="0.4">
      <c r="A24" t="s">
        <v>10</v>
      </c>
      <c r="B24">
        <v>4334</v>
      </c>
      <c r="K24" t="s">
        <v>83</v>
      </c>
      <c r="L24" s="8" t="str">
        <f>A11</f>
        <v>A3</v>
      </c>
      <c r="M24" s="8">
        <f>B11</f>
        <v>5148</v>
      </c>
      <c r="N24" s="8">
        <f t="shared" si="1"/>
        <v>0.83033193809013928</v>
      </c>
      <c r="O24" s="8">
        <f t="shared" si="2"/>
        <v>33.213277523605569</v>
      </c>
    </row>
    <row r="25" spans="1:15" x14ac:dyDescent="0.4">
      <c r="A25" t="s">
        <v>18</v>
      </c>
      <c r="B25">
        <v>3381</v>
      </c>
      <c r="K25" t="s">
        <v>84</v>
      </c>
      <c r="L25" s="8" t="str">
        <f>A12</f>
        <v>A4</v>
      </c>
      <c r="M25" s="8">
        <f>B12</f>
        <v>4453</v>
      </c>
      <c r="N25" s="8">
        <f t="shared" si="1"/>
        <v>0.49206658230312472</v>
      </c>
      <c r="O25" s="8">
        <f t="shared" si="2"/>
        <v>19.682663292124989</v>
      </c>
    </row>
    <row r="26" spans="1:15" x14ac:dyDescent="0.4">
      <c r="A26" t="s">
        <v>26</v>
      </c>
      <c r="B26">
        <v>3455</v>
      </c>
      <c r="K26" t="s">
        <v>87</v>
      </c>
      <c r="L26" s="8" t="str">
        <f>A24</f>
        <v>B4</v>
      </c>
      <c r="M26" s="8">
        <f>B24</f>
        <v>4334</v>
      </c>
      <c r="N26" s="8">
        <f t="shared" si="1"/>
        <v>0.43414776598851362</v>
      </c>
      <c r="O26" s="8">
        <f t="shared" si="2"/>
        <v>17.365910639540544</v>
      </c>
    </row>
    <row r="27" spans="1:15" x14ac:dyDescent="0.4">
      <c r="A27" t="s">
        <v>35</v>
      </c>
      <c r="B27">
        <v>3448</v>
      </c>
      <c r="K27" t="s">
        <v>90</v>
      </c>
      <c r="L27" s="8" t="str">
        <f>A36</f>
        <v>C4</v>
      </c>
      <c r="M27" s="8">
        <f>B36</f>
        <v>4468</v>
      </c>
      <c r="N27" s="8">
        <f t="shared" si="1"/>
        <v>0.49936727343521858</v>
      </c>
      <c r="O27" s="8">
        <f t="shared" si="2"/>
        <v>19.974690937408745</v>
      </c>
    </row>
    <row r="28" spans="1:15" x14ac:dyDescent="0.4">
      <c r="A28" t="s">
        <v>42</v>
      </c>
      <c r="B28">
        <v>3422</v>
      </c>
      <c r="K28" t="s">
        <v>93</v>
      </c>
      <c r="L28" s="8" t="str">
        <f>A48</f>
        <v>D4</v>
      </c>
      <c r="M28" s="8">
        <f>B48</f>
        <v>4153</v>
      </c>
      <c r="N28" s="8">
        <f t="shared" si="1"/>
        <v>0.34605275966124793</v>
      </c>
      <c r="O28" s="8">
        <f t="shared" si="2"/>
        <v>13.842110386449917</v>
      </c>
    </row>
    <row r="29" spans="1:15" x14ac:dyDescent="0.4">
      <c r="A29" t="s">
        <v>50</v>
      </c>
      <c r="B29">
        <v>3421</v>
      </c>
      <c r="K29" t="s">
        <v>96</v>
      </c>
      <c r="L29" s="8" t="str">
        <f>A60</f>
        <v>E4</v>
      </c>
      <c r="M29" s="8">
        <f>B60</f>
        <v>3842</v>
      </c>
      <c r="N29" s="8">
        <f t="shared" si="1"/>
        <v>0.19468509685583568</v>
      </c>
      <c r="O29" s="8">
        <f t="shared" si="2"/>
        <v>7.7874038742334273</v>
      </c>
    </row>
    <row r="30" spans="1:15" x14ac:dyDescent="0.4">
      <c r="A30" t="s">
        <v>58</v>
      </c>
      <c r="B30">
        <v>3406</v>
      </c>
      <c r="K30" t="s">
        <v>99</v>
      </c>
      <c r="L30" s="8" t="str">
        <f>A72</f>
        <v>F4</v>
      </c>
      <c r="M30" s="8">
        <f>B72</f>
        <v>3626</v>
      </c>
      <c r="N30" s="8">
        <f t="shared" si="1"/>
        <v>8.9555144553684421E-2</v>
      </c>
      <c r="O30" s="8">
        <f t="shared" si="2"/>
        <v>3.5822057821473767</v>
      </c>
    </row>
    <row r="31" spans="1:15" x14ac:dyDescent="0.4">
      <c r="A31" t="s">
        <v>66</v>
      </c>
      <c r="B31">
        <v>3436</v>
      </c>
      <c r="K31" t="s">
        <v>102</v>
      </c>
      <c r="L31" s="8" t="str">
        <f>A84</f>
        <v>G4</v>
      </c>
      <c r="M31" s="8">
        <f>B84</f>
        <v>3340</v>
      </c>
      <c r="N31" s="8">
        <f t="shared" si="1"/>
        <v>-4.96446996982381E-2</v>
      </c>
      <c r="O31" s="8">
        <f t="shared" si="2"/>
        <v>-1.9857879879295239</v>
      </c>
    </row>
    <row r="32" spans="1:15" x14ac:dyDescent="0.4">
      <c r="A32" t="s">
        <v>74</v>
      </c>
      <c r="B32">
        <v>3437</v>
      </c>
      <c r="K32" t="s">
        <v>105</v>
      </c>
      <c r="L32" t="str">
        <f>A96</f>
        <v>H4</v>
      </c>
      <c r="M32">
        <f>B96</f>
        <v>3342</v>
      </c>
      <c r="N32" s="8">
        <f t="shared" si="1"/>
        <v>-4.8671274213958921E-2</v>
      </c>
      <c r="O32" s="8">
        <f t="shared" si="2"/>
        <v>-1.9468509685583568</v>
      </c>
    </row>
    <row r="33" spans="1:15" x14ac:dyDescent="0.4">
      <c r="A33" t="s">
        <v>88</v>
      </c>
      <c r="B33">
        <v>17568</v>
      </c>
      <c r="K33" t="s">
        <v>16</v>
      </c>
      <c r="L33" t="str">
        <f>A97</f>
        <v>H5</v>
      </c>
      <c r="M33">
        <f>B97</f>
        <v>3338</v>
      </c>
      <c r="N33" s="8">
        <f t="shared" si="1"/>
        <v>-5.0618125182517279E-2</v>
      </c>
      <c r="O33" s="8">
        <f t="shared" si="2"/>
        <v>-2.0247250073006913</v>
      </c>
    </row>
    <row r="34" spans="1:15" x14ac:dyDescent="0.4">
      <c r="A34" t="s">
        <v>89</v>
      </c>
      <c r="B34">
        <v>3822</v>
      </c>
      <c r="K34" t="s">
        <v>15</v>
      </c>
      <c r="L34" t="str">
        <f>A85</f>
        <v>G5</v>
      </c>
      <c r="M34">
        <f>B85</f>
        <v>3341</v>
      </c>
      <c r="N34" s="8">
        <f t="shared" si="1"/>
        <v>-4.9157986956098514E-2</v>
      </c>
      <c r="O34" s="8">
        <f t="shared" si="2"/>
        <v>-1.9663194782439406</v>
      </c>
    </row>
    <row r="35" spans="1:15" x14ac:dyDescent="0.4">
      <c r="A35" t="s">
        <v>90</v>
      </c>
      <c r="B35">
        <v>9072</v>
      </c>
      <c r="K35" t="s">
        <v>14</v>
      </c>
      <c r="L35" t="str">
        <f>A73</f>
        <v>F5</v>
      </c>
      <c r="M35">
        <f>B73</f>
        <v>3328</v>
      </c>
      <c r="N35" s="8">
        <f t="shared" si="1"/>
        <v>-5.5485252603913175E-2</v>
      </c>
      <c r="O35" s="8">
        <f t="shared" si="2"/>
        <v>-2.2194101041565268</v>
      </c>
    </row>
    <row r="36" spans="1:15" x14ac:dyDescent="0.4">
      <c r="A36" t="s">
        <v>11</v>
      </c>
      <c r="B36">
        <v>4468</v>
      </c>
      <c r="K36" t="s">
        <v>13</v>
      </c>
      <c r="L36" t="str">
        <f>A61</f>
        <v>E5</v>
      </c>
      <c r="M36">
        <f>B61</f>
        <v>3345</v>
      </c>
      <c r="N36" s="8">
        <f t="shared" si="1"/>
        <v>-4.7211135987540155E-2</v>
      </c>
      <c r="O36" s="8">
        <f t="shared" si="2"/>
        <v>-1.8884454395016061</v>
      </c>
    </row>
    <row r="37" spans="1:15" x14ac:dyDescent="0.4">
      <c r="A37" t="s">
        <v>19</v>
      </c>
      <c r="B37">
        <v>3350</v>
      </c>
      <c r="K37" t="s">
        <v>12</v>
      </c>
      <c r="L37" t="str">
        <f>A49</f>
        <v>D5</v>
      </c>
      <c r="M37">
        <f>B49</f>
        <v>3344</v>
      </c>
      <c r="N37" s="8">
        <f t="shared" si="1"/>
        <v>-4.7697848729679748E-2</v>
      </c>
      <c r="O37" s="8">
        <f t="shared" si="2"/>
        <v>-1.9079139491871899</v>
      </c>
    </row>
    <row r="38" spans="1:15" x14ac:dyDescent="0.4">
      <c r="A38" t="s">
        <v>27</v>
      </c>
      <c r="B38">
        <v>3441</v>
      </c>
      <c r="K38" t="s">
        <v>11</v>
      </c>
      <c r="L38" t="str">
        <f>A37</f>
        <v>C5</v>
      </c>
      <c r="M38">
        <f>B37</f>
        <v>3350</v>
      </c>
      <c r="N38" s="8">
        <f t="shared" si="1"/>
        <v>-4.477757227684221E-2</v>
      </c>
      <c r="O38" s="8">
        <f t="shared" si="2"/>
        <v>-1.7911028910736884</v>
      </c>
    </row>
    <row r="39" spans="1:15" x14ac:dyDescent="0.4">
      <c r="A39" t="s">
        <v>36</v>
      </c>
      <c r="B39">
        <v>3449</v>
      </c>
      <c r="K39" t="s">
        <v>10</v>
      </c>
      <c r="L39" t="str">
        <f>A25</f>
        <v>B5</v>
      </c>
      <c r="M39">
        <f>B25</f>
        <v>3381</v>
      </c>
      <c r="N39" s="8">
        <f t="shared" si="1"/>
        <v>-2.9689477270514943E-2</v>
      </c>
      <c r="O39" s="8">
        <f t="shared" si="2"/>
        <v>-1.1875790908205976</v>
      </c>
    </row>
    <row r="40" spans="1:15" x14ac:dyDescent="0.4">
      <c r="A40" t="s">
        <v>43</v>
      </c>
      <c r="B40">
        <v>3439</v>
      </c>
      <c r="K40" t="s">
        <v>9</v>
      </c>
      <c r="L40" t="str">
        <f>A13</f>
        <v>A5</v>
      </c>
      <c r="M40">
        <f>B13</f>
        <v>3340</v>
      </c>
      <c r="N40" s="8">
        <f t="shared" si="1"/>
        <v>-4.96446996982381E-2</v>
      </c>
      <c r="O40" s="8">
        <f t="shared" si="2"/>
        <v>-1.9857879879295239</v>
      </c>
    </row>
    <row r="41" spans="1:15" x14ac:dyDescent="0.4">
      <c r="A41" t="s">
        <v>51</v>
      </c>
      <c r="B41">
        <v>3376</v>
      </c>
      <c r="K41" t="s">
        <v>17</v>
      </c>
      <c r="L41" t="str">
        <f>A14</f>
        <v>A6</v>
      </c>
      <c r="M41">
        <f>B14</f>
        <v>3423</v>
      </c>
      <c r="N41" s="8">
        <f t="shared" si="1"/>
        <v>-9.2475421006521959E-3</v>
      </c>
      <c r="O41" s="8">
        <f t="shared" si="2"/>
        <v>-0.36990168402608781</v>
      </c>
    </row>
    <row r="42" spans="1:15" x14ac:dyDescent="0.4">
      <c r="A42" t="s">
        <v>59</v>
      </c>
      <c r="B42">
        <v>3468</v>
      </c>
      <c r="K42" t="s">
        <v>18</v>
      </c>
      <c r="L42" t="str">
        <f>A26</f>
        <v>B6</v>
      </c>
      <c r="M42">
        <f>B26</f>
        <v>3455</v>
      </c>
      <c r="N42" s="8">
        <f t="shared" si="1"/>
        <v>6.3272656478146599E-3</v>
      </c>
      <c r="O42" s="8">
        <f t="shared" si="2"/>
        <v>0.25309062591258641</v>
      </c>
    </row>
    <row r="43" spans="1:15" x14ac:dyDescent="0.4">
      <c r="A43" t="s">
        <v>67</v>
      </c>
      <c r="B43">
        <v>3465</v>
      </c>
      <c r="K43" t="s">
        <v>19</v>
      </c>
      <c r="L43" t="str">
        <f>A38</f>
        <v>C6</v>
      </c>
      <c r="M43">
        <f>B38</f>
        <v>3441</v>
      </c>
      <c r="N43" s="8">
        <f t="shared" si="1"/>
        <v>-4.8671274213958924E-4</v>
      </c>
      <c r="O43" s="8">
        <f t="shared" si="2"/>
        <v>-1.9468509685583571E-2</v>
      </c>
    </row>
    <row r="44" spans="1:15" x14ac:dyDescent="0.4">
      <c r="A44" t="s">
        <v>75</v>
      </c>
      <c r="B44">
        <v>3453</v>
      </c>
      <c r="K44" t="s">
        <v>20</v>
      </c>
      <c r="L44" t="str">
        <f>A50</f>
        <v>D6</v>
      </c>
      <c r="M44">
        <f>B50</f>
        <v>3401</v>
      </c>
      <c r="N44" s="8">
        <f t="shared" si="1"/>
        <v>-1.9955222427723157E-2</v>
      </c>
      <c r="O44" s="8">
        <f t="shared" si="2"/>
        <v>-0.79820889710892629</v>
      </c>
    </row>
    <row r="45" spans="1:15" x14ac:dyDescent="0.4">
      <c r="A45" t="s">
        <v>91</v>
      </c>
      <c r="B45">
        <v>7206</v>
      </c>
      <c r="K45" t="s">
        <v>21</v>
      </c>
      <c r="L45" t="str">
        <f>A62</f>
        <v>E6</v>
      </c>
      <c r="M45">
        <f>B62</f>
        <v>3413</v>
      </c>
      <c r="N45" s="8">
        <f t="shared" si="1"/>
        <v>-1.4114669522048089E-2</v>
      </c>
      <c r="O45" s="8">
        <f t="shared" si="2"/>
        <v>-0.5645867808819236</v>
      </c>
    </row>
    <row r="46" spans="1:15" x14ac:dyDescent="0.4">
      <c r="A46" t="s">
        <v>92</v>
      </c>
      <c r="B46">
        <v>4964</v>
      </c>
      <c r="K46" t="s">
        <v>22</v>
      </c>
      <c r="L46" t="str">
        <f>A74</f>
        <v>F6</v>
      </c>
      <c r="M46">
        <f>B74</f>
        <v>3450</v>
      </c>
      <c r="N46" s="8">
        <f t="shared" si="1"/>
        <v>3.8937019371167139E-3</v>
      </c>
      <c r="O46" s="8">
        <f t="shared" si="2"/>
        <v>0.15574807748466857</v>
      </c>
    </row>
    <row r="47" spans="1:15" x14ac:dyDescent="0.4">
      <c r="A47" t="s">
        <v>93</v>
      </c>
      <c r="B47">
        <v>12651</v>
      </c>
      <c r="K47" t="s">
        <v>23</v>
      </c>
      <c r="L47" t="str">
        <f>A86</f>
        <v>G6</v>
      </c>
      <c r="M47">
        <f>B86</f>
        <v>3444</v>
      </c>
      <c r="N47" s="8">
        <f t="shared" si="1"/>
        <v>9.7342548427917848E-4</v>
      </c>
      <c r="O47" s="8">
        <f t="shared" si="2"/>
        <v>3.8937019371167142E-2</v>
      </c>
    </row>
    <row r="48" spans="1:15" x14ac:dyDescent="0.4">
      <c r="A48" t="s">
        <v>12</v>
      </c>
      <c r="B48">
        <v>4153</v>
      </c>
      <c r="K48" t="s">
        <v>24</v>
      </c>
      <c r="L48" t="str">
        <f>A98</f>
        <v>H6</v>
      </c>
      <c r="M48">
        <f>B98</f>
        <v>3407</v>
      </c>
      <c r="N48" s="8">
        <f t="shared" si="1"/>
        <v>-1.7034945974885623E-2</v>
      </c>
      <c r="O48" s="8">
        <f t="shared" si="2"/>
        <v>-0.68139783899542494</v>
      </c>
    </row>
    <row r="49" spans="1:15" x14ac:dyDescent="0.4">
      <c r="A49" t="s">
        <v>20</v>
      </c>
      <c r="B49">
        <v>3344</v>
      </c>
      <c r="K49" t="s">
        <v>33</v>
      </c>
      <c r="L49" t="str">
        <f>A99</f>
        <v>H7</v>
      </c>
      <c r="M49">
        <f>B99</f>
        <v>3465</v>
      </c>
      <c r="N49" s="8">
        <f t="shared" si="1"/>
        <v>1.1194393069210553E-2</v>
      </c>
      <c r="O49" s="8">
        <f t="shared" si="2"/>
        <v>0.44777572276842209</v>
      </c>
    </row>
    <row r="50" spans="1:15" x14ac:dyDescent="0.4">
      <c r="A50" t="s">
        <v>28</v>
      </c>
      <c r="B50">
        <v>3401</v>
      </c>
      <c r="K50" t="s">
        <v>31</v>
      </c>
      <c r="L50" t="str">
        <f>A87</f>
        <v>G7</v>
      </c>
      <c r="M50">
        <f>B87</f>
        <v>3485</v>
      </c>
      <c r="N50" s="8">
        <f t="shared" si="1"/>
        <v>2.0928647912002336E-2</v>
      </c>
      <c r="O50" s="8">
        <f t="shared" si="2"/>
        <v>0.8371459164800934</v>
      </c>
    </row>
    <row r="51" spans="1:15" x14ac:dyDescent="0.4">
      <c r="A51" t="s">
        <v>37</v>
      </c>
      <c r="B51">
        <v>3443</v>
      </c>
      <c r="K51" t="s">
        <v>32</v>
      </c>
      <c r="L51" t="str">
        <f>A75</f>
        <v>F7</v>
      </c>
      <c r="M51">
        <f>B75</f>
        <v>3435</v>
      </c>
      <c r="N51" s="8">
        <f t="shared" si="1"/>
        <v>-3.4069891949771247E-3</v>
      </c>
      <c r="O51" s="8">
        <f t="shared" si="2"/>
        <v>-0.13627956779908498</v>
      </c>
    </row>
    <row r="52" spans="1:15" x14ac:dyDescent="0.4">
      <c r="A52" t="s">
        <v>44</v>
      </c>
      <c r="B52">
        <v>3448</v>
      </c>
      <c r="K52" t="s">
        <v>29</v>
      </c>
      <c r="L52" t="str">
        <f>A63</f>
        <v>E7</v>
      </c>
      <c r="M52">
        <f>B63</f>
        <v>3411</v>
      </c>
      <c r="N52" s="8">
        <f t="shared" si="1"/>
        <v>-1.5088095006327266E-2</v>
      </c>
      <c r="O52" s="8">
        <f t="shared" si="2"/>
        <v>-0.6035238002530906</v>
      </c>
    </row>
    <row r="53" spans="1:15" x14ac:dyDescent="0.4">
      <c r="A53" t="s">
        <v>52</v>
      </c>
      <c r="B53">
        <v>3407</v>
      </c>
      <c r="K53" t="s">
        <v>28</v>
      </c>
      <c r="L53" t="str">
        <f>A51</f>
        <v>D7</v>
      </c>
      <c r="M53">
        <f>B51</f>
        <v>3443</v>
      </c>
      <c r="N53" s="8">
        <f t="shared" si="1"/>
        <v>4.8671274213958924E-4</v>
      </c>
      <c r="O53" s="8">
        <f t="shared" si="2"/>
        <v>1.9468509685583571E-2</v>
      </c>
    </row>
    <row r="54" spans="1:15" x14ac:dyDescent="0.4">
      <c r="A54" t="s">
        <v>60</v>
      </c>
      <c r="B54">
        <v>3426</v>
      </c>
      <c r="K54" t="s">
        <v>27</v>
      </c>
      <c r="L54" s="8" t="str">
        <f>A39</f>
        <v>C7</v>
      </c>
      <c r="M54" s="8">
        <f>B39</f>
        <v>3449</v>
      </c>
      <c r="N54" s="8">
        <f t="shared" si="1"/>
        <v>3.4069891949771247E-3</v>
      </c>
      <c r="O54" s="8">
        <f t="shared" si="2"/>
        <v>0.13627956779908498</v>
      </c>
    </row>
    <row r="55" spans="1:15" x14ac:dyDescent="0.4">
      <c r="A55" t="s">
        <v>68</v>
      </c>
      <c r="B55">
        <v>3414</v>
      </c>
      <c r="K55" t="s">
        <v>26</v>
      </c>
      <c r="L55" s="8" t="str">
        <f>A27</f>
        <v>B7</v>
      </c>
      <c r="M55" s="8">
        <f>B27</f>
        <v>3448</v>
      </c>
      <c r="N55" s="8">
        <f t="shared" si="1"/>
        <v>2.9202764528375356E-3</v>
      </c>
      <c r="O55" s="8">
        <f t="shared" si="2"/>
        <v>0.11681105811350143</v>
      </c>
    </row>
    <row r="56" spans="1:15" x14ac:dyDescent="0.4">
      <c r="A56" t="s">
        <v>76</v>
      </c>
      <c r="B56">
        <v>3456</v>
      </c>
      <c r="K56" t="s">
        <v>25</v>
      </c>
      <c r="L56" s="8" t="str">
        <f>A15</f>
        <v>A7</v>
      </c>
      <c r="M56" s="8">
        <f>B15</f>
        <v>3454</v>
      </c>
      <c r="N56" s="8">
        <f t="shared" si="1"/>
        <v>5.8405529056750711E-3</v>
      </c>
      <c r="O56" s="8">
        <f t="shared" si="2"/>
        <v>0.23362211622700285</v>
      </c>
    </row>
    <row r="57" spans="1:15" x14ac:dyDescent="0.4">
      <c r="A57" t="s">
        <v>94</v>
      </c>
      <c r="B57">
        <v>4212</v>
      </c>
      <c r="K57" t="s">
        <v>34</v>
      </c>
      <c r="L57" s="8" t="str">
        <f>A16</f>
        <v>A8</v>
      </c>
      <c r="M57" s="8">
        <f>B16</f>
        <v>3424</v>
      </c>
      <c r="N57" s="8">
        <f t="shared" si="1"/>
        <v>-8.7608293585126062E-3</v>
      </c>
      <c r="O57" s="8">
        <f t="shared" si="2"/>
        <v>-0.35043317434050425</v>
      </c>
    </row>
    <row r="58" spans="1:15" x14ac:dyDescent="0.4">
      <c r="A58" t="s">
        <v>95</v>
      </c>
      <c r="B58">
        <v>7819</v>
      </c>
      <c r="K58" t="s">
        <v>35</v>
      </c>
      <c r="L58" s="8" t="str">
        <f>A28</f>
        <v>B8</v>
      </c>
      <c r="M58" s="8">
        <f>B28</f>
        <v>3422</v>
      </c>
      <c r="N58" s="8">
        <f t="shared" si="1"/>
        <v>-9.7342548427917855E-3</v>
      </c>
      <c r="O58" s="8">
        <f t="shared" si="2"/>
        <v>-0.38937019371167142</v>
      </c>
    </row>
    <row r="59" spans="1:15" x14ac:dyDescent="0.4">
      <c r="A59" t="s">
        <v>96</v>
      </c>
      <c r="B59">
        <v>26777</v>
      </c>
      <c r="K59" t="s">
        <v>36</v>
      </c>
      <c r="L59" s="8" t="str">
        <f>A40</f>
        <v>C8</v>
      </c>
      <c r="M59" s="8">
        <f>B40</f>
        <v>3439</v>
      </c>
      <c r="N59" s="8">
        <f t="shared" si="1"/>
        <v>-1.4601382264187678E-3</v>
      </c>
      <c r="O59" s="8">
        <f t="shared" si="2"/>
        <v>-5.8405529056750713E-2</v>
      </c>
    </row>
    <row r="60" spans="1:15" x14ac:dyDescent="0.4">
      <c r="A60" t="s">
        <v>13</v>
      </c>
      <c r="B60">
        <v>3842</v>
      </c>
      <c r="K60" t="s">
        <v>37</v>
      </c>
      <c r="L60" s="8" t="str">
        <f>A52</f>
        <v>D8</v>
      </c>
      <c r="M60" s="8">
        <f>B52</f>
        <v>3448</v>
      </c>
      <c r="N60" s="8">
        <f t="shared" si="1"/>
        <v>2.9202764528375356E-3</v>
      </c>
      <c r="O60" s="8">
        <f t="shared" si="2"/>
        <v>0.11681105811350143</v>
      </c>
    </row>
    <row r="61" spans="1:15" x14ac:dyDescent="0.4">
      <c r="A61" t="s">
        <v>21</v>
      </c>
      <c r="B61">
        <v>3345</v>
      </c>
      <c r="K61" t="s">
        <v>38</v>
      </c>
      <c r="L61" s="8" t="str">
        <f>A64</f>
        <v>E8</v>
      </c>
      <c r="M61" s="8">
        <f>B64</f>
        <v>3448</v>
      </c>
      <c r="N61" s="8">
        <f t="shared" si="1"/>
        <v>2.9202764528375356E-3</v>
      </c>
      <c r="O61" s="8">
        <f t="shared" si="2"/>
        <v>0.11681105811350143</v>
      </c>
    </row>
    <row r="62" spans="1:15" x14ac:dyDescent="0.4">
      <c r="A62" t="s">
        <v>29</v>
      </c>
      <c r="B62">
        <v>3413</v>
      </c>
      <c r="K62" t="s">
        <v>30</v>
      </c>
      <c r="L62" s="8" t="str">
        <f>A76</f>
        <v>F8</v>
      </c>
      <c r="M62" s="8">
        <f>B76</f>
        <v>3405</v>
      </c>
      <c r="N62" s="8">
        <f t="shared" si="1"/>
        <v>-1.8008371459164802E-2</v>
      </c>
      <c r="O62" s="8">
        <f t="shared" si="2"/>
        <v>-0.72033485836659206</v>
      </c>
    </row>
    <row r="63" spans="1:15" x14ac:dyDescent="0.4">
      <c r="A63" t="s">
        <v>38</v>
      </c>
      <c r="B63">
        <v>3411</v>
      </c>
      <c r="K63" t="s">
        <v>39</v>
      </c>
      <c r="L63" s="8" t="str">
        <f>A88</f>
        <v>G8</v>
      </c>
      <c r="M63" s="8">
        <f>B88</f>
        <v>3441</v>
      </c>
      <c r="N63" s="8">
        <f t="shared" si="1"/>
        <v>-4.8671274213958924E-4</v>
      </c>
      <c r="O63" s="8">
        <f t="shared" si="2"/>
        <v>-1.9468509685583571E-2</v>
      </c>
    </row>
    <row r="64" spans="1:15" x14ac:dyDescent="0.4">
      <c r="A64" t="s">
        <v>45</v>
      </c>
      <c r="B64">
        <v>3448</v>
      </c>
      <c r="K64" t="s">
        <v>40</v>
      </c>
      <c r="L64" s="8" t="str">
        <f>A100</f>
        <v>H8</v>
      </c>
      <c r="M64" s="8">
        <f>B100</f>
        <v>3414</v>
      </c>
      <c r="N64" s="8">
        <f t="shared" si="1"/>
        <v>-1.3627956779908499E-2</v>
      </c>
      <c r="O64" s="8">
        <f t="shared" si="2"/>
        <v>-0.54511827119633993</v>
      </c>
    </row>
    <row r="65" spans="1:15" x14ac:dyDescent="0.4">
      <c r="A65" t="s">
        <v>53</v>
      </c>
      <c r="B65">
        <v>3448</v>
      </c>
      <c r="K65" t="s">
        <v>48</v>
      </c>
      <c r="L65" s="8" t="str">
        <f>A101</f>
        <v>H9</v>
      </c>
      <c r="M65" s="8">
        <f>B101</f>
        <v>3431</v>
      </c>
      <c r="N65" s="8">
        <f t="shared" si="1"/>
        <v>-5.3538401635354815E-3</v>
      </c>
      <c r="O65" s="8">
        <f t="shared" si="2"/>
        <v>-0.21415360654141927</v>
      </c>
    </row>
    <row r="66" spans="1:15" x14ac:dyDescent="0.4">
      <c r="A66" t="s">
        <v>61</v>
      </c>
      <c r="B66">
        <v>3422</v>
      </c>
      <c r="K66" t="s">
        <v>47</v>
      </c>
      <c r="L66" s="8" t="str">
        <f>A89</f>
        <v>G9</v>
      </c>
      <c r="M66" s="8">
        <f>B89</f>
        <v>3461</v>
      </c>
      <c r="N66" s="8">
        <f t="shared" si="1"/>
        <v>9.2475421006521959E-3</v>
      </c>
      <c r="O66" s="8">
        <f t="shared" si="2"/>
        <v>0.36990168402608781</v>
      </c>
    </row>
    <row r="67" spans="1:15" x14ac:dyDescent="0.4">
      <c r="A67" t="s">
        <v>69</v>
      </c>
      <c r="B67">
        <v>3398</v>
      </c>
      <c r="K67" t="s">
        <v>46</v>
      </c>
      <c r="L67" s="8" t="str">
        <f>A77</f>
        <v>F9</v>
      </c>
      <c r="M67" s="8">
        <f>B77</f>
        <v>3419</v>
      </c>
      <c r="N67" s="8">
        <f t="shared" si="1"/>
        <v>-1.1194393069210553E-2</v>
      </c>
      <c r="O67" s="8">
        <f t="shared" si="2"/>
        <v>-0.44777572276842209</v>
      </c>
    </row>
    <row r="68" spans="1:15" x14ac:dyDescent="0.4">
      <c r="A68" t="s">
        <v>77</v>
      </c>
      <c r="B68">
        <v>3416</v>
      </c>
      <c r="K68" t="s">
        <v>45</v>
      </c>
      <c r="L68" s="8" t="str">
        <f>A65</f>
        <v>E9</v>
      </c>
      <c r="M68" s="8">
        <f>B65</f>
        <v>3448</v>
      </c>
      <c r="N68" s="8">
        <f t="shared" si="1"/>
        <v>2.9202764528375356E-3</v>
      </c>
      <c r="O68" s="8">
        <f t="shared" si="2"/>
        <v>0.11681105811350143</v>
      </c>
    </row>
    <row r="69" spans="1:15" x14ac:dyDescent="0.4">
      <c r="A69" t="s">
        <v>97</v>
      </c>
      <c r="B69">
        <v>3605</v>
      </c>
      <c r="K69" t="s">
        <v>44</v>
      </c>
      <c r="L69" s="8" t="str">
        <f>A53</f>
        <v>D9</v>
      </c>
      <c r="M69" s="8">
        <f>B53</f>
        <v>3407</v>
      </c>
      <c r="N69" s="8">
        <f t="shared" si="1"/>
        <v>-1.7034945974885623E-2</v>
      </c>
      <c r="O69" s="8">
        <f t="shared" si="2"/>
        <v>-0.68139783899542494</v>
      </c>
    </row>
    <row r="70" spans="1:15" x14ac:dyDescent="0.4">
      <c r="A70" t="s">
        <v>98</v>
      </c>
      <c r="B70">
        <v>12054</v>
      </c>
      <c r="K70" t="s">
        <v>43</v>
      </c>
      <c r="L70" s="8" t="str">
        <f>A41</f>
        <v>C9</v>
      </c>
      <c r="M70" s="8">
        <f>B41</f>
        <v>3376</v>
      </c>
      <c r="N70" s="8">
        <f t="shared" si="1"/>
        <v>-3.2123040981212887E-2</v>
      </c>
      <c r="O70" s="8">
        <f t="shared" si="2"/>
        <v>-1.2849216392485154</v>
      </c>
    </row>
    <row r="71" spans="1:15" x14ac:dyDescent="0.4">
      <c r="A71" t="s">
        <v>99</v>
      </c>
      <c r="B71">
        <v>50710</v>
      </c>
      <c r="K71" t="s">
        <v>42</v>
      </c>
      <c r="L71" s="8" t="str">
        <f>A29</f>
        <v>B9</v>
      </c>
      <c r="M71" s="8">
        <f>B29</f>
        <v>3421</v>
      </c>
      <c r="N71" s="8">
        <f t="shared" si="1"/>
        <v>-1.0220967584931373E-2</v>
      </c>
      <c r="O71" s="8">
        <f t="shared" si="2"/>
        <v>-0.40883870339725492</v>
      </c>
    </row>
    <row r="72" spans="1:15" x14ac:dyDescent="0.4">
      <c r="A72" t="s">
        <v>14</v>
      </c>
      <c r="B72">
        <v>3626</v>
      </c>
      <c r="K72" t="s">
        <v>41</v>
      </c>
      <c r="L72" s="8" t="str">
        <f>A17</f>
        <v>A9</v>
      </c>
      <c r="M72" s="8">
        <f>B17</f>
        <v>3422</v>
      </c>
      <c r="N72" s="8">
        <f t="shared" si="1"/>
        <v>-9.7342548427917855E-3</v>
      </c>
      <c r="O72" s="8">
        <f t="shared" si="2"/>
        <v>-0.38937019371167142</v>
      </c>
    </row>
    <row r="73" spans="1:15" x14ac:dyDescent="0.4">
      <c r="A73" t="s">
        <v>22</v>
      </c>
      <c r="B73">
        <v>3328</v>
      </c>
      <c r="K73" t="s">
        <v>49</v>
      </c>
      <c r="L73" s="8" t="str">
        <f>A18</f>
        <v>A10</v>
      </c>
      <c r="M73" s="8">
        <f>B18</f>
        <v>3458</v>
      </c>
      <c r="N73" s="8">
        <f t="shared" si="1"/>
        <v>7.7874038742334279E-3</v>
      </c>
      <c r="O73" s="8">
        <f t="shared" si="2"/>
        <v>0.31149615496933714</v>
      </c>
    </row>
    <row r="74" spans="1:15" x14ac:dyDescent="0.4">
      <c r="A74" t="s">
        <v>32</v>
      </c>
      <c r="B74">
        <v>3450</v>
      </c>
      <c r="K74" t="s">
        <v>50</v>
      </c>
      <c r="L74" s="8" t="str">
        <f>A30</f>
        <v>B10</v>
      </c>
      <c r="M74" s="8">
        <f>B30</f>
        <v>3406</v>
      </c>
      <c r="N74" s="8">
        <f t="shared" ref="N74:N96" si="4">(M74-I$15)/2054.6</f>
        <v>-1.7521658717025212E-2</v>
      </c>
      <c r="O74" s="8">
        <f t="shared" ref="O74:O96" si="5">N74*40</f>
        <v>-0.7008663486810085</v>
      </c>
    </row>
    <row r="75" spans="1:15" x14ac:dyDescent="0.4">
      <c r="A75" t="s">
        <v>30</v>
      </c>
      <c r="B75">
        <v>3435</v>
      </c>
      <c r="K75" t="s">
        <v>51</v>
      </c>
      <c r="L75" s="8" t="str">
        <f>A42</f>
        <v>C10</v>
      </c>
      <c r="M75" s="8">
        <f>B42</f>
        <v>3468</v>
      </c>
      <c r="N75" s="8">
        <f t="shared" si="4"/>
        <v>1.265453129562932E-2</v>
      </c>
      <c r="O75" s="8">
        <f t="shared" si="5"/>
        <v>0.50618125182517282</v>
      </c>
    </row>
    <row r="76" spans="1:15" x14ac:dyDescent="0.4">
      <c r="A76" t="s">
        <v>46</v>
      </c>
      <c r="B76">
        <v>3405</v>
      </c>
      <c r="K76" t="s">
        <v>52</v>
      </c>
      <c r="L76" t="str">
        <f>A54</f>
        <v>D10</v>
      </c>
      <c r="M76">
        <f>B54</f>
        <v>3426</v>
      </c>
      <c r="N76" s="8">
        <f t="shared" si="4"/>
        <v>-7.7874038742334279E-3</v>
      </c>
      <c r="O76" s="8">
        <f t="shared" si="5"/>
        <v>-0.31149615496933714</v>
      </c>
    </row>
    <row r="77" spans="1:15" x14ac:dyDescent="0.4">
      <c r="A77" t="s">
        <v>54</v>
      </c>
      <c r="B77">
        <v>3419</v>
      </c>
      <c r="K77" t="s">
        <v>53</v>
      </c>
      <c r="L77" t="str">
        <f>A66</f>
        <v>E10</v>
      </c>
      <c r="M77">
        <f>B66</f>
        <v>3422</v>
      </c>
      <c r="N77" s="8">
        <f t="shared" si="4"/>
        <v>-9.7342548427917855E-3</v>
      </c>
      <c r="O77" s="8">
        <f t="shared" si="5"/>
        <v>-0.38937019371167142</v>
      </c>
    </row>
    <row r="78" spans="1:15" x14ac:dyDescent="0.4">
      <c r="A78" t="s">
        <v>62</v>
      </c>
      <c r="B78">
        <v>3423</v>
      </c>
      <c r="K78" t="s">
        <v>54</v>
      </c>
      <c r="L78" t="str">
        <f>A78</f>
        <v>F10</v>
      </c>
      <c r="M78">
        <f>B78</f>
        <v>3423</v>
      </c>
      <c r="N78" s="8">
        <f t="shared" si="4"/>
        <v>-9.2475421006521959E-3</v>
      </c>
      <c r="O78" s="8">
        <f t="shared" si="5"/>
        <v>-0.36990168402608781</v>
      </c>
    </row>
    <row r="79" spans="1:15" x14ac:dyDescent="0.4">
      <c r="A79" t="s">
        <v>70</v>
      </c>
      <c r="B79">
        <v>3502</v>
      </c>
      <c r="K79" t="s">
        <v>55</v>
      </c>
      <c r="L79" t="str">
        <f>A90</f>
        <v>G10</v>
      </c>
      <c r="M79">
        <f>B90</f>
        <v>3478</v>
      </c>
      <c r="N79" s="8">
        <f t="shared" si="4"/>
        <v>1.7521658717025212E-2</v>
      </c>
      <c r="O79" s="8">
        <f t="shared" si="5"/>
        <v>0.7008663486810085</v>
      </c>
    </row>
    <row r="80" spans="1:15" x14ac:dyDescent="0.4">
      <c r="A80" t="s">
        <v>78</v>
      </c>
      <c r="B80">
        <v>3418</v>
      </c>
      <c r="K80" t="s">
        <v>56</v>
      </c>
      <c r="L80" t="str">
        <f>A102</f>
        <v>H10</v>
      </c>
      <c r="M80">
        <f>B102</f>
        <v>3432</v>
      </c>
      <c r="N80" s="8">
        <f t="shared" si="4"/>
        <v>-4.8671274213958927E-3</v>
      </c>
      <c r="O80" s="8">
        <f t="shared" si="5"/>
        <v>-0.19468509685583571</v>
      </c>
    </row>
    <row r="81" spans="1:15" x14ac:dyDescent="0.4">
      <c r="A81" t="s">
        <v>100</v>
      </c>
      <c r="B81">
        <v>3442</v>
      </c>
      <c r="K81" t="s">
        <v>64</v>
      </c>
      <c r="L81" t="str">
        <f>A103</f>
        <v>H11</v>
      </c>
      <c r="M81">
        <f>B103</f>
        <v>3481</v>
      </c>
      <c r="N81" s="8">
        <f t="shared" si="4"/>
        <v>1.8981796943443981E-2</v>
      </c>
      <c r="O81" s="8">
        <f t="shared" si="5"/>
        <v>0.75927187773775928</v>
      </c>
    </row>
    <row r="82" spans="1:15" x14ac:dyDescent="0.4">
      <c r="A82" t="s">
        <v>101</v>
      </c>
      <c r="B82">
        <v>21594</v>
      </c>
      <c r="K82" t="s">
        <v>63</v>
      </c>
      <c r="L82" t="str">
        <f>A91</f>
        <v>G11</v>
      </c>
      <c r="M82">
        <f>B91</f>
        <v>3466</v>
      </c>
      <c r="N82" s="8">
        <f t="shared" si="4"/>
        <v>1.1681105811350142E-2</v>
      </c>
      <c r="O82" s="8">
        <f t="shared" si="5"/>
        <v>0.4672442324540057</v>
      </c>
    </row>
    <row r="83" spans="1:15" x14ac:dyDescent="0.4">
      <c r="A83" t="s">
        <v>102</v>
      </c>
      <c r="B83">
        <v>64932</v>
      </c>
      <c r="K83" t="s">
        <v>62</v>
      </c>
      <c r="L83" t="str">
        <f>A79</f>
        <v>F11</v>
      </c>
      <c r="M83">
        <f>B79</f>
        <v>3502</v>
      </c>
      <c r="N83" s="8">
        <f t="shared" si="4"/>
        <v>2.9202764528375353E-2</v>
      </c>
      <c r="O83" s="8">
        <f t="shared" si="5"/>
        <v>1.1681105811350141</v>
      </c>
    </row>
    <row r="84" spans="1:15" x14ac:dyDescent="0.4">
      <c r="A84" t="s">
        <v>15</v>
      </c>
      <c r="B84">
        <v>3340</v>
      </c>
      <c r="K84" t="s">
        <v>61</v>
      </c>
      <c r="L84" t="str">
        <f>A67</f>
        <v>E11</v>
      </c>
      <c r="M84">
        <f>B67</f>
        <v>3398</v>
      </c>
      <c r="N84" s="8">
        <f t="shared" si="4"/>
        <v>-2.1415360654141926E-2</v>
      </c>
      <c r="O84" s="8">
        <f t="shared" si="5"/>
        <v>-0.85661442616567707</v>
      </c>
    </row>
    <row r="85" spans="1:15" x14ac:dyDescent="0.4">
      <c r="A85" t="s">
        <v>23</v>
      </c>
      <c r="B85">
        <v>3341</v>
      </c>
      <c r="K85" t="s">
        <v>60</v>
      </c>
      <c r="L85" t="str">
        <f>A55</f>
        <v>D11</v>
      </c>
      <c r="M85">
        <f>B55</f>
        <v>3414</v>
      </c>
      <c r="N85" s="8">
        <f t="shared" si="4"/>
        <v>-1.3627956779908499E-2</v>
      </c>
      <c r="O85" s="8">
        <f t="shared" si="5"/>
        <v>-0.54511827119633993</v>
      </c>
    </row>
    <row r="86" spans="1:15" x14ac:dyDescent="0.4">
      <c r="A86" t="s">
        <v>31</v>
      </c>
      <c r="B86">
        <v>3444</v>
      </c>
      <c r="K86" t="s">
        <v>59</v>
      </c>
      <c r="L86" t="str">
        <f>A43</f>
        <v>C11</v>
      </c>
      <c r="M86">
        <f>B43</f>
        <v>3465</v>
      </c>
      <c r="N86" s="8">
        <f t="shared" si="4"/>
        <v>1.1194393069210553E-2</v>
      </c>
      <c r="O86" s="8">
        <f t="shared" si="5"/>
        <v>0.44777572276842209</v>
      </c>
    </row>
    <row r="87" spans="1:15" x14ac:dyDescent="0.4">
      <c r="A87" t="s">
        <v>39</v>
      </c>
      <c r="B87">
        <v>3485</v>
      </c>
      <c r="K87" t="s">
        <v>58</v>
      </c>
      <c r="L87" t="str">
        <f>A31</f>
        <v>B11</v>
      </c>
      <c r="M87">
        <f>B31</f>
        <v>3436</v>
      </c>
      <c r="N87" s="8">
        <f t="shared" si="4"/>
        <v>-2.9202764528375356E-3</v>
      </c>
      <c r="O87" s="8">
        <f t="shared" si="5"/>
        <v>-0.11681105811350143</v>
      </c>
    </row>
    <row r="88" spans="1:15" x14ac:dyDescent="0.4">
      <c r="A88" t="s">
        <v>47</v>
      </c>
      <c r="B88">
        <v>3441</v>
      </c>
      <c r="K88" t="s">
        <v>57</v>
      </c>
      <c r="L88" t="str">
        <f>A19</f>
        <v>A11</v>
      </c>
      <c r="M88">
        <f>B19</f>
        <v>3414</v>
      </c>
      <c r="N88" s="8">
        <f t="shared" si="4"/>
        <v>-1.3627956779908499E-2</v>
      </c>
      <c r="O88" s="8">
        <f t="shared" si="5"/>
        <v>-0.54511827119633993</v>
      </c>
    </row>
    <row r="89" spans="1:15" x14ac:dyDescent="0.4">
      <c r="A89" t="s">
        <v>55</v>
      </c>
      <c r="B89">
        <v>3461</v>
      </c>
      <c r="K89" t="s">
        <v>65</v>
      </c>
      <c r="L89" t="str">
        <f>A20</f>
        <v>A12</v>
      </c>
      <c r="M89">
        <f>B20</f>
        <v>3435</v>
      </c>
      <c r="N89" s="8">
        <f t="shared" si="4"/>
        <v>-3.4069891949771247E-3</v>
      </c>
      <c r="O89" s="8">
        <f t="shared" si="5"/>
        <v>-0.13627956779908498</v>
      </c>
    </row>
    <row r="90" spans="1:15" x14ac:dyDescent="0.4">
      <c r="A90" t="s">
        <v>63</v>
      </c>
      <c r="B90">
        <v>3478</v>
      </c>
      <c r="K90" t="s">
        <v>66</v>
      </c>
      <c r="L90" t="str">
        <f>A32</f>
        <v>B12</v>
      </c>
      <c r="M90">
        <f>B32</f>
        <v>3437</v>
      </c>
      <c r="N90" s="8">
        <f t="shared" si="4"/>
        <v>-2.4335637106979464E-3</v>
      </c>
      <c r="O90" s="8">
        <f t="shared" si="5"/>
        <v>-9.7342548427917855E-2</v>
      </c>
    </row>
    <row r="91" spans="1:15" x14ac:dyDescent="0.4">
      <c r="A91" t="s">
        <v>71</v>
      </c>
      <c r="B91">
        <v>3466</v>
      </c>
      <c r="K91" t="s">
        <v>67</v>
      </c>
      <c r="L91" t="str">
        <f>A44</f>
        <v>C12</v>
      </c>
      <c r="M91">
        <f>B44</f>
        <v>3453</v>
      </c>
      <c r="N91" s="8">
        <f t="shared" si="4"/>
        <v>5.3538401635354815E-3</v>
      </c>
      <c r="O91" s="8">
        <f t="shared" si="5"/>
        <v>0.21415360654141927</v>
      </c>
    </row>
    <row r="92" spans="1:15" x14ac:dyDescent="0.4">
      <c r="A92" t="s">
        <v>79</v>
      </c>
      <c r="B92">
        <v>3430</v>
      </c>
      <c r="K92" t="s">
        <v>68</v>
      </c>
      <c r="L92" t="str">
        <f>A56</f>
        <v>D12</v>
      </c>
      <c r="M92">
        <f>B56</f>
        <v>3456</v>
      </c>
      <c r="N92" s="8">
        <f t="shared" si="4"/>
        <v>6.8139783899542495E-3</v>
      </c>
      <c r="O92" s="8">
        <f t="shared" si="5"/>
        <v>0.27255913559816997</v>
      </c>
    </row>
    <row r="93" spans="1:15" x14ac:dyDescent="0.4">
      <c r="A93" t="s">
        <v>103</v>
      </c>
      <c r="B93">
        <v>3440</v>
      </c>
      <c r="K93" t="s">
        <v>69</v>
      </c>
      <c r="L93" t="str">
        <f>A68</f>
        <v>E12</v>
      </c>
      <c r="M93">
        <f>B68</f>
        <v>3416</v>
      </c>
      <c r="N93" s="8">
        <f t="shared" si="4"/>
        <v>-1.265453129562932E-2</v>
      </c>
      <c r="O93" s="8">
        <f t="shared" si="5"/>
        <v>-0.50618125182517282</v>
      </c>
    </row>
    <row r="94" spans="1:15" x14ac:dyDescent="0.4">
      <c r="A94" t="s">
        <v>104</v>
      </c>
      <c r="B94">
        <v>42545</v>
      </c>
      <c r="K94" t="s">
        <v>70</v>
      </c>
      <c r="L94" t="str">
        <f>A80</f>
        <v>F12</v>
      </c>
      <c r="M94">
        <f>B80</f>
        <v>3418</v>
      </c>
      <c r="N94" s="8">
        <f t="shared" si="4"/>
        <v>-1.1681105811350142E-2</v>
      </c>
      <c r="O94" s="8">
        <f t="shared" si="5"/>
        <v>-0.4672442324540057</v>
      </c>
    </row>
    <row r="95" spans="1:15" x14ac:dyDescent="0.4">
      <c r="A95" t="s">
        <v>105</v>
      </c>
      <c r="B95">
        <v>64957</v>
      </c>
      <c r="K95" t="s">
        <v>71</v>
      </c>
      <c r="L95" t="str">
        <f>A92</f>
        <v>G12</v>
      </c>
      <c r="M95">
        <f>B92</f>
        <v>3430</v>
      </c>
      <c r="N95" s="8">
        <f t="shared" si="4"/>
        <v>-5.8405529056750711E-3</v>
      </c>
      <c r="O95" s="8">
        <f t="shared" si="5"/>
        <v>-0.23362211622700285</v>
      </c>
    </row>
    <row r="96" spans="1:15" x14ac:dyDescent="0.4">
      <c r="A96" t="s">
        <v>16</v>
      </c>
      <c r="B96">
        <v>3342</v>
      </c>
      <c r="K96" t="s">
        <v>72</v>
      </c>
      <c r="L96" t="str">
        <f>A104</f>
        <v>H12</v>
      </c>
      <c r="M96">
        <f>B104</f>
        <v>3454</v>
      </c>
      <c r="N96" s="8">
        <f t="shared" si="4"/>
        <v>5.8405529056750711E-3</v>
      </c>
      <c r="O96" s="8">
        <f t="shared" si="5"/>
        <v>0.23362211622700285</v>
      </c>
    </row>
    <row r="97" spans="1:2" x14ac:dyDescent="0.4">
      <c r="A97" t="s">
        <v>24</v>
      </c>
      <c r="B97">
        <v>3338</v>
      </c>
    </row>
    <row r="98" spans="1:2" x14ac:dyDescent="0.4">
      <c r="A98" t="s">
        <v>33</v>
      </c>
      <c r="B98">
        <v>3407</v>
      </c>
    </row>
    <row r="99" spans="1:2" x14ac:dyDescent="0.4">
      <c r="A99" t="s">
        <v>40</v>
      </c>
      <c r="B99">
        <v>3465</v>
      </c>
    </row>
    <row r="100" spans="1:2" x14ac:dyDescent="0.4">
      <c r="A100" t="s">
        <v>48</v>
      </c>
      <c r="B100">
        <v>3414</v>
      </c>
    </row>
    <row r="101" spans="1:2" x14ac:dyDescent="0.4">
      <c r="A101" t="s">
        <v>56</v>
      </c>
      <c r="B101">
        <v>3431</v>
      </c>
    </row>
    <row r="102" spans="1:2" x14ac:dyDescent="0.4">
      <c r="A102" t="s">
        <v>64</v>
      </c>
      <c r="B102">
        <v>3432</v>
      </c>
    </row>
    <row r="103" spans="1:2" x14ac:dyDescent="0.4">
      <c r="A103" t="s">
        <v>72</v>
      </c>
      <c r="B103">
        <v>3481</v>
      </c>
    </row>
    <row r="104" spans="1:2" x14ac:dyDescent="0.4">
      <c r="A104" t="s">
        <v>80</v>
      </c>
      <c r="B104">
        <v>3454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64962</v>
      </c>
      <c r="D2">
        <v>3449</v>
      </c>
      <c r="E2">
        <v>5187</v>
      </c>
      <c r="F2">
        <v>4484</v>
      </c>
      <c r="G2">
        <v>3382</v>
      </c>
      <c r="H2">
        <v>3440</v>
      </c>
      <c r="I2">
        <v>3452</v>
      </c>
      <c r="J2">
        <v>3445</v>
      </c>
      <c r="K2">
        <v>3462</v>
      </c>
      <c r="L2">
        <v>3455</v>
      </c>
      <c r="M2">
        <v>3436</v>
      </c>
      <c r="N2">
        <v>3435</v>
      </c>
      <c r="O2">
        <v>35026</v>
      </c>
      <c r="P2">
        <v>3626</v>
      </c>
      <c r="Q2">
        <v>7334</v>
      </c>
      <c r="R2">
        <v>4376</v>
      </c>
      <c r="S2">
        <v>3412</v>
      </c>
      <c r="T2">
        <v>3510</v>
      </c>
      <c r="U2">
        <v>3493</v>
      </c>
      <c r="V2">
        <v>3383</v>
      </c>
      <c r="W2">
        <v>3439</v>
      </c>
      <c r="X2">
        <v>3500</v>
      </c>
      <c r="Y2">
        <v>3534</v>
      </c>
      <c r="Z2">
        <v>3535</v>
      </c>
      <c r="AA2">
        <v>17718</v>
      </c>
      <c r="AB2">
        <v>3911</v>
      </c>
      <c r="AC2">
        <v>9146</v>
      </c>
      <c r="AD2">
        <v>4459</v>
      </c>
      <c r="AE2">
        <v>3394</v>
      </c>
      <c r="AF2">
        <v>3448</v>
      </c>
      <c r="AG2">
        <v>3453</v>
      </c>
      <c r="AH2">
        <v>3488</v>
      </c>
      <c r="AI2">
        <v>3414</v>
      </c>
      <c r="AJ2">
        <v>3438</v>
      </c>
      <c r="AK2">
        <v>3513</v>
      </c>
      <c r="AL2">
        <v>3502</v>
      </c>
      <c r="AM2">
        <v>7204</v>
      </c>
      <c r="AN2">
        <v>4904</v>
      </c>
      <c r="AO2">
        <v>12789</v>
      </c>
      <c r="AP2">
        <v>4218</v>
      </c>
      <c r="AQ2">
        <v>3380</v>
      </c>
      <c r="AR2">
        <v>3435</v>
      </c>
      <c r="AS2">
        <v>3474</v>
      </c>
      <c r="AT2">
        <v>3532</v>
      </c>
      <c r="AU2">
        <v>3444</v>
      </c>
      <c r="AV2">
        <v>3501</v>
      </c>
      <c r="AW2">
        <v>3502</v>
      </c>
      <c r="AX2">
        <v>3606</v>
      </c>
      <c r="AY2">
        <v>4298</v>
      </c>
      <c r="AZ2">
        <v>7884</v>
      </c>
      <c r="BA2">
        <v>27359</v>
      </c>
      <c r="BB2">
        <v>3880</v>
      </c>
      <c r="BC2">
        <v>3385</v>
      </c>
      <c r="BD2">
        <v>3481</v>
      </c>
      <c r="BE2">
        <v>3469</v>
      </c>
      <c r="BF2">
        <v>3613</v>
      </c>
      <c r="BG2">
        <v>3434</v>
      </c>
      <c r="BH2">
        <v>3445</v>
      </c>
      <c r="BI2">
        <v>3459</v>
      </c>
      <c r="BJ2">
        <v>3522</v>
      </c>
      <c r="BK2">
        <v>3641</v>
      </c>
      <c r="BL2">
        <v>12427</v>
      </c>
      <c r="BM2">
        <v>52061</v>
      </c>
      <c r="BN2">
        <v>3734</v>
      </c>
      <c r="BO2">
        <v>3368</v>
      </c>
      <c r="BP2">
        <v>3516</v>
      </c>
      <c r="BQ2">
        <v>3535</v>
      </c>
      <c r="BR2">
        <v>3496</v>
      </c>
      <c r="BS2">
        <v>3448</v>
      </c>
      <c r="BT2">
        <v>3503</v>
      </c>
      <c r="BU2">
        <v>3445</v>
      </c>
      <c r="BV2">
        <v>3483</v>
      </c>
      <c r="BW2">
        <v>3450</v>
      </c>
      <c r="BX2">
        <v>21512</v>
      </c>
      <c r="BY2">
        <v>64942</v>
      </c>
      <c r="BZ2">
        <v>3352</v>
      </c>
      <c r="CA2">
        <v>3330</v>
      </c>
      <c r="CB2">
        <v>3460</v>
      </c>
      <c r="CC2">
        <v>3432</v>
      </c>
      <c r="CD2">
        <v>3446</v>
      </c>
      <c r="CE2">
        <v>3443</v>
      </c>
      <c r="CF2">
        <v>3503</v>
      </c>
      <c r="CG2">
        <v>3511</v>
      </c>
      <c r="CH2">
        <v>3476</v>
      </c>
      <c r="CI2">
        <v>3390</v>
      </c>
      <c r="CJ2">
        <v>41854</v>
      </c>
      <c r="CK2">
        <v>64962</v>
      </c>
      <c r="CL2">
        <v>3364</v>
      </c>
      <c r="CM2">
        <v>3335</v>
      </c>
      <c r="CN2">
        <v>3417</v>
      </c>
      <c r="CO2">
        <v>3423</v>
      </c>
      <c r="CP2">
        <v>3442</v>
      </c>
      <c r="CQ2">
        <v>3423</v>
      </c>
      <c r="CR2">
        <v>3512</v>
      </c>
      <c r="CS2">
        <v>3496</v>
      </c>
      <c r="CT2">
        <v>3508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64962</v>
      </c>
      <c r="G9">
        <f>'Plate 1'!G9</f>
        <v>30</v>
      </c>
      <c r="H9" t="str">
        <f t="shared" ref="H9:I9" si="0">A9</f>
        <v>A1</v>
      </c>
      <c r="I9">
        <f t="shared" si="0"/>
        <v>64962</v>
      </c>
      <c r="K9" t="s">
        <v>82</v>
      </c>
      <c r="L9" t="str">
        <f>A10</f>
        <v>A2</v>
      </c>
      <c r="M9">
        <f>B10</f>
        <v>3449</v>
      </c>
      <c r="N9" s="8">
        <f>(M9-I$15)/2063.5</f>
        <v>-4.8461352071722802E-4</v>
      </c>
      <c r="O9">
        <f>N9*40</f>
        <v>-1.938454082868912E-2</v>
      </c>
    </row>
    <row r="10" spans="1:98" x14ac:dyDescent="0.4">
      <c r="A10" t="s">
        <v>83</v>
      </c>
      <c r="B10">
        <v>3449</v>
      </c>
      <c r="G10">
        <f>'Plate 1'!G10</f>
        <v>15</v>
      </c>
      <c r="H10" t="str">
        <f>A21</f>
        <v>B1</v>
      </c>
      <c r="I10">
        <f>B21</f>
        <v>35026</v>
      </c>
      <c r="K10" t="s">
        <v>85</v>
      </c>
      <c r="L10" t="str">
        <f>A22</f>
        <v>B2</v>
      </c>
      <c r="M10">
        <f>B22</f>
        <v>3626</v>
      </c>
      <c r="N10" s="8">
        <f t="shared" ref="N10:N73" si="1">(M10-I$15)/2063.5</f>
        <v>8.5291979646232127E-2</v>
      </c>
      <c r="O10">
        <f t="shared" ref="O10:O73" si="2">N10*40</f>
        <v>3.4116791858492852</v>
      </c>
    </row>
    <row r="11" spans="1:98" x14ac:dyDescent="0.4">
      <c r="A11" t="s">
        <v>84</v>
      </c>
      <c r="B11">
        <v>5187</v>
      </c>
      <c r="G11">
        <f>'Plate 1'!G11</f>
        <v>7.5</v>
      </c>
      <c r="H11" t="str">
        <f>A33</f>
        <v>C1</v>
      </c>
      <c r="I11">
        <f>B33</f>
        <v>17718</v>
      </c>
      <c r="K11" t="s">
        <v>88</v>
      </c>
      <c r="L11" t="str">
        <f>A34</f>
        <v>C2</v>
      </c>
      <c r="M11">
        <f>B34</f>
        <v>3911</v>
      </c>
      <c r="N11" s="8">
        <f t="shared" si="1"/>
        <v>0.2234068330506421</v>
      </c>
      <c r="O11">
        <f t="shared" si="2"/>
        <v>8.9362733220256843</v>
      </c>
    </row>
    <row r="12" spans="1:98" x14ac:dyDescent="0.4">
      <c r="A12" t="s">
        <v>9</v>
      </c>
      <c r="B12">
        <v>4484</v>
      </c>
      <c r="G12">
        <f>'Plate 1'!G12</f>
        <v>1.875</v>
      </c>
      <c r="H12" t="str">
        <f>A45</f>
        <v>D1</v>
      </c>
      <c r="I12">
        <f>B45</f>
        <v>7204</v>
      </c>
      <c r="K12" t="s">
        <v>91</v>
      </c>
      <c r="L12" t="str">
        <f>A46</f>
        <v>D2</v>
      </c>
      <c r="M12">
        <f>B46</f>
        <v>4904</v>
      </c>
      <c r="N12" s="8">
        <f t="shared" si="1"/>
        <v>0.70462805912284954</v>
      </c>
      <c r="O12">
        <f t="shared" si="2"/>
        <v>28.18512236491398</v>
      </c>
    </row>
    <row r="13" spans="1:98" x14ac:dyDescent="0.4">
      <c r="A13" t="s">
        <v>17</v>
      </c>
      <c r="B13">
        <v>3382</v>
      </c>
      <c r="G13">
        <f>'Plate 1'!G13</f>
        <v>0.46875</v>
      </c>
      <c r="H13" t="str">
        <f>A57</f>
        <v>E1</v>
      </c>
      <c r="I13">
        <f>B57</f>
        <v>4298</v>
      </c>
      <c r="K13" t="s">
        <v>94</v>
      </c>
      <c r="L13" t="str">
        <f>A58</f>
        <v>E2</v>
      </c>
      <c r="M13">
        <f>B58</f>
        <v>7884</v>
      </c>
      <c r="N13" s="8">
        <f t="shared" si="1"/>
        <v>2.1487763508601891</v>
      </c>
      <c r="O13">
        <f t="shared" si="2"/>
        <v>85.951054034407562</v>
      </c>
    </row>
    <row r="14" spans="1:98" x14ac:dyDescent="0.4">
      <c r="A14" t="s">
        <v>25</v>
      </c>
      <c r="B14">
        <v>3440</v>
      </c>
      <c r="G14">
        <f>'Plate 1'!G14</f>
        <v>0.1171875</v>
      </c>
      <c r="H14" t="str">
        <f>A69</f>
        <v>F1</v>
      </c>
      <c r="I14">
        <f>B69</f>
        <v>3641</v>
      </c>
      <c r="K14" t="s">
        <v>97</v>
      </c>
      <c r="L14" t="str">
        <f>A70</f>
        <v>F2</v>
      </c>
      <c r="M14">
        <f>B70</f>
        <v>12427</v>
      </c>
      <c r="N14" s="8">
        <f t="shared" si="1"/>
        <v>4.350375575478556</v>
      </c>
      <c r="O14">
        <f t="shared" si="2"/>
        <v>174.01502301914223</v>
      </c>
    </row>
    <row r="15" spans="1:98" x14ac:dyDescent="0.4">
      <c r="A15" t="s">
        <v>34</v>
      </c>
      <c r="B15">
        <v>3452</v>
      </c>
      <c r="G15">
        <f>'Plate 1'!G15</f>
        <v>0</v>
      </c>
      <c r="H15" t="str">
        <f>A81</f>
        <v>G1</v>
      </c>
      <c r="I15">
        <f>B81</f>
        <v>3450</v>
      </c>
      <c r="K15" t="s">
        <v>100</v>
      </c>
      <c r="L15" t="str">
        <f>A82</f>
        <v>G2</v>
      </c>
      <c r="M15">
        <f>B82</f>
        <v>21512</v>
      </c>
      <c r="N15" s="8">
        <f t="shared" si="1"/>
        <v>8.7530894111945727</v>
      </c>
      <c r="O15">
        <f t="shared" si="2"/>
        <v>350.12357644778291</v>
      </c>
    </row>
    <row r="16" spans="1:98" x14ac:dyDescent="0.4">
      <c r="A16" t="s">
        <v>41</v>
      </c>
      <c r="B16">
        <v>3445</v>
      </c>
      <c r="H16" t="s">
        <v>119</v>
      </c>
      <c r="I16">
        <f>SLOPE(I10:I15, G10:G15)</f>
        <v>2083.5483859556025</v>
      </c>
      <c r="K16" t="s">
        <v>103</v>
      </c>
      <c r="L16" t="str">
        <f>A94</f>
        <v>H2</v>
      </c>
      <c r="M16">
        <f>B94</f>
        <v>41854</v>
      </c>
      <c r="N16" s="8">
        <f t="shared" si="1"/>
        <v>18.611097649624426</v>
      </c>
      <c r="O16">
        <f t="shared" si="2"/>
        <v>744.44390598497705</v>
      </c>
    </row>
    <row r="17" spans="1:15" x14ac:dyDescent="0.4">
      <c r="A17" t="s">
        <v>49</v>
      </c>
      <c r="B17">
        <v>3462</v>
      </c>
      <c r="K17" t="s">
        <v>104</v>
      </c>
      <c r="L17" t="str">
        <f>A95</f>
        <v>H3</v>
      </c>
      <c r="M17">
        <f>B95</f>
        <v>64962</v>
      </c>
      <c r="N17" s="8">
        <f t="shared" si="1"/>
        <v>29.809546886358131</v>
      </c>
      <c r="O17">
        <f t="shared" si="2"/>
        <v>1192.3818754543252</v>
      </c>
    </row>
    <row r="18" spans="1:15" x14ac:dyDescent="0.4">
      <c r="A18" t="s">
        <v>57</v>
      </c>
      <c r="B18">
        <v>3455</v>
      </c>
      <c r="K18" t="s">
        <v>101</v>
      </c>
      <c r="L18" t="str">
        <f>A83</f>
        <v>G3</v>
      </c>
      <c r="M18">
        <f>B83</f>
        <v>64942</v>
      </c>
      <c r="N18" s="8">
        <f t="shared" si="1"/>
        <v>29.799854615943786</v>
      </c>
      <c r="O18">
        <f t="shared" si="2"/>
        <v>1191.9941846377515</v>
      </c>
    </row>
    <row r="19" spans="1:15" x14ac:dyDescent="0.4">
      <c r="A19" t="s">
        <v>65</v>
      </c>
      <c r="B19">
        <v>3436</v>
      </c>
      <c r="K19" t="s">
        <v>98</v>
      </c>
      <c r="L19" t="str">
        <f>A71</f>
        <v>F3</v>
      </c>
      <c r="M19">
        <f>B71</f>
        <v>52061</v>
      </c>
      <c r="N19" s="8">
        <f t="shared" si="1"/>
        <v>23.55754785558517</v>
      </c>
      <c r="O19">
        <f t="shared" si="2"/>
        <v>942.30191422340681</v>
      </c>
    </row>
    <row r="20" spans="1:15" x14ac:dyDescent="0.4">
      <c r="A20" t="s">
        <v>73</v>
      </c>
      <c r="B20">
        <v>3435</v>
      </c>
      <c r="K20" t="s">
        <v>95</v>
      </c>
      <c r="L20" t="str">
        <f>A59</f>
        <v>E3</v>
      </c>
      <c r="M20">
        <f>B59</f>
        <v>27359</v>
      </c>
      <c r="N20" s="8">
        <f t="shared" si="1"/>
        <v>11.586624666828204</v>
      </c>
      <c r="O20">
        <f t="shared" si="2"/>
        <v>463.46498667312812</v>
      </c>
    </row>
    <row r="21" spans="1:15" x14ac:dyDescent="0.4">
      <c r="A21" t="s">
        <v>85</v>
      </c>
      <c r="B21">
        <v>35026</v>
      </c>
      <c r="K21" t="s">
        <v>92</v>
      </c>
      <c r="L21" t="str">
        <f>A47</f>
        <v>D3</v>
      </c>
      <c r="M21">
        <f>B47</f>
        <v>12789</v>
      </c>
      <c r="N21" s="8">
        <f t="shared" si="1"/>
        <v>4.5258056699781921</v>
      </c>
      <c r="O21">
        <f t="shared" si="2"/>
        <v>181.03222679912767</v>
      </c>
    </row>
    <row r="22" spans="1:15" x14ac:dyDescent="0.4">
      <c r="A22" t="s">
        <v>86</v>
      </c>
      <c r="B22">
        <v>3626</v>
      </c>
      <c r="K22" t="s">
        <v>89</v>
      </c>
      <c r="L22" t="str">
        <f>A35</f>
        <v>C3</v>
      </c>
      <c r="M22">
        <f>B35</f>
        <v>9146</v>
      </c>
      <c r="N22" s="8">
        <f t="shared" si="1"/>
        <v>2.7603586140053307</v>
      </c>
      <c r="O22">
        <f t="shared" si="2"/>
        <v>110.41434456021322</v>
      </c>
    </row>
    <row r="23" spans="1:15" x14ac:dyDescent="0.4">
      <c r="A23" t="s">
        <v>87</v>
      </c>
      <c r="B23">
        <v>7334</v>
      </c>
      <c r="K23" t="s">
        <v>86</v>
      </c>
      <c r="L23" t="str">
        <f>A23</f>
        <v>B3</v>
      </c>
      <c r="M23">
        <f>B23</f>
        <v>7334</v>
      </c>
      <c r="N23" s="8">
        <f t="shared" si="1"/>
        <v>1.8822389144657137</v>
      </c>
      <c r="O23">
        <f t="shared" si="2"/>
        <v>75.289556578628549</v>
      </c>
    </row>
    <row r="24" spans="1:15" x14ac:dyDescent="0.4">
      <c r="A24" t="s">
        <v>10</v>
      </c>
      <c r="B24">
        <v>4376</v>
      </c>
      <c r="K24" t="s">
        <v>83</v>
      </c>
      <c r="L24" t="str">
        <f>A11</f>
        <v>A3</v>
      </c>
      <c r="M24">
        <f>B11</f>
        <v>5187</v>
      </c>
      <c r="N24" s="8">
        <f t="shared" si="1"/>
        <v>0.8417736854858251</v>
      </c>
      <c r="O24">
        <f t="shared" si="2"/>
        <v>33.670947419433006</v>
      </c>
    </row>
    <row r="25" spans="1:15" x14ac:dyDescent="0.4">
      <c r="A25" t="s">
        <v>18</v>
      </c>
      <c r="B25">
        <v>3412</v>
      </c>
      <c r="K25" t="s">
        <v>84</v>
      </c>
      <c r="L25" t="str">
        <f>A12</f>
        <v>A4</v>
      </c>
      <c r="M25">
        <f>B12</f>
        <v>4484</v>
      </c>
      <c r="N25" s="8">
        <f t="shared" si="1"/>
        <v>0.5010903804216138</v>
      </c>
      <c r="O25">
        <f t="shared" si="2"/>
        <v>20.043615216864552</v>
      </c>
    </row>
    <row r="26" spans="1:15" x14ac:dyDescent="0.4">
      <c r="A26" t="s">
        <v>26</v>
      </c>
      <c r="B26">
        <v>3510</v>
      </c>
      <c r="K26" t="s">
        <v>87</v>
      </c>
      <c r="L26" t="str">
        <f>A24</f>
        <v>B4</v>
      </c>
      <c r="M26">
        <f>B24</f>
        <v>4376</v>
      </c>
      <c r="N26" s="8">
        <f t="shared" si="1"/>
        <v>0.44875212018415311</v>
      </c>
      <c r="O26">
        <f t="shared" si="2"/>
        <v>17.950084807366125</v>
      </c>
    </row>
    <row r="27" spans="1:15" x14ac:dyDescent="0.4">
      <c r="A27" t="s">
        <v>35</v>
      </c>
      <c r="B27">
        <v>3493</v>
      </c>
      <c r="K27" t="s">
        <v>90</v>
      </c>
      <c r="L27" t="str">
        <f>A36</f>
        <v>C4</v>
      </c>
      <c r="M27">
        <f>B36</f>
        <v>4459</v>
      </c>
      <c r="N27" s="8">
        <f t="shared" si="1"/>
        <v>0.48897504240368306</v>
      </c>
      <c r="O27">
        <f t="shared" si="2"/>
        <v>19.559001696147323</v>
      </c>
    </row>
    <row r="28" spans="1:15" x14ac:dyDescent="0.4">
      <c r="A28" t="s">
        <v>42</v>
      </c>
      <c r="B28">
        <v>3383</v>
      </c>
      <c r="K28" t="s">
        <v>93</v>
      </c>
      <c r="L28" t="str">
        <f>A48</f>
        <v>D4</v>
      </c>
      <c r="M28">
        <f>B48</f>
        <v>4218</v>
      </c>
      <c r="N28" s="8">
        <f t="shared" si="1"/>
        <v>0.37218318391083111</v>
      </c>
      <c r="O28">
        <f t="shared" si="2"/>
        <v>14.887327356433245</v>
      </c>
    </row>
    <row r="29" spans="1:15" x14ac:dyDescent="0.4">
      <c r="A29" t="s">
        <v>50</v>
      </c>
      <c r="B29">
        <v>3439</v>
      </c>
      <c r="K29" t="s">
        <v>96</v>
      </c>
      <c r="L29" t="str">
        <f>A60</f>
        <v>E4</v>
      </c>
      <c r="M29">
        <f>B60</f>
        <v>3880</v>
      </c>
      <c r="N29" s="8">
        <f t="shared" si="1"/>
        <v>0.20838381390840804</v>
      </c>
      <c r="O29">
        <f t="shared" si="2"/>
        <v>8.3353525563363213</v>
      </c>
    </row>
    <row r="30" spans="1:15" x14ac:dyDescent="0.4">
      <c r="A30" t="s">
        <v>58</v>
      </c>
      <c r="B30">
        <v>3500</v>
      </c>
      <c r="K30" t="s">
        <v>99</v>
      </c>
      <c r="L30" t="str">
        <f>A72</f>
        <v>F4</v>
      </c>
      <c r="M30">
        <f>B72</f>
        <v>3734</v>
      </c>
      <c r="N30" s="8">
        <f t="shared" si="1"/>
        <v>0.13763023988369275</v>
      </c>
      <c r="O30">
        <f t="shared" si="2"/>
        <v>5.5052095953477096</v>
      </c>
    </row>
    <row r="31" spans="1:15" x14ac:dyDescent="0.4">
      <c r="A31" t="s">
        <v>66</v>
      </c>
      <c r="B31">
        <v>3534</v>
      </c>
      <c r="K31" t="s">
        <v>102</v>
      </c>
      <c r="L31" t="str">
        <f>A84</f>
        <v>G4</v>
      </c>
      <c r="M31">
        <f>B84</f>
        <v>3352</v>
      </c>
      <c r="N31" s="8">
        <f t="shared" si="1"/>
        <v>-4.7492125030288344E-2</v>
      </c>
      <c r="O31">
        <f t="shared" si="2"/>
        <v>-1.8996850012115338</v>
      </c>
    </row>
    <row r="32" spans="1:15" x14ac:dyDescent="0.4">
      <c r="A32" t="s">
        <v>74</v>
      </c>
      <c r="B32">
        <v>3535</v>
      </c>
      <c r="K32" t="s">
        <v>105</v>
      </c>
      <c r="L32" t="str">
        <f>A96</f>
        <v>H4</v>
      </c>
      <c r="M32">
        <f>B96</f>
        <v>3364</v>
      </c>
      <c r="N32" s="8">
        <f t="shared" si="1"/>
        <v>-4.1676762781681607E-2</v>
      </c>
      <c r="O32">
        <f t="shared" si="2"/>
        <v>-1.6670705112672644</v>
      </c>
    </row>
    <row r="33" spans="1:15" x14ac:dyDescent="0.4">
      <c r="A33" t="s">
        <v>88</v>
      </c>
      <c r="B33">
        <v>17718</v>
      </c>
      <c r="K33" t="s">
        <v>16</v>
      </c>
      <c r="L33" t="str">
        <f>A97</f>
        <v>H5</v>
      </c>
      <c r="M33">
        <f>B97</f>
        <v>3335</v>
      </c>
      <c r="N33" s="8">
        <f t="shared" si="1"/>
        <v>-5.5730554882481222E-2</v>
      </c>
      <c r="O33">
        <f t="shared" si="2"/>
        <v>-2.2292221952992488</v>
      </c>
    </row>
    <row r="34" spans="1:15" x14ac:dyDescent="0.4">
      <c r="A34" t="s">
        <v>89</v>
      </c>
      <c r="B34">
        <v>3911</v>
      </c>
      <c r="K34" t="s">
        <v>15</v>
      </c>
      <c r="L34" t="str">
        <f>A85</f>
        <v>G5</v>
      </c>
      <c r="M34">
        <f>B85</f>
        <v>3330</v>
      </c>
      <c r="N34" s="8">
        <f t="shared" si="1"/>
        <v>-5.8153622486067362E-2</v>
      </c>
      <c r="O34">
        <f t="shared" si="2"/>
        <v>-2.3261448994426943</v>
      </c>
    </row>
    <row r="35" spans="1:15" x14ac:dyDescent="0.4">
      <c r="A35" t="s">
        <v>90</v>
      </c>
      <c r="B35">
        <v>9146</v>
      </c>
      <c r="K35" t="s">
        <v>14</v>
      </c>
      <c r="L35" t="str">
        <f>A73</f>
        <v>F5</v>
      </c>
      <c r="M35">
        <f>B73</f>
        <v>3368</v>
      </c>
      <c r="N35" s="8">
        <f t="shared" si="1"/>
        <v>-3.9738308698812695E-2</v>
      </c>
      <c r="O35">
        <f t="shared" si="2"/>
        <v>-1.5895323479525079</v>
      </c>
    </row>
    <row r="36" spans="1:15" x14ac:dyDescent="0.4">
      <c r="A36" t="s">
        <v>11</v>
      </c>
      <c r="B36">
        <v>4459</v>
      </c>
      <c r="K36" t="s">
        <v>13</v>
      </c>
      <c r="L36" t="str">
        <f>A61</f>
        <v>E5</v>
      </c>
      <c r="M36">
        <f>B61</f>
        <v>3385</v>
      </c>
      <c r="N36" s="8">
        <f t="shared" si="1"/>
        <v>-3.1499878846619818E-2</v>
      </c>
      <c r="O36">
        <f t="shared" si="2"/>
        <v>-1.2599951538647927</v>
      </c>
    </row>
    <row r="37" spans="1:15" x14ac:dyDescent="0.4">
      <c r="A37" t="s">
        <v>19</v>
      </c>
      <c r="B37">
        <v>3394</v>
      </c>
      <c r="K37" t="s">
        <v>12</v>
      </c>
      <c r="L37" t="str">
        <f>A49</f>
        <v>D5</v>
      </c>
      <c r="M37">
        <f>B49</f>
        <v>3380</v>
      </c>
      <c r="N37" s="8">
        <f t="shared" si="1"/>
        <v>-3.3922946450205958E-2</v>
      </c>
      <c r="O37">
        <f t="shared" si="2"/>
        <v>-1.3569178580082384</v>
      </c>
    </row>
    <row r="38" spans="1:15" x14ac:dyDescent="0.4">
      <c r="A38" t="s">
        <v>27</v>
      </c>
      <c r="B38">
        <v>3448</v>
      </c>
      <c r="K38" t="s">
        <v>11</v>
      </c>
      <c r="L38" t="str">
        <f>A37</f>
        <v>C5</v>
      </c>
      <c r="M38">
        <f>B37</f>
        <v>3394</v>
      </c>
      <c r="N38" s="8">
        <f t="shared" si="1"/>
        <v>-2.7138357160164769E-2</v>
      </c>
      <c r="O38">
        <f t="shared" si="2"/>
        <v>-1.0855342864065907</v>
      </c>
    </row>
    <row r="39" spans="1:15" x14ac:dyDescent="0.4">
      <c r="A39" t="s">
        <v>36</v>
      </c>
      <c r="B39">
        <v>3453</v>
      </c>
      <c r="K39" t="s">
        <v>10</v>
      </c>
      <c r="L39" t="str">
        <f>A25</f>
        <v>B5</v>
      </c>
      <c r="M39">
        <f>B25</f>
        <v>3412</v>
      </c>
      <c r="N39" s="8">
        <f t="shared" si="1"/>
        <v>-1.8415313787254663E-2</v>
      </c>
      <c r="O39">
        <f t="shared" si="2"/>
        <v>-0.73661255149018656</v>
      </c>
    </row>
    <row r="40" spans="1:15" x14ac:dyDescent="0.4">
      <c r="A40" t="s">
        <v>43</v>
      </c>
      <c r="B40">
        <v>3488</v>
      </c>
      <c r="K40" t="s">
        <v>9</v>
      </c>
      <c r="L40" t="str">
        <f>A13</f>
        <v>A5</v>
      </c>
      <c r="M40">
        <f>B13</f>
        <v>3382</v>
      </c>
      <c r="N40" s="8">
        <f t="shared" si="1"/>
        <v>-3.2953719408771502E-2</v>
      </c>
      <c r="O40">
        <f t="shared" si="2"/>
        <v>-1.3181487763508601</v>
      </c>
    </row>
    <row r="41" spans="1:15" x14ac:dyDescent="0.4">
      <c r="A41" t="s">
        <v>51</v>
      </c>
      <c r="B41">
        <v>3414</v>
      </c>
      <c r="K41" t="s">
        <v>17</v>
      </c>
      <c r="L41" t="str">
        <f>A14</f>
        <v>A6</v>
      </c>
      <c r="M41">
        <f>B14</f>
        <v>3440</v>
      </c>
      <c r="N41" s="8">
        <f t="shared" si="1"/>
        <v>-4.8461352071722799E-3</v>
      </c>
      <c r="O41">
        <f t="shared" si="2"/>
        <v>-0.1938454082868912</v>
      </c>
    </row>
    <row r="42" spans="1:15" x14ac:dyDescent="0.4">
      <c r="A42" t="s">
        <v>59</v>
      </c>
      <c r="B42">
        <v>3438</v>
      </c>
      <c r="K42" t="s">
        <v>18</v>
      </c>
      <c r="L42" t="str">
        <f>A26</f>
        <v>B6</v>
      </c>
      <c r="M42">
        <f>B26</f>
        <v>3510</v>
      </c>
      <c r="N42" s="8">
        <f t="shared" si="1"/>
        <v>2.9076811243033681E-2</v>
      </c>
      <c r="O42">
        <f t="shared" si="2"/>
        <v>1.1630724497213472</v>
      </c>
    </row>
    <row r="43" spans="1:15" x14ac:dyDescent="0.4">
      <c r="A43" t="s">
        <v>67</v>
      </c>
      <c r="B43">
        <v>3513</v>
      </c>
      <c r="K43" t="s">
        <v>19</v>
      </c>
      <c r="L43" t="str">
        <f>A38</f>
        <v>C6</v>
      </c>
      <c r="M43">
        <f>B38</f>
        <v>3448</v>
      </c>
      <c r="N43" s="8">
        <f t="shared" si="1"/>
        <v>-9.6922704143445604E-4</v>
      </c>
      <c r="O43">
        <f t="shared" si="2"/>
        <v>-3.8769081657378239E-2</v>
      </c>
    </row>
    <row r="44" spans="1:15" x14ac:dyDescent="0.4">
      <c r="A44" t="s">
        <v>75</v>
      </c>
      <c r="B44">
        <v>3502</v>
      </c>
      <c r="K44" t="s">
        <v>20</v>
      </c>
      <c r="L44" t="str">
        <f>A50</f>
        <v>D6</v>
      </c>
      <c r="M44">
        <f>B50</f>
        <v>3435</v>
      </c>
      <c r="N44" s="8">
        <f t="shared" si="1"/>
        <v>-7.2692028107584203E-3</v>
      </c>
      <c r="O44">
        <f t="shared" si="2"/>
        <v>-0.29076811243033679</v>
      </c>
    </row>
    <row r="45" spans="1:15" x14ac:dyDescent="0.4">
      <c r="A45" t="s">
        <v>91</v>
      </c>
      <c r="B45">
        <v>7204</v>
      </c>
      <c r="K45" t="s">
        <v>21</v>
      </c>
      <c r="L45" t="str">
        <f>A62</f>
        <v>E6</v>
      </c>
      <c r="M45">
        <f>B62</f>
        <v>3481</v>
      </c>
      <c r="N45" s="8">
        <f t="shared" si="1"/>
        <v>1.5023019142234069E-2</v>
      </c>
      <c r="O45">
        <f t="shared" si="2"/>
        <v>0.6009207656893627</v>
      </c>
    </row>
    <row r="46" spans="1:15" x14ac:dyDescent="0.4">
      <c r="A46" t="s">
        <v>92</v>
      </c>
      <c r="B46">
        <v>4904</v>
      </c>
      <c r="K46" t="s">
        <v>22</v>
      </c>
      <c r="L46" t="str">
        <f>A74</f>
        <v>F6</v>
      </c>
      <c r="M46">
        <f>B74</f>
        <v>3516</v>
      </c>
      <c r="N46" s="8">
        <f t="shared" si="1"/>
        <v>3.1984492367337046E-2</v>
      </c>
      <c r="O46">
        <f t="shared" si="2"/>
        <v>1.2793796946934819</v>
      </c>
    </row>
    <row r="47" spans="1:15" x14ac:dyDescent="0.4">
      <c r="A47" t="s">
        <v>93</v>
      </c>
      <c r="B47">
        <v>12789</v>
      </c>
      <c r="K47" t="s">
        <v>23</v>
      </c>
      <c r="L47" t="str">
        <f>A86</f>
        <v>G6</v>
      </c>
      <c r="M47">
        <f>B86</f>
        <v>3460</v>
      </c>
      <c r="N47" s="8">
        <f t="shared" si="1"/>
        <v>4.8461352071722799E-3</v>
      </c>
      <c r="O47">
        <f t="shared" si="2"/>
        <v>0.1938454082868912</v>
      </c>
    </row>
    <row r="48" spans="1:15" x14ac:dyDescent="0.4">
      <c r="A48" t="s">
        <v>12</v>
      </c>
      <c r="B48">
        <v>4218</v>
      </c>
      <c r="K48" t="s">
        <v>24</v>
      </c>
      <c r="L48" t="str">
        <f>A98</f>
        <v>H6</v>
      </c>
      <c r="M48">
        <f>B98</f>
        <v>3417</v>
      </c>
      <c r="N48" s="8">
        <f t="shared" si="1"/>
        <v>-1.5992246183668523E-2</v>
      </c>
      <c r="O48">
        <f t="shared" si="2"/>
        <v>-0.63968984734674095</v>
      </c>
    </row>
    <row r="49" spans="1:15" x14ac:dyDescent="0.4">
      <c r="A49" t="s">
        <v>20</v>
      </c>
      <c r="B49">
        <v>3380</v>
      </c>
      <c r="K49" t="s">
        <v>33</v>
      </c>
      <c r="L49" t="str">
        <f>A99</f>
        <v>H7</v>
      </c>
      <c r="M49">
        <f>B99</f>
        <v>3423</v>
      </c>
      <c r="N49" s="8">
        <f t="shared" si="1"/>
        <v>-1.3084565059365156E-2</v>
      </c>
      <c r="O49">
        <f t="shared" si="2"/>
        <v>-0.52338260237460621</v>
      </c>
    </row>
    <row r="50" spans="1:15" x14ac:dyDescent="0.4">
      <c r="A50" t="s">
        <v>28</v>
      </c>
      <c r="B50">
        <v>3435</v>
      </c>
      <c r="K50" t="s">
        <v>31</v>
      </c>
      <c r="L50" t="str">
        <f>A87</f>
        <v>G7</v>
      </c>
      <c r="M50">
        <f>B87</f>
        <v>3432</v>
      </c>
      <c r="N50" s="8">
        <f t="shared" si="1"/>
        <v>-8.7230433729101036E-3</v>
      </c>
      <c r="O50">
        <f t="shared" si="2"/>
        <v>-0.34892173491640416</v>
      </c>
    </row>
    <row r="51" spans="1:15" x14ac:dyDescent="0.4">
      <c r="A51" t="s">
        <v>37</v>
      </c>
      <c r="B51">
        <v>3474</v>
      </c>
      <c r="K51" t="s">
        <v>32</v>
      </c>
      <c r="L51" t="str">
        <f>A75</f>
        <v>F7</v>
      </c>
      <c r="M51">
        <f>B75</f>
        <v>3535</v>
      </c>
      <c r="N51" s="8">
        <f t="shared" si="1"/>
        <v>4.1192149260964379E-2</v>
      </c>
      <c r="O51">
        <f t="shared" si="2"/>
        <v>1.6476859704385751</v>
      </c>
    </row>
    <row r="52" spans="1:15" x14ac:dyDescent="0.4">
      <c r="A52" t="s">
        <v>44</v>
      </c>
      <c r="B52">
        <v>3532</v>
      </c>
      <c r="K52" t="s">
        <v>29</v>
      </c>
      <c r="L52" t="str">
        <f>A63</f>
        <v>E7</v>
      </c>
      <c r="M52">
        <f>B63</f>
        <v>3469</v>
      </c>
      <c r="N52" s="8">
        <f t="shared" si="1"/>
        <v>9.2076568936273317E-3</v>
      </c>
      <c r="O52">
        <f t="shared" si="2"/>
        <v>0.36830627574509328</v>
      </c>
    </row>
    <row r="53" spans="1:15" x14ac:dyDescent="0.4">
      <c r="A53" t="s">
        <v>52</v>
      </c>
      <c r="B53">
        <v>3444</v>
      </c>
      <c r="K53" t="s">
        <v>28</v>
      </c>
      <c r="L53" t="str">
        <f>A51</f>
        <v>D7</v>
      </c>
      <c r="M53">
        <f>B51</f>
        <v>3474</v>
      </c>
      <c r="N53" s="8">
        <f t="shared" si="1"/>
        <v>1.1630724497213472E-2</v>
      </c>
      <c r="O53">
        <f t="shared" si="2"/>
        <v>0.4652289798885389</v>
      </c>
    </row>
    <row r="54" spans="1:15" x14ac:dyDescent="0.4">
      <c r="A54" t="s">
        <v>60</v>
      </c>
      <c r="B54">
        <v>3501</v>
      </c>
      <c r="K54" t="s">
        <v>27</v>
      </c>
      <c r="L54" t="str">
        <f>A39</f>
        <v>C7</v>
      </c>
      <c r="M54">
        <f>B39</f>
        <v>3453</v>
      </c>
      <c r="N54" s="8">
        <f t="shared" si="1"/>
        <v>1.453840562151684E-3</v>
      </c>
      <c r="O54">
        <f t="shared" si="2"/>
        <v>5.8153622486067362E-2</v>
      </c>
    </row>
    <row r="55" spans="1:15" x14ac:dyDescent="0.4">
      <c r="A55" t="s">
        <v>68</v>
      </c>
      <c r="B55">
        <v>3502</v>
      </c>
      <c r="K55" t="s">
        <v>26</v>
      </c>
      <c r="L55" t="str">
        <f>A27</f>
        <v>B7</v>
      </c>
      <c r="M55">
        <f>B27</f>
        <v>3493</v>
      </c>
      <c r="N55" s="8">
        <f t="shared" si="1"/>
        <v>2.0838381390840804E-2</v>
      </c>
      <c r="O55">
        <f t="shared" si="2"/>
        <v>0.83353525563363218</v>
      </c>
    </row>
    <row r="56" spans="1:15" x14ac:dyDescent="0.4">
      <c r="A56" t="s">
        <v>76</v>
      </c>
      <c r="B56">
        <v>3606</v>
      </c>
      <c r="K56" t="s">
        <v>25</v>
      </c>
      <c r="L56" t="str">
        <f>A15</f>
        <v>A7</v>
      </c>
      <c r="M56">
        <f>B15</f>
        <v>3452</v>
      </c>
      <c r="N56" s="8">
        <f t="shared" si="1"/>
        <v>9.6922704143445604E-4</v>
      </c>
      <c r="O56">
        <f t="shared" si="2"/>
        <v>3.8769081657378239E-2</v>
      </c>
    </row>
    <row r="57" spans="1:15" x14ac:dyDescent="0.4">
      <c r="A57" t="s">
        <v>94</v>
      </c>
      <c r="B57">
        <v>4298</v>
      </c>
      <c r="K57" t="s">
        <v>34</v>
      </c>
      <c r="L57" t="str">
        <f>A16</f>
        <v>A8</v>
      </c>
      <c r="M57">
        <f>B16</f>
        <v>3445</v>
      </c>
      <c r="N57" s="8">
        <f t="shared" si="1"/>
        <v>-2.4230676035861399E-3</v>
      </c>
      <c r="O57">
        <f t="shared" si="2"/>
        <v>-9.6922704143445601E-2</v>
      </c>
    </row>
    <row r="58" spans="1:15" x14ac:dyDescent="0.4">
      <c r="A58" t="s">
        <v>95</v>
      </c>
      <c r="B58">
        <v>7884</v>
      </c>
      <c r="K58" t="s">
        <v>35</v>
      </c>
      <c r="L58" t="str">
        <f>A28</f>
        <v>B8</v>
      </c>
      <c r="M58">
        <f>B28</f>
        <v>3383</v>
      </c>
      <c r="N58" s="8">
        <f t="shared" si="1"/>
        <v>-3.2469105888054274E-2</v>
      </c>
      <c r="O58">
        <f t="shared" si="2"/>
        <v>-1.2987642355221709</v>
      </c>
    </row>
    <row r="59" spans="1:15" x14ac:dyDescent="0.4">
      <c r="A59" t="s">
        <v>96</v>
      </c>
      <c r="B59">
        <v>27359</v>
      </c>
      <c r="K59" t="s">
        <v>36</v>
      </c>
      <c r="L59" t="str">
        <f>A40</f>
        <v>C8</v>
      </c>
      <c r="M59">
        <f>B40</f>
        <v>3488</v>
      </c>
      <c r="N59" s="8">
        <f t="shared" si="1"/>
        <v>1.8415313787254663E-2</v>
      </c>
      <c r="O59">
        <f t="shared" si="2"/>
        <v>0.73661255149018656</v>
      </c>
    </row>
    <row r="60" spans="1:15" x14ac:dyDescent="0.4">
      <c r="A60" t="s">
        <v>13</v>
      </c>
      <c r="B60">
        <v>3880</v>
      </c>
      <c r="K60" t="s">
        <v>37</v>
      </c>
      <c r="L60" t="str">
        <f>A52</f>
        <v>D8</v>
      </c>
      <c r="M60">
        <f>B52</f>
        <v>3532</v>
      </c>
      <c r="N60" s="8">
        <f t="shared" si="1"/>
        <v>3.9738308698812695E-2</v>
      </c>
      <c r="O60">
        <f t="shared" si="2"/>
        <v>1.5895323479525079</v>
      </c>
    </row>
    <row r="61" spans="1:15" x14ac:dyDescent="0.4">
      <c r="A61" t="s">
        <v>21</v>
      </c>
      <c r="B61">
        <v>3385</v>
      </c>
      <c r="K61" t="s">
        <v>38</v>
      </c>
      <c r="L61" t="str">
        <f>A64</f>
        <v>E8</v>
      </c>
      <c r="M61">
        <f>B64</f>
        <v>3613</v>
      </c>
      <c r="N61" s="8">
        <f t="shared" si="1"/>
        <v>7.8992003876908162E-2</v>
      </c>
      <c r="O61">
        <f t="shared" si="2"/>
        <v>3.1596801550763267</v>
      </c>
    </row>
    <row r="62" spans="1:15" x14ac:dyDescent="0.4">
      <c r="A62" t="s">
        <v>29</v>
      </c>
      <c r="B62">
        <v>3481</v>
      </c>
      <c r="K62" t="s">
        <v>30</v>
      </c>
      <c r="L62" t="str">
        <f>A76</f>
        <v>F8</v>
      </c>
      <c r="M62">
        <f>B76</f>
        <v>3496</v>
      </c>
      <c r="N62" s="8">
        <f t="shared" si="1"/>
        <v>2.2292221952992488E-2</v>
      </c>
      <c r="O62">
        <f t="shared" si="2"/>
        <v>0.89168887811969955</v>
      </c>
    </row>
    <row r="63" spans="1:15" x14ac:dyDescent="0.4">
      <c r="A63" t="s">
        <v>38</v>
      </c>
      <c r="B63">
        <v>3469</v>
      </c>
      <c r="K63" t="s">
        <v>39</v>
      </c>
      <c r="L63" t="str">
        <f>A88</f>
        <v>G8</v>
      </c>
      <c r="M63">
        <f>B88</f>
        <v>3446</v>
      </c>
      <c r="N63" s="8">
        <f t="shared" si="1"/>
        <v>-1.9384540828689121E-3</v>
      </c>
      <c r="O63">
        <f t="shared" si="2"/>
        <v>-7.7538163314756478E-2</v>
      </c>
    </row>
    <row r="64" spans="1:15" x14ac:dyDescent="0.4">
      <c r="A64" t="s">
        <v>45</v>
      </c>
      <c r="B64">
        <v>3613</v>
      </c>
      <c r="K64" t="s">
        <v>40</v>
      </c>
      <c r="L64" t="str">
        <f>A100</f>
        <v>H8</v>
      </c>
      <c r="M64">
        <f>B100</f>
        <v>3442</v>
      </c>
      <c r="N64" s="8">
        <f t="shared" si="1"/>
        <v>-3.8769081657378242E-3</v>
      </c>
      <c r="O64">
        <f t="shared" si="2"/>
        <v>-0.15507632662951296</v>
      </c>
    </row>
    <row r="65" spans="1:15" x14ac:dyDescent="0.4">
      <c r="A65" t="s">
        <v>53</v>
      </c>
      <c r="B65">
        <v>3434</v>
      </c>
      <c r="K65" t="s">
        <v>48</v>
      </c>
      <c r="L65" t="str">
        <f>A101</f>
        <v>H9</v>
      </c>
      <c r="M65">
        <f>B101</f>
        <v>3423</v>
      </c>
      <c r="N65" s="8">
        <f t="shared" si="1"/>
        <v>-1.3084565059365156E-2</v>
      </c>
      <c r="O65">
        <f t="shared" si="2"/>
        <v>-0.52338260237460621</v>
      </c>
    </row>
    <row r="66" spans="1:15" x14ac:dyDescent="0.4">
      <c r="A66" t="s">
        <v>61</v>
      </c>
      <c r="B66">
        <v>3445</v>
      </c>
      <c r="K66" t="s">
        <v>47</v>
      </c>
      <c r="L66" t="str">
        <f>A89</f>
        <v>G9</v>
      </c>
      <c r="M66">
        <f>B89</f>
        <v>3443</v>
      </c>
      <c r="N66" s="8">
        <f t="shared" si="1"/>
        <v>-3.3922946450205961E-3</v>
      </c>
      <c r="O66">
        <f t="shared" si="2"/>
        <v>-0.13569178580082383</v>
      </c>
    </row>
    <row r="67" spans="1:15" x14ac:dyDescent="0.4">
      <c r="A67" t="s">
        <v>69</v>
      </c>
      <c r="B67">
        <v>3459</v>
      </c>
      <c r="K67" t="s">
        <v>46</v>
      </c>
      <c r="L67" t="str">
        <f>A77</f>
        <v>F9</v>
      </c>
      <c r="M67">
        <f>B77</f>
        <v>3448</v>
      </c>
      <c r="N67" s="8">
        <f t="shared" si="1"/>
        <v>-9.6922704143445604E-4</v>
      </c>
      <c r="O67">
        <f t="shared" si="2"/>
        <v>-3.8769081657378239E-2</v>
      </c>
    </row>
    <row r="68" spans="1:15" x14ac:dyDescent="0.4">
      <c r="A68" t="s">
        <v>77</v>
      </c>
      <c r="B68">
        <v>3522</v>
      </c>
      <c r="K68" t="s">
        <v>45</v>
      </c>
      <c r="L68" t="str">
        <f>A65</f>
        <v>E9</v>
      </c>
      <c r="M68">
        <f>B65</f>
        <v>3434</v>
      </c>
      <c r="N68" s="8">
        <f t="shared" si="1"/>
        <v>-7.7538163314756483E-3</v>
      </c>
      <c r="O68">
        <f t="shared" si="2"/>
        <v>-0.31015265325902591</v>
      </c>
    </row>
    <row r="69" spans="1:15" x14ac:dyDescent="0.4">
      <c r="A69" t="s">
        <v>97</v>
      </c>
      <c r="B69">
        <v>3641</v>
      </c>
      <c r="K69" t="s">
        <v>44</v>
      </c>
      <c r="L69" t="str">
        <f>A53</f>
        <v>D9</v>
      </c>
      <c r="M69">
        <f>B53</f>
        <v>3444</v>
      </c>
      <c r="N69" s="8">
        <f t="shared" si="1"/>
        <v>-2.907681124303368E-3</v>
      </c>
      <c r="O69">
        <f t="shared" si="2"/>
        <v>-0.11630724497213472</v>
      </c>
    </row>
    <row r="70" spans="1:15" x14ac:dyDescent="0.4">
      <c r="A70" t="s">
        <v>98</v>
      </c>
      <c r="B70">
        <v>12427</v>
      </c>
      <c r="K70" t="s">
        <v>43</v>
      </c>
      <c r="L70" t="str">
        <f>A41</f>
        <v>C9</v>
      </c>
      <c r="M70">
        <f>B41</f>
        <v>3414</v>
      </c>
      <c r="N70" s="8">
        <f t="shared" si="1"/>
        <v>-1.7446086745820207E-2</v>
      </c>
      <c r="O70">
        <f t="shared" si="2"/>
        <v>-0.69784346983280832</v>
      </c>
    </row>
    <row r="71" spans="1:15" x14ac:dyDescent="0.4">
      <c r="A71" t="s">
        <v>99</v>
      </c>
      <c r="B71">
        <v>52061</v>
      </c>
      <c r="K71" t="s">
        <v>42</v>
      </c>
      <c r="L71" t="str">
        <f>A29</f>
        <v>B9</v>
      </c>
      <c r="M71">
        <f>B29</f>
        <v>3439</v>
      </c>
      <c r="N71" s="8">
        <f t="shared" si="1"/>
        <v>-5.330748727889508E-3</v>
      </c>
      <c r="O71">
        <f t="shared" si="2"/>
        <v>-0.21322994911558033</v>
      </c>
    </row>
    <row r="72" spans="1:15" x14ac:dyDescent="0.4">
      <c r="A72" t="s">
        <v>14</v>
      </c>
      <c r="B72">
        <v>3734</v>
      </c>
      <c r="K72" t="s">
        <v>41</v>
      </c>
      <c r="L72" t="str">
        <f>A17</f>
        <v>A9</v>
      </c>
      <c r="M72">
        <f>B17</f>
        <v>3462</v>
      </c>
      <c r="N72" s="8">
        <f t="shared" si="1"/>
        <v>5.815362248606736E-3</v>
      </c>
      <c r="O72">
        <f t="shared" si="2"/>
        <v>0.23261448994426945</v>
      </c>
    </row>
    <row r="73" spans="1:15" x14ac:dyDescent="0.4">
      <c r="A73" t="s">
        <v>22</v>
      </c>
      <c r="B73">
        <v>3368</v>
      </c>
      <c r="K73" t="s">
        <v>49</v>
      </c>
      <c r="L73" t="str">
        <f>A18</f>
        <v>A10</v>
      </c>
      <c r="M73">
        <f>B18</f>
        <v>3455</v>
      </c>
      <c r="N73" s="8">
        <f t="shared" si="1"/>
        <v>2.4230676035861399E-3</v>
      </c>
      <c r="O73">
        <f t="shared" si="2"/>
        <v>9.6922704143445601E-2</v>
      </c>
    </row>
    <row r="74" spans="1:15" x14ac:dyDescent="0.4">
      <c r="A74" t="s">
        <v>32</v>
      </c>
      <c r="B74">
        <v>3516</v>
      </c>
      <c r="K74" t="s">
        <v>50</v>
      </c>
      <c r="L74" t="str">
        <f>A30</f>
        <v>B10</v>
      </c>
      <c r="M74">
        <f>B30</f>
        <v>3500</v>
      </c>
      <c r="N74" s="8">
        <f t="shared" ref="N74:N96" si="3">(M74-I$15)/2063.5</f>
        <v>2.42306760358614E-2</v>
      </c>
      <c r="O74">
        <f t="shared" ref="O74:O96" si="4">N74*40</f>
        <v>0.96922704143445604</v>
      </c>
    </row>
    <row r="75" spans="1:15" x14ac:dyDescent="0.4">
      <c r="A75" t="s">
        <v>30</v>
      </c>
      <c r="B75">
        <v>3535</v>
      </c>
      <c r="K75" t="s">
        <v>51</v>
      </c>
      <c r="L75" t="str">
        <f>A42</f>
        <v>C10</v>
      </c>
      <c r="M75">
        <f>B42</f>
        <v>3438</v>
      </c>
      <c r="N75" s="8">
        <f t="shared" si="3"/>
        <v>-5.815362248606736E-3</v>
      </c>
      <c r="O75">
        <f t="shared" si="4"/>
        <v>-0.23261448994426945</v>
      </c>
    </row>
    <row r="76" spans="1:15" x14ac:dyDescent="0.4">
      <c r="A76" t="s">
        <v>46</v>
      </c>
      <c r="B76">
        <v>3496</v>
      </c>
      <c r="K76" t="s">
        <v>52</v>
      </c>
      <c r="L76" t="str">
        <f>A54</f>
        <v>D10</v>
      </c>
      <c r="M76">
        <f>B54</f>
        <v>3501</v>
      </c>
      <c r="N76" s="8">
        <f t="shared" si="3"/>
        <v>2.4715289556578628E-2</v>
      </c>
      <c r="O76">
        <f t="shared" si="4"/>
        <v>0.98861158226314516</v>
      </c>
    </row>
    <row r="77" spans="1:15" x14ac:dyDescent="0.4">
      <c r="A77" t="s">
        <v>54</v>
      </c>
      <c r="B77">
        <v>3448</v>
      </c>
      <c r="K77" t="s">
        <v>53</v>
      </c>
      <c r="L77" t="str">
        <f>A66</f>
        <v>E10</v>
      </c>
      <c r="M77">
        <f>B66</f>
        <v>3445</v>
      </c>
      <c r="N77" s="8">
        <f t="shared" si="3"/>
        <v>-2.4230676035861399E-3</v>
      </c>
      <c r="O77">
        <f t="shared" si="4"/>
        <v>-9.6922704143445601E-2</v>
      </c>
    </row>
    <row r="78" spans="1:15" x14ac:dyDescent="0.4">
      <c r="A78" t="s">
        <v>62</v>
      </c>
      <c r="B78">
        <v>3503</v>
      </c>
      <c r="K78" t="s">
        <v>54</v>
      </c>
      <c r="L78" t="str">
        <f>A78</f>
        <v>F10</v>
      </c>
      <c r="M78">
        <f>B78</f>
        <v>3503</v>
      </c>
      <c r="N78" s="8">
        <f t="shared" si="3"/>
        <v>2.5684516598013084E-2</v>
      </c>
      <c r="O78">
        <f t="shared" si="4"/>
        <v>1.0273806639205234</v>
      </c>
    </row>
    <row r="79" spans="1:15" x14ac:dyDescent="0.4">
      <c r="A79" t="s">
        <v>70</v>
      </c>
      <c r="B79">
        <v>3445</v>
      </c>
      <c r="K79" t="s">
        <v>55</v>
      </c>
      <c r="L79" t="str">
        <f>A90</f>
        <v>G10</v>
      </c>
      <c r="M79">
        <f>B90</f>
        <v>3503</v>
      </c>
      <c r="N79" s="8">
        <f t="shared" si="3"/>
        <v>2.5684516598013084E-2</v>
      </c>
      <c r="O79">
        <f t="shared" si="4"/>
        <v>1.0273806639205234</v>
      </c>
    </row>
    <row r="80" spans="1:15" x14ac:dyDescent="0.4">
      <c r="A80" t="s">
        <v>78</v>
      </c>
      <c r="B80">
        <v>3483</v>
      </c>
      <c r="K80" t="s">
        <v>56</v>
      </c>
      <c r="L80" t="str">
        <f>A102</f>
        <v>H10</v>
      </c>
      <c r="M80">
        <f>B102</f>
        <v>3512</v>
      </c>
      <c r="N80" s="8">
        <f t="shared" si="3"/>
        <v>3.0046038284468137E-2</v>
      </c>
      <c r="O80">
        <f t="shared" si="4"/>
        <v>1.2018415313787254</v>
      </c>
    </row>
    <row r="81" spans="1:15" x14ac:dyDescent="0.4">
      <c r="A81" t="s">
        <v>100</v>
      </c>
      <c r="B81">
        <v>3450</v>
      </c>
      <c r="K81" t="s">
        <v>64</v>
      </c>
      <c r="L81" t="str">
        <f>A103</f>
        <v>H11</v>
      </c>
      <c r="M81">
        <f>B103</f>
        <v>3496</v>
      </c>
      <c r="N81" s="8">
        <f t="shared" si="3"/>
        <v>2.2292221952992488E-2</v>
      </c>
      <c r="O81">
        <f t="shared" si="4"/>
        <v>0.89168887811969955</v>
      </c>
    </row>
    <row r="82" spans="1:15" x14ac:dyDescent="0.4">
      <c r="A82" t="s">
        <v>101</v>
      </c>
      <c r="B82">
        <v>21512</v>
      </c>
      <c r="K82" t="s">
        <v>63</v>
      </c>
      <c r="L82" t="str">
        <f>A91</f>
        <v>G11</v>
      </c>
      <c r="M82">
        <f>B91</f>
        <v>3511</v>
      </c>
      <c r="N82" s="8">
        <f t="shared" si="3"/>
        <v>2.9561424763750909E-2</v>
      </c>
      <c r="O82">
        <f t="shared" si="4"/>
        <v>1.1824569905500364</v>
      </c>
    </row>
    <row r="83" spans="1:15" x14ac:dyDescent="0.4">
      <c r="A83" t="s">
        <v>102</v>
      </c>
      <c r="B83">
        <v>64942</v>
      </c>
      <c r="K83" t="s">
        <v>62</v>
      </c>
      <c r="L83" t="str">
        <f>A79</f>
        <v>F11</v>
      </c>
      <c r="M83">
        <f>B79</f>
        <v>3445</v>
      </c>
      <c r="N83" s="8">
        <f t="shared" si="3"/>
        <v>-2.4230676035861399E-3</v>
      </c>
      <c r="O83">
        <f t="shared" si="4"/>
        <v>-9.6922704143445601E-2</v>
      </c>
    </row>
    <row r="84" spans="1:15" x14ac:dyDescent="0.4">
      <c r="A84" t="s">
        <v>15</v>
      </c>
      <c r="B84">
        <v>3352</v>
      </c>
      <c r="K84" t="s">
        <v>61</v>
      </c>
      <c r="L84" t="str">
        <f>A67</f>
        <v>E11</v>
      </c>
      <c r="M84">
        <f>B67</f>
        <v>3459</v>
      </c>
      <c r="N84" s="8">
        <f t="shared" si="3"/>
        <v>4.3615216864550518E-3</v>
      </c>
      <c r="O84">
        <f t="shared" si="4"/>
        <v>0.17446086745820208</v>
      </c>
    </row>
    <row r="85" spans="1:15" x14ac:dyDescent="0.4">
      <c r="A85" t="s">
        <v>23</v>
      </c>
      <c r="B85">
        <v>3330</v>
      </c>
      <c r="K85" t="s">
        <v>60</v>
      </c>
      <c r="L85" t="str">
        <f>A55</f>
        <v>D11</v>
      </c>
      <c r="M85">
        <f>B55</f>
        <v>3502</v>
      </c>
      <c r="N85" s="8">
        <f t="shared" si="3"/>
        <v>2.5199903077295856E-2</v>
      </c>
      <c r="O85">
        <f t="shared" si="4"/>
        <v>1.0079961230918342</v>
      </c>
    </row>
    <row r="86" spans="1:15" x14ac:dyDescent="0.4">
      <c r="A86" t="s">
        <v>31</v>
      </c>
      <c r="B86">
        <v>3460</v>
      </c>
      <c r="K86" t="s">
        <v>59</v>
      </c>
      <c r="L86" t="str">
        <f>A43</f>
        <v>C11</v>
      </c>
      <c r="M86">
        <f>B43</f>
        <v>3513</v>
      </c>
      <c r="N86" s="8">
        <f t="shared" si="3"/>
        <v>3.0530651805185365E-2</v>
      </c>
      <c r="O86">
        <f t="shared" si="4"/>
        <v>1.2212260722074146</v>
      </c>
    </row>
    <row r="87" spans="1:15" x14ac:dyDescent="0.4">
      <c r="A87" t="s">
        <v>39</v>
      </c>
      <c r="B87">
        <v>3432</v>
      </c>
      <c r="K87" t="s">
        <v>58</v>
      </c>
      <c r="L87" t="str">
        <f>A31</f>
        <v>B11</v>
      </c>
      <c r="M87">
        <f>B31</f>
        <v>3534</v>
      </c>
      <c r="N87" s="8">
        <f t="shared" si="3"/>
        <v>4.0707535740247151E-2</v>
      </c>
      <c r="O87">
        <f t="shared" si="4"/>
        <v>1.6283014296098861</v>
      </c>
    </row>
    <row r="88" spans="1:15" x14ac:dyDescent="0.4">
      <c r="A88" t="s">
        <v>47</v>
      </c>
      <c r="B88">
        <v>3446</v>
      </c>
      <c r="K88" t="s">
        <v>57</v>
      </c>
      <c r="L88" t="str">
        <f>A19</f>
        <v>A11</v>
      </c>
      <c r="M88">
        <f>B19</f>
        <v>3436</v>
      </c>
      <c r="N88" s="8">
        <f t="shared" si="3"/>
        <v>-6.7845892900411922E-3</v>
      </c>
      <c r="O88">
        <f t="shared" si="4"/>
        <v>-0.27138357160164767</v>
      </c>
    </row>
    <row r="89" spans="1:15" x14ac:dyDescent="0.4">
      <c r="A89" t="s">
        <v>55</v>
      </c>
      <c r="B89">
        <v>3443</v>
      </c>
      <c r="K89" t="s">
        <v>65</v>
      </c>
      <c r="L89" t="str">
        <f>A20</f>
        <v>A12</v>
      </c>
      <c r="M89">
        <f>B20</f>
        <v>3435</v>
      </c>
      <c r="N89" s="8">
        <f t="shared" si="3"/>
        <v>-7.2692028107584203E-3</v>
      </c>
      <c r="O89">
        <f t="shared" si="4"/>
        <v>-0.29076811243033679</v>
      </c>
    </row>
    <row r="90" spans="1:15" x14ac:dyDescent="0.4">
      <c r="A90" t="s">
        <v>63</v>
      </c>
      <c r="B90">
        <v>3503</v>
      </c>
      <c r="K90" t="s">
        <v>66</v>
      </c>
      <c r="L90" t="str">
        <f>A32</f>
        <v>B12</v>
      </c>
      <c r="M90">
        <f>B32</f>
        <v>3535</v>
      </c>
      <c r="N90" s="8">
        <f t="shared" si="3"/>
        <v>4.1192149260964379E-2</v>
      </c>
      <c r="O90">
        <f t="shared" si="4"/>
        <v>1.6476859704385751</v>
      </c>
    </row>
    <row r="91" spans="1:15" x14ac:dyDescent="0.4">
      <c r="A91" t="s">
        <v>71</v>
      </c>
      <c r="B91">
        <v>3511</v>
      </c>
      <c r="K91" t="s">
        <v>67</v>
      </c>
      <c r="L91" t="str">
        <f>A44</f>
        <v>C12</v>
      </c>
      <c r="M91">
        <f>B44</f>
        <v>3502</v>
      </c>
      <c r="N91" s="8">
        <f t="shared" si="3"/>
        <v>2.5199903077295856E-2</v>
      </c>
      <c r="O91">
        <f t="shared" si="4"/>
        <v>1.0079961230918342</v>
      </c>
    </row>
    <row r="92" spans="1:15" x14ac:dyDescent="0.4">
      <c r="A92" t="s">
        <v>79</v>
      </c>
      <c r="B92">
        <v>3476</v>
      </c>
      <c r="K92" t="s">
        <v>68</v>
      </c>
      <c r="L92" t="str">
        <f>A56</f>
        <v>D12</v>
      </c>
      <c r="M92">
        <f>B56</f>
        <v>3606</v>
      </c>
      <c r="N92" s="8">
        <f t="shared" si="3"/>
        <v>7.5599709231887566E-2</v>
      </c>
      <c r="O92">
        <f t="shared" si="4"/>
        <v>3.0239883692755027</v>
      </c>
    </row>
    <row r="93" spans="1:15" x14ac:dyDescent="0.4">
      <c r="A93" t="s">
        <v>103</v>
      </c>
      <c r="B93">
        <v>3390</v>
      </c>
      <c r="K93" t="s">
        <v>69</v>
      </c>
      <c r="L93" t="str">
        <f>A68</f>
        <v>E12</v>
      </c>
      <c r="M93">
        <f>B68</f>
        <v>3522</v>
      </c>
      <c r="N93" s="8">
        <f t="shared" si="3"/>
        <v>3.4892173491640414E-2</v>
      </c>
      <c r="O93">
        <f t="shared" si="4"/>
        <v>1.3956869396656166</v>
      </c>
    </row>
    <row r="94" spans="1:15" x14ac:dyDescent="0.4">
      <c r="A94" t="s">
        <v>104</v>
      </c>
      <c r="B94">
        <v>41854</v>
      </c>
      <c r="K94" t="s">
        <v>70</v>
      </c>
      <c r="L94" t="str">
        <f>A80</f>
        <v>F12</v>
      </c>
      <c r="M94">
        <f>B80</f>
        <v>3483</v>
      </c>
      <c r="N94" s="8">
        <f t="shared" si="3"/>
        <v>1.5992246183668523E-2</v>
      </c>
      <c r="O94">
        <f t="shared" si="4"/>
        <v>0.63968984734674095</v>
      </c>
    </row>
    <row r="95" spans="1:15" x14ac:dyDescent="0.4">
      <c r="A95" t="s">
        <v>105</v>
      </c>
      <c r="B95">
        <v>64962</v>
      </c>
      <c r="K95" t="s">
        <v>71</v>
      </c>
      <c r="L95" t="str">
        <f>A92</f>
        <v>G12</v>
      </c>
      <c r="M95">
        <f>B92</f>
        <v>3476</v>
      </c>
      <c r="N95" s="8">
        <f t="shared" si="3"/>
        <v>1.2599951538647928E-2</v>
      </c>
      <c r="O95">
        <f t="shared" si="4"/>
        <v>0.50399806154591709</v>
      </c>
    </row>
    <row r="96" spans="1:15" x14ac:dyDescent="0.4">
      <c r="A96" t="s">
        <v>16</v>
      </c>
      <c r="B96">
        <v>3364</v>
      </c>
      <c r="K96" t="s">
        <v>72</v>
      </c>
      <c r="L96" t="str">
        <f>A104</f>
        <v>H12</v>
      </c>
      <c r="M96">
        <f>B104</f>
        <v>3508</v>
      </c>
      <c r="N96" s="8">
        <f t="shared" si="3"/>
        <v>2.8107584201599225E-2</v>
      </c>
      <c r="O96">
        <f t="shared" si="4"/>
        <v>1.1243033680639689</v>
      </c>
    </row>
    <row r="97" spans="1:2" x14ac:dyDescent="0.4">
      <c r="A97" t="s">
        <v>24</v>
      </c>
      <c r="B97">
        <v>3335</v>
      </c>
    </row>
    <row r="98" spans="1:2" x14ac:dyDescent="0.4">
      <c r="A98" t="s">
        <v>33</v>
      </c>
      <c r="B98">
        <v>3417</v>
      </c>
    </row>
    <row r="99" spans="1:2" x14ac:dyDescent="0.4">
      <c r="A99" t="s">
        <v>40</v>
      </c>
      <c r="B99">
        <v>3423</v>
      </c>
    </row>
    <row r="100" spans="1:2" x14ac:dyDescent="0.4">
      <c r="A100" t="s">
        <v>48</v>
      </c>
      <c r="B100">
        <v>3442</v>
      </c>
    </row>
    <row r="101" spans="1:2" x14ac:dyDescent="0.4">
      <c r="A101" t="s">
        <v>56</v>
      </c>
      <c r="B101">
        <v>3423</v>
      </c>
    </row>
    <row r="102" spans="1:2" x14ac:dyDescent="0.4">
      <c r="A102" t="s">
        <v>64</v>
      </c>
      <c r="B102">
        <v>3512</v>
      </c>
    </row>
    <row r="103" spans="1:2" x14ac:dyDescent="0.4">
      <c r="A103" t="s">
        <v>72</v>
      </c>
      <c r="B103">
        <v>3496</v>
      </c>
    </row>
    <row r="104" spans="1:2" x14ac:dyDescent="0.4">
      <c r="A104" t="s">
        <v>80</v>
      </c>
      <c r="B104">
        <v>3508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64915</v>
      </c>
      <c r="D2">
        <v>3406</v>
      </c>
      <c r="E2">
        <v>5018</v>
      </c>
      <c r="F2">
        <v>4355</v>
      </c>
      <c r="G2">
        <v>3311</v>
      </c>
      <c r="H2">
        <v>3404</v>
      </c>
      <c r="I2">
        <v>3431</v>
      </c>
      <c r="J2">
        <v>3406</v>
      </c>
      <c r="K2">
        <v>3398</v>
      </c>
      <c r="L2">
        <v>3442</v>
      </c>
      <c r="M2">
        <v>3387</v>
      </c>
      <c r="N2">
        <v>3425</v>
      </c>
      <c r="O2">
        <v>33199</v>
      </c>
      <c r="P2">
        <v>3521</v>
      </c>
      <c r="Q2">
        <v>7091</v>
      </c>
      <c r="R2">
        <v>4258</v>
      </c>
      <c r="S2">
        <v>3349</v>
      </c>
      <c r="T2">
        <v>3421</v>
      </c>
      <c r="U2">
        <v>3418</v>
      </c>
      <c r="V2">
        <v>3395</v>
      </c>
      <c r="W2">
        <v>3389</v>
      </c>
      <c r="X2">
        <v>3380</v>
      </c>
      <c r="Y2">
        <v>3412</v>
      </c>
      <c r="Z2">
        <v>3415</v>
      </c>
      <c r="AA2">
        <v>16771</v>
      </c>
      <c r="AB2">
        <v>3761</v>
      </c>
      <c r="AC2">
        <v>8714</v>
      </c>
      <c r="AD2">
        <v>4375</v>
      </c>
      <c r="AE2">
        <v>3298</v>
      </c>
      <c r="AF2">
        <v>3409</v>
      </c>
      <c r="AG2">
        <v>3418</v>
      </c>
      <c r="AH2">
        <v>3403</v>
      </c>
      <c r="AI2">
        <v>3350</v>
      </c>
      <c r="AJ2">
        <v>3444</v>
      </c>
      <c r="AK2">
        <v>3435</v>
      </c>
      <c r="AL2">
        <v>3433</v>
      </c>
      <c r="AM2">
        <v>7015</v>
      </c>
      <c r="AN2">
        <v>4839</v>
      </c>
      <c r="AO2">
        <v>12099</v>
      </c>
      <c r="AP2">
        <v>4079</v>
      </c>
      <c r="AQ2">
        <v>3306</v>
      </c>
      <c r="AR2">
        <v>3371</v>
      </c>
      <c r="AS2">
        <v>3419</v>
      </c>
      <c r="AT2">
        <v>3410</v>
      </c>
      <c r="AU2">
        <v>3372</v>
      </c>
      <c r="AV2">
        <v>3383</v>
      </c>
      <c r="AW2">
        <v>3384</v>
      </c>
      <c r="AX2">
        <v>3428</v>
      </c>
      <c r="AY2">
        <v>4127</v>
      </c>
      <c r="AZ2">
        <v>7597</v>
      </c>
      <c r="BA2">
        <v>25386</v>
      </c>
      <c r="BB2">
        <v>3768</v>
      </c>
      <c r="BC2">
        <v>3303</v>
      </c>
      <c r="BD2">
        <v>3377</v>
      </c>
      <c r="BE2">
        <v>3385</v>
      </c>
      <c r="BF2">
        <v>3396</v>
      </c>
      <c r="BG2">
        <v>3418</v>
      </c>
      <c r="BH2">
        <v>3434</v>
      </c>
      <c r="BI2">
        <v>3372</v>
      </c>
      <c r="BJ2">
        <v>3399</v>
      </c>
      <c r="BK2">
        <v>3551</v>
      </c>
      <c r="BL2">
        <v>11667</v>
      </c>
      <c r="BM2">
        <v>47732</v>
      </c>
      <c r="BN2">
        <v>3568</v>
      </c>
      <c r="BO2">
        <v>3287</v>
      </c>
      <c r="BP2">
        <v>3415</v>
      </c>
      <c r="BQ2">
        <v>3410</v>
      </c>
      <c r="BR2">
        <v>3375</v>
      </c>
      <c r="BS2">
        <v>3409</v>
      </c>
      <c r="BT2">
        <v>3409</v>
      </c>
      <c r="BU2">
        <v>3480</v>
      </c>
      <c r="BV2">
        <v>3395</v>
      </c>
      <c r="BW2">
        <v>3391</v>
      </c>
      <c r="BX2">
        <v>20596</v>
      </c>
      <c r="BY2">
        <v>64892</v>
      </c>
      <c r="BZ2">
        <v>3302</v>
      </c>
      <c r="CA2">
        <v>3304</v>
      </c>
      <c r="CB2">
        <v>3429</v>
      </c>
      <c r="CC2">
        <v>3475</v>
      </c>
      <c r="CD2">
        <v>3422</v>
      </c>
      <c r="CE2">
        <v>3446</v>
      </c>
      <c r="CF2">
        <v>3481</v>
      </c>
      <c r="CG2">
        <v>3466</v>
      </c>
      <c r="CH2">
        <v>3422</v>
      </c>
      <c r="CI2">
        <v>3402</v>
      </c>
      <c r="CJ2">
        <v>39009</v>
      </c>
      <c r="CK2">
        <v>64917</v>
      </c>
      <c r="CL2">
        <v>3309</v>
      </c>
      <c r="CM2">
        <v>3298</v>
      </c>
      <c r="CN2">
        <v>3366</v>
      </c>
      <c r="CO2">
        <v>3456</v>
      </c>
      <c r="CP2">
        <v>3383</v>
      </c>
      <c r="CQ2">
        <v>3414</v>
      </c>
      <c r="CR2">
        <v>3409</v>
      </c>
      <c r="CS2">
        <v>3466</v>
      </c>
      <c r="CT2">
        <v>3437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64915</v>
      </c>
      <c r="G9">
        <f>'Plate 1'!G9</f>
        <v>30</v>
      </c>
      <c r="H9" t="str">
        <f t="shared" ref="H9:I9" si="0">A9</f>
        <v>A1</v>
      </c>
      <c r="I9">
        <f t="shared" si="0"/>
        <v>64915</v>
      </c>
      <c r="K9" t="s">
        <v>82</v>
      </c>
      <c r="L9" t="str">
        <f>A10</f>
        <v>A2</v>
      </c>
      <c r="M9">
        <f>B10</f>
        <v>3406</v>
      </c>
      <c r="N9" s="8">
        <f>(M9-I$15)/1946.1</f>
        <v>7.707723138584862E-3</v>
      </c>
      <c r="O9">
        <f>N9*40</f>
        <v>0.30830892554339451</v>
      </c>
    </row>
    <row r="10" spans="1:98" x14ac:dyDescent="0.4">
      <c r="A10" t="s">
        <v>83</v>
      </c>
      <c r="B10">
        <v>3406</v>
      </c>
      <c r="G10">
        <f>'Plate 1'!G10</f>
        <v>15</v>
      </c>
      <c r="H10" t="str">
        <f>A21</f>
        <v>B1</v>
      </c>
      <c r="I10">
        <f>B21</f>
        <v>33199</v>
      </c>
      <c r="K10" t="s">
        <v>85</v>
      </c>
      <c r="L10" t="str">
        <f>A22</f>
        <v>B2</v>
      </c>
      <c r="M10">
        <f>B22</f>
        <v>3521</v>
      </c>
      <c r="N10" s="8">
        <f t="shared" ref="N10:N73" si="1">(M10-I$15)/1946.1</f>
        <v>6.6800267201068811E-2</v>
      </c>
      <c r="O10">
        <f t="shared" ref="O10:O73" si="2">N10*40</f>
        <v>2.6720106880427523</v>
      </c>
    </row>
    <row r="11" spans="1:98" x14ac:dyDescent="0.4">
      <c r="A11" t="s">
        <v>84</v>
      </c>
      <c r="B11">
        <v>5018</v>
      </c>
      <c r="G11">
        <f>'Plate 1'!G11</f>
        <v>7.5</v>
      </c>
      <c r="H11" t="str">
        <f>A33</f>
        <v>C1</v>
      </c>
      <c r="I11">
        <f>B33</f>
        <v>16771</v>
      </c>
      <c r="K11" t="s">
        <v>88</v>
      </c>
      <c r="L11" t="str">
        <f>A34</f>
        <v>C2</v>
      </c>
      <c r="M11">
        <f>B34</f>
        <v>3761</v>
      </c>
      <c r="N11" s="8">
        <f t="shared" si="1"/>
        <v>0.19012383741842662</v>
      </c>
      <c r="O11">
        <f t="shared" si="2"/>
        <v>7.6049534967370649</v>
      </c>
    </row>
    <row r="12" spans="1:98" x14ac:dyDescent="0.4">
      <c r="A12" t="s">
        <v>9</v>
      </c>
      <c r="B12">
        <v>4355</v>
      </c>
      <c r="G12">
        <f>'Plate 1'!G12</f>
        <v>1.875</v>
      </c>
      <c r="H12" t="str">
        <f>A45</f>
        <v>D1</v>
      </c>
      <c r="I12">
        <f>B45</f>
        <v>7015</v>
      </c>
      <c r="K12" t="s">
        <v>91</v>
      </c>
      <c r="L12" t="str">
        <f>A46</f>
        <v>D2</v>
      </c>
      <c r="M12">
        <f>B46</f>
        <v>4839</v>
      </c>
      <c r="N12" s="8">
        <f t="shared" si="1"/>
        <v>0.74405220697805874</v>
      </c>
      <c r="O12">
        <f t="shared" si="2"/>
        <v>29.762088279122349</v>
      </c>
    </row>
    <row r="13" spans="1:98" x14ac:dyDescent="0.4">
      <c r="A13" t="s">
        <v>17</v>
      </c>
      <c r="B13">
        <v>3311</v>
      </c>
      <c r="G13">
        <f>'Plate 1'!G13</f>
        <v>0.46875</v>
      </c>
      <c r="H13" t="str">
        <f>A57</f>
        <v>E1</v>
      </c>
      <c r="I13">
        <f>B57</f>
        <v>4127</v>
      </c>
      <c r="K13" t="s">
        <v>94</v>
      </c>
      <c r="L13" t="str">
        <f>A58</f>
        <v>E2</v>
      </c>
      <c r="M13">
        <f>B58</f>
        <v>7597</v>
      </c>
      <c r="N13" s="8">
        <f t="shared" si="1"/>
        <v>2.1612455680591953</v>
      </c>
      <c r="O13">
        <f t="shared" si="2"/>
        <v>86.449822722367813</v>
      </c>
    </row>
    <row r="14" spans="1:98" x14ac:dyDescent="0.4">
      <c r="A14" t="s">
        <v>25</v>
      </c>
      <c r="B14">
        <v>3404</v>
      </c>
      <c r="G14">
        <f>'Plate 1'!G14</f>
        <v>0.1171875</v>
      </c>
      <c r="H14" t="str">
        <f>A69</f>
        <v>F1</v>
      </c>
      <c r="I14">
        <f>B69</f>
        <v>3551</v>
      </c>
      <c r="K14" t="s">
        <v>97</v>
      </c>
      <c r="L14" t="str">
        <f>A70</f>
        <v>F2</v>
      </c>
      <c r="M14">
        <f>B70</f>
        <v>11667</v>
      </c>
      <c r="N14" s="8">
        <f t="shared" si="1"/>
        <v>4.2526077796618882</v>
      </c>
      <c r="O14">
        <f t="shared" si="2"/>
        <v>170.10431118647551</v>
      </c>
    </row>
    <row r="15" spans="1:98" x14ac:dyDescent="0.4">
      <c r="A15" t="s">
        <v>34</v>
      </c>
      <c r="B15">
        <v>3431</v>
      </c>
      <c r="G15">
        <f>'Plate 1'!G15</f>
        <v>0</v>
      </c>
      <c r="H15" t="str">
        <f>A81</f>
        <v>G1</v>
      </c>
      <c r="I15">
        <f>B81</f>
        <v>3391</v>
      </c>
      <c r="K15" t="s">
        <v>100</v>
      </c>
      <c r="L15" t="str">
        <f>A82</f>
        <v>G2</v>
      </c>
      <c r="M15">
        <f>B82</f>
        <v>20596</v>
      </c>
      <c r="N15" s="8">
        <f t="shared" si="1"/>
        <v>8.8407584399568364</v>
      </c>
      <c r="O15">
        <f t="shared" si="2"/>
        <v>353.63033759827346</v>
      </c>
    </row>
    <row r="16" spans="1:98" x14ac:dyDescent="0.4">
      <c r="A16" t="s">
        <v>41</v>
      </c>
      <c r="B16">
        <v>3406</v>
      </c>
      <c r="H16" t="s">
        <v>119</v>
      </c>
      <c r="I16">
        <f>SLOPE(I10:I15, G10:G15)</f>
        <v>1966.0000454838344</v>
      </c>
      <c r="K16" t="s">
        <v>103</v>
      </c>
      <c r="L16" t="str">
        <f>A94</f>
        <v>H2</v>
      </c>
      <c r="M16">
        <f>B94</f>
        <v>39009</v>
      </c>
      <c r="N16" s="8">
        <f t="shared" si="1"/>
        <v>18.302245516674375</v>
      </c>
      <c r="O16">
        <f t="shared" si="2"/>
        <v>732.08982066697502</v>
      </c>
    </row>
    <row r="17" spans="1:15" x14ac:dyDescent="0.4">
      <c r="A17" t="s">
        <v>49</v>
      </c>
      <c r="B17">
        <v>3398</v>
      </c>
      <c r="K17" t="s">
        <v>104</v>
      </c>
      <c r="L17" t="str">
        <f>A95</f>
        <v>H3</v>
      </c>
      <c r="M17">
        <f>B95</f>
        <v>64917</v>
      </c>
      <c r="N17" s="8">
        <f t="shared" si="1"/>
        <v>31.615024921638149</v>
      </c>
      <c r="O17">
        <f t="shared" si="2"/>
        <v>1264.600996865526</v>
      </c>
    </row>
    <row r="18" spans="1:15" x14ac:dyDescent="0.4">
      <c r="A18" t="s">
        <v>57</v>
      </c>
      <c r="B18">
        <v>3442</v>
      </c>
      <c r="K18" t="s">
        <v>101</v>
      </c>
      <c r="L18" t="str">
        <f>A83</f>
        <v>G3</v>
      </c>
      <c r="M18">
        <f>B83</f>
        <v>64892</v>
      </c>
      <c r="N18" s="8">
        <f t="shared" si="1"/>
        <v>31.602178716407174</v>
      </c>
      <c r="O18">
        <f t="shared" si="2"/>
        <v>1264.0871486562869</v>
      </c>
    </row>
    <row r="19" spans="1:15" x14ac:dyDescent="0.4">
      <c r="A19" t="s">
        <v>65</v>
      </c>
      <c r="B19">
        <v>3387</v>
      </c>
      <c r="K19" t="s">
        <v>98</v>
      </c>
      <c r="L19" t="str">
        <f>A71</f>
        <v>F3</v>
      </c>
      <c r="M19">
        <f>B71</f>
        <v>47732</v>
      </c>
      <c r="N19" s="8">
        <f t="shared" si="1"/>
        <v>22.784543445866092</v>
      </c>
      <c r="O19">
        <f t="shared" si="2"/>
        <v>911.38173783464367</v>
      </c>
    </row>
    <row r="20" spans="1:15" x14ac:dyDescent="0.4">
      <c r="A20" t="s">
        <v>73</v>
      </c>
      <c r="B20">
        <v>3425</v>
      </c>
      <c r="K20" t="s">
        <v>95</v>
      </c>
      <c r="L20" t="str">
        <f>A59</f>
        <v>E3</v>
      </c>
      <c r="M20">
        <f>B59</f>
        <v>25386</v>
      </c>
      <c r="N20" s="8">
        <f t="shared" si="1"/>
        <v>11.302091362211604</v>
      </c>
      <c r="O20">
        <f t="shared" si="2"/>
        <v>452.08365448846416</v>
      </c>
    </row>
    <row r="21" spans="1:15" x14ac:dyDescent="0.4">
      <c r="A21" t="s">
        <v>85</v>
      </c>
      <c r="B21">
        <v>33199</v>
      </c>
      <c r="K21" t="s">
        <v>92</v>
      </c>
      <c r="L21" t="str">
        <f>A47</f>
        <v>D3</v>
      </c>
      <c r="M21">
        <f>B47</f>
        <v>12099</v>
      </c>
      <c r="N21" s="8">
        <f t="shared" si="1"/>
        <v>4.474590206053132</v>
      </c>
      <c r="O21">
        <f t="shared" si="2"/>
        <v>178.98360824212529</v>
      </c>
    </row>
    <row r="22" spans="1:15" x14ac:dyDescent="0.4">
      <c r="A22" t="s">
        <v>86</v>
      </c>
      <c r="B22">
        <v>3521</v>
      </c>
      <c r="K22" t="s">
        <v>89</v>
      </c>
      <c r="L22" t="str">
        <f>A35</f>
        <v>C3</v>
      </c>
      <c r="M22">
        <f>B35</f>
        <v>8714</v>
      </c>
      <c r="N22" s="8">
        <f t="shared" si="1"/>
        <v>2.735214017779148</v>
      </c>
      <c r="O22">
        <f t="shared" si="2"/>
        <v>109.40856071116592</v>
      </c>
    </row>
    <row r="23" spans="1:15" x14ac:dyDescent="0.4">
      <c r="A23" t="s">
        <v>87</v>
      </c>
      <c r="B23">
        <v>7091</v>
      </c>
      <c r="K23" t="s">
        <v>86</v>
      </c>
      <c r="L23" t="str">
        <f>A23</f>
        <v>B3</v>
      </c>
      <c r="M23">
        <f>B23</f>
        <v>7091</v>
      </c>
      <c r="N23" s="8">
        <f t="shared" si="1"/>
        <v>1.901238374184266</v>
      </c>
      <c r="O23">
        <f t="shared" si="2"/>
        <v>76.049534967370647</v>
      </c>
    </row>
    <row r="24" spans="1:15" x14ac:dyDescent="0.4">
      <c r="A24" t="s">
        <v>10</v>
      </c>
      <c r="B24">
        <v>4258</v>
      </c>
      <c r="K24" t="s">
        <v>83</v>
      </c>
      <c r="L24" t="str">
        <f>A11</f>
        <v>A3</v>
      </c>
      <c r="M24">
        <f>B11</f>
        <v>5018</v>
      </c>
      <c r="N24" s="8">
        <f t="shared" si="1"/>
        <v>0.83603103643183807</v>
      </c>
      <c r="O24">
        <f t="shared" si="2"/>
        <v>33.44124145727352</v>
      </c>
    </row>
    <row r="25" spans="1:15" x14ac:dyDescent="0.4">
      <c r="A25" t="s">
        <v>18</v>
      </c>
      <c r="B25">
        <v>3349</v>
      </c>
      <c r="K25" t="s">
        <v>84</v>
      </c>
      <c r="L25" t="str">
        <f>A12</f>
        <v>A4</v>
      </c>
      <c r="M25">
        <f>B12</f>
        <v>4355</v>
      </c>
      <c r="N25" s="8">
        <f t="shared" si="1"/>
        <v>0.49534967370638716</v>
      </c>
      <c r="O25">
        <f t="shared" si="2"/>
        <v>19.813986948255486</v>
      </c>
    </row>
    <row r="26" spans="1:15" x14ac:dyDescent="0.4">
      <c r="A26" t="s">
        <v>26</v>
      </c>
      <c r="B26">
        <v>3421</v>
      </c>
      <c r="K26" t="s">
        <v>87</v>
      </c>
      <c r="L26" t="str">
        <f>A24</f>
        <v>B4</v>
      </c>
      <c r="M26">
        <f>B24</f>
        <v>4258</v>
      </c>
      <c r="N26" s="8">
        <f t="shared" si="1"/>
        <v>0.44550639741020504</v>
      </c>
      <c r="O26">
        <f t="shared" si="2"/>
        <v>17.820255896408202</v>
      </c>
    </row>
    <row r="27" spans="1:15" x14ac:dyDescent="0.4">
      <c r="A27" t="s">
        <v>35</v>
      </c>
      <c r="B27">
        <v>3418</v>
      </c>
      <c r="K27" t="s">
        <v>90</v>
      </c>
      <c r="L27" t="str">
        <f>A36</f>
        <v>C4</v>
      </c>
      <c r="M27">
        <f>B36</f>
        <v>4375</v>
      </c>
      <c r="N27" s="8">
        <f t="shared" si="1"/>
        <v>0.50562663789116702</v>
      </c>
      <c r="O27">
        <f t="shared" si="2"/>
        <v>20.22506551564668</v>
      </c>
    </row>
    <row r="28" spans="1:15" x14ac:dyDescent="0.4">
      <c r="A28" t="s">
        <v>42</v>
      </c>
      <c r="B28">
        <v>3395</v>
      </c>
      <c r="K28" t="s">
        <v>93</v>
      </c>
      <c r="L28" t="str">
        <f>A48</f>
        <v>D4</v>
      </c>
      <c r="M28">
        <f>B48</f>
        <v>4079</v>
      </c>
      <c r="N28" s="8">
        <f t="shared" si="1"/>
        <v>0.3535275679564257</v>
      </c>
      <c r="O28">
        <f t="shared" si="2"/>
        <v>14.141102718257027</v>
      </c>
    </row>
    <row r="29" spans="1:15" x14ac:dyDescent="0.4">
      <c r="A29" t="s">
        <v>50</v>
      </c>
      <c r="B29">
        <v>3389</v>
      </c>
      <c r="K29" t="s">
        <v>96</v>
      </c>
      <c r="L29" t="str">
        <f>A60</f>
        <v>E4</v>
      </c>
      <c r="M29">
        <f>B60</f>
        <v>3768</v>
      </c>
      <c r="N29" s="8">
        <f t="shared" si="1"/>
        <v>0.19372077488309955</v>
      </c>
      <c r="O29">
        <f t="shared" si="2"/>
        <v>7.7488309953239822</v>
      </c>
    </row>
    <row r="30" spans="1:15" x14ac:dyDescent="0.4">
      <c r="A30" t="s">
        <v>58</v>
      </c>
      <c r="B30">
        <v>3380</v>
      </c>
      <c r="K30" t="s">
        <v>99</v>
      </c>
      <c r="L30" t="str">
        <f>A72</f>
        <v>F4</v>
      </c>
      <c r="M30">
        <f>B72</f>
        <v>3568</v>
      </c>
      <c r="N30" s="8">
        <f t="shared" si="1"/>
        <v>9.0951133035301376E-2</v>
      </c>
      <c r="O30">
        <f t="shared" si="2"/>
        <v>3.6380453214120552</v>
      </c>
    </row>
    <row r="31" spans="1:15" x14ac:dyDescent="0.4">
      <c r="A31" t="s">
        <v>66</v>
      </c>
      <c r="B31">
        <v>3412</v>
      </c>
      <c r="K31" t="s">
        <v>102</v>
      </c>
      <c r="L31" t="str">
        <f>A84</f>
        <v>G4</v>
      </c>
      <c r="M31">
        <f>B84</f>
        <v>3302</v>
      </c>
      <c r="N31" s="8">
        <f t="shared" si="1"/>
        <v>-4.573249062227018E-2</v>
      </c>
      <c r="O31">
        <f t="shared" si="2"/>
        <v>-1.8292996248908073</v>
      </c>
    </row>
    <row r="32" spans="1:15" x14ac:dyDescent="0.4">
      <c r="A32" t="s">
        <v>74</v>
      </c>
      <c r="B32">
        <v>3415</v>
      </c>
      <c r="K32" t="s">
        <v>105</v>
      </c>
      <c r="L32" t="str">
        <f>A96</f>
        <v>H4</v>
      </c>
      <c r="M32">
        <f>B96</f>
        <v>3309</v>
      </c>
      <c r="N32" s="8">
        <f t="shared" si="1"/>
        <v>-4.2135553157597247E-2</v>
      </c>
      <c r="O32">
        <f t="shared" si="2"/>
        <v>-1.68542212630389</v>
      </c>
    </row>
    <row r="33" spans="1:15" x14ac:dyDescent="0.4">
      <c r="A33" t="s">
        <v>88</v>
      </c>
      <c r="B33">
        <v>16771</v>
      </c>
      <c r="K33" t="s">
        <v>16</v>
      </c>
      <c r="L33" t="str">
        <f>A97</f>
        <v>H5</v>
      </c>
      <c r="M33">
        <f>B97</f>
        <v>3298</v>
      </c>
      <c r="N33" s="8">
        <f t="shared" si="1"/>
        <v>-4.7787883459226146E-2</v>
      </c>
      <c r="O33">
        <f t="shared" si="2"/>
        <v>-1.9115153383690457</v>
      </c>
    </row>
    <row r="34" spans="1:15" x14ac:dyDescent="0.4">
      <c r="A34" t="s">
        <v>89</v>
      </c>
      <c r="B34">
        <v>3761</v>
      </c>
      <c r="K34" t="s">
        <v>15</v>
      </c>
      <c r="L34" t="str">
        <f>A85</f>
        <v>G5</v>
      </c>
      <c r="M34">
        <f>B85</f>
        <v>3304</v>
      </c>
      <c r="N34" s="8">
        <f t="shared" si="1"/>
        <v>-4.4704794203792204E-2</v>
      </c>
      <c r="O34">
        <f t="shared" si="2"/>
        <v>-1.7881917681516881</v>
      </c>
    </row>
    <row r="35" spans="1:15" x14ac:dyDescent="0.4">
      <c r="A35" t="s">
        <v>90</v>
      </c>
      <c r="B35">
        <v>8714</v>
      </c>
      <c r="K35" t="s">
        <v>14</v>
      </c>
      <c r="L35" t="str">
        <f>A73</f>
        <v>F5</v>
      </c>
      <c r="M35">
        <f>B73</f>
        <v>3287</v>
      </c>
      <c r="N35" s="8">
        <f t="shared" si="1"/>
        <v>-5.3440213760855046E-2</v>
      </c>
      <c r="O35">
        <f t="shared" si="2"/>
        <v>-2.1376085504342019</v>
      </c>
    </row>
    <row r="36" spans="1:15" x14ac:dyDescent="0.4">
      <c r="A36" t="s">
        <v>11</v>
      </c>
      <c r="B36">
        <v>4375</v>
      </c>
      <c r="K36" t="s">
        <v>13</v>
      </c>
      <c r="L36" t="str">
        <f>A61</f>
        <v>E5</v>
      </c>
      <c r="M36">
        <f>B61</f>
        <v>3303</v>
      </c>
      <c r="N36" s="8">
        <f t="shared" si="1"/>
        <v>-4.5218642413031196E-2</v>
      </c>
      <c r="O36">
        <f t="shared" si="2"/>
        <v>-1.8087456965212478</v>
      </c>
    </row>
    <row r="37" spans="1:15" x14ac:dyDescent="0.4">
      <c r="A37" t="s">
        <v>19</v>
      </c>
      <c r="B37">
        <v>3298</v>
      </c>
      <c r="K37" t="s">
        <v>12</v>
      </c>
      <c r="L37" t="str">
        <f>A49</f>
        <v>D5</v>
      </c>
      <c r="M37">
        <f>B49</f>
        <v>3306</v>
      </c>
      <c r="N37" s="8">
        <f t="shared" si="1"/>
        <v>-4.3677097785314221E-2</v>
      </c>
      <c r="O37">
        <f t="shared" si="2"/>
        <v>-1.7470839114125689</v>
      </c>
    </row>
    <row r="38" spans="1:15" x14ac:dyDescent="0.4">
      <c r="A38" t="s">
        <v>27</v>
      </c>
      <c r="B38">
        <v>3409</v>
      </c>
      <c r="K38" t="s">
        <v>11</v>
      </c>
      <c r="L38" t="str">
        <f>A37</f>
        <v>C5</v>
      </c>
      <c r="M38">
        <f>B37</f>
        <v>3298</v>
      </c>
      <c r="N38" s="8">
        <f t="shared" si="1"/>
        <v>-4.7787883459226146E-2</v>
      </c>
      <c r="O38">
        <f t="shared" si="2"/>
        <v>-1.9115153383690457</v>
      </c>
    </row>
    <row r="39" spans="1:15" x14ac:dyDescent="0.4">
      <c r="A39" t="s">
        <v>36</v>
      </c>
      <c r="B39">
        <v>3418</v>
      </c>
      <c r="K39" t="s">
        <v>10</v>
      </c>
      <c r="L39" t="str">
        <f>A25</f>
        <v>B5</v>
      </c>
      <c r="M39">
        <f>B25</f>
        <v>3349</v>
      </c>
      <c r="N39" s="8">
        <f t="shared" si="1"/>
        <v>-2.1581624788037615E-2</v>
      </c>
      <c r="O39">
        <f t="shared" si="2"/>
        <v>-0.8632649915215046</v>
      </c>
    </row>
    <row r="40" spans="1:15" x14ac:dyDescent="0.4">
      <c r="A40" t="s">
        <v>43</v>
      </c>
      <c r="B40">
        <v>3403</v>
      </c>
      <c r="K40" t="s">
        <v>9</v>
      </c>
      <c r="L40" t="str">
        <f>A13</f>
        <v>A5</v>
      </c>
      <c r="M40">
        <f>B13</f>
        <v>3311</v>
      </c>
      <c r="N40" s="8">
        <f t="shared" si="1"/>
        <v>-4.1107856739119264E-2</v>
      </c>
      <c r="O40">
        <f t="shared" si="2"/>
        <v>-1.6443142695647706</v>
      </c>
    </row>
    <row r="41" spans="1:15" x14ac:dyDescent="0.4">
      <c r="A41" t="s">
        <v>51</v>
      </c>
      <c r="B41">
        <v>3350</v>
      </c>
      <c r="K41" t="s">
        <v>17</v>
      </c>
      <c r="L41" t="str">
        <f>A14</f>
        <v>A6</v>
      </c>
      <c r="M41">
        <f>B14</f>
        <v>3404</v>
      </c>
      <c r="N41" s="8">
        <f t="shared" si="1"/>
        <v>6.6800267201068807E-3</v>
      </c>
      <c r="O41">
        <f t="shared" si="2"/>
        <v>0.26720106880427524</v>
      </c>
    </row>
    <row r="42" spans="1:15" x14ac:dyDescent="0.4">
      <c r="A42" t="s">
        <v>59</v>
      </c>
      <c r="B42">
        <v>3444</v>
      </c>
      <c r="K42" t="s">
        <v>18</v>
      </c>
      <c r="L42" t="str">
        <f>A26</f>
        <v>B6</v>
      </c>
      <c r="M42">
        <f>B26</f>
        <v>3421</v>
      </c>
      <c r="N42" s="8">
        <f t="shared" si="1"/>
        <v>1.5415446277169724E-2</v>
      </c>
      <c r="O42">
        <f t="shared" si="2"/>
        <v>0.61661785108678902</v>
      </c>
    </row>
    <row r="43" spans="1:15" x14ac:dyDescent="0.4">
      <c r="A43" t="s">
        <v>67</v>
      </c>
      <c r="B43">
        <v>3435</v>
      </c>
      <c r="K43" t="s">
        <v>19</v>
      </c>
      <c r="L43" t="str">
        <f>A38</f>
        <v>C6</v>
      </c>
      <c r="M43">
        <f>B38</f>
        <v>3409</v>
      </c>
      <c r="N43" s="8">
        <f t="shared" si="1"/>
        <v>9.2492677663018347E-3</v>
      </c>
      <c r="O43">
        <f t="shared" si="2"/>
        <v>0.36997071065207338</v>
      </c>
    </row>
    <row r="44" spans="1:15" x14ac:dyDescent="0.4">
      <c r="A44" t="s">
        <v>75</v>
      </c>
      <c r="B44">
        <v>3433</v>
      </c>
      <c r="K44" t="s">
        <v>20</v>
      </c>
      <c r="L44" t="str">
        <f>A50</f>
        <v>D6</v>
      </c>
      <c r="M44">
        <f>B50</f>
        <v>3371</v>
      </c>
      <c r="N44" s="8">
        <f t="shared" si="1"/>
        <v>-1.0276964184779816E-2</v>
      </c>
      <c r="O44">
        <f t="shared" si="2"/>
        <v>-0.41107856739119264</v>
      </c>
    </row>
    <row r="45" spans="1:15" x14ac:dyDescent="0.4">
      <c r="A45" t="s">
        <v>91</v>
      </c>
      <c r="B45">
        <v>7015</v>
      </c>
      <c r="K45" t="s">
        <v>21</v>
      </c>
      <c r="L45" t="str">
        <f>A62</f>
        <v>E6</v>
      </c>
      <c r="M45">
        <f>B62</f>
        <v>3377</v>
      </c>
      <c r="N45" s="8">
        <f t="shared" si="1"/>
        <v>-7.1938749293458714E-3</v>
      </c>
      <c r="O45">
        <f t="shared" si="2"/>
        <v>-0.28775499717383485</v>
      </c>
    </row>
    <row r="46" spans="1:15" x14ac:dyDescent="0.4">
      <c r="A46" t="s">
        <v>92</v>
      </c>
      <c r="B46">
        <v>4839</v>
      </c>
      <c r="K46" t="s">
        <v>22</v>
      </c>
      <c r="L46" t="str">
        <f>A74</f>
        <v>F6</v>
      </c>
      <c r="M46">
        <f>B74</f>
        <v>3415</v>
      </c>
      <c r="N46" s="8">
        <f t="shared" si="1"/>
        <v>1.233235702173578E-2</v>
      </c>
      <c r="O46">
        <f t="shared" si="2"/>
        <v>0.49329428086943122</v>
      </c>
    </row>
    <row r="47" spans="1:15" x14ac:dyDescent="0.4">
      <c r="A47" t="s">
        <v>93</v>
      </c>
      <c r="B47">
        <v>12099</v>
      </c>
      <c r="K47" t="s">
        <v>23</v>
      </c>
      <c r="L47" t="str">
        <f>A86</f>
        <v>G6</v>
      </c>
      <c r="M47">
        <f>B86</f>
        <v>3429</v>
      </c>
      <c r="N47" s="8">
        <f t="shared" si="1"/>
        <v>1.9526231951081652E-2</v>
      </c>
      <c r="O47">
        <f t="shared" si="2"/>
        <v>0.78104927804326607</v>
      </c>
    </row>
    <row r="48" spans="1:15" x14ac:dyDescent="0.4">
      <c r="A48" t="s">
        <v>12</v>
      </c>
      <c r="B48">
        <v>4079</v>
      </c>
      <c r="K48" t="s">
        <v>24</v>
      </c>
      <c r="L48" t="str">
        <f>A98</f>
        <v>H6</v>
      </c>
      <c r="M48">
        <f>B98</f>
        <v>3366</v>
      </c>
      <c r="N48" s="8">
        <f t="shared" si="1"/>
        <v>-1.284620523097477E-2</v>
      </c>
      <c r="O48">
        <f t="shared" si="2"/>
        <v>-0.51384820923899077</v>
      </c>
    </row>
    <row r="49" spans="1:15" x14ac:dyDescent="0.4">
      <c r="A49" t="s">
        <v>20</v>
      </c>
      <c r="B49">
        <v>3306</v>
      </c>
      <c r="K49" t="s">
        <v>33</v>
      </c>
      <c r="L49" t="str">
        <f>A99</f>
        <v>H7</v>
      </c>
      <c r="M49">
        <f>B99</f>
        <v>3456</v>
      </c>
      <c r="N49" s="8">
        <f t="shared" si="1"/>
        <v>3.3400133600534405E-2</v>
      </c>
      <c r="O49">
        <f t="shared" si="2"/>
        <v>1.3360053440213762</v>
      </c>
    </row>
    <row r="50" spans="1:15" x14ac:dyDescent="0.4">
      <c r="A50" t="s">
        <v>28</v>
      </c>
      <c r="B50">
        <v>3371</v>
      </c>
      <c r="K50" t="s">
        <v>31</v>
      </c>
      <c r="L50" t="str">
        <f>A87</f>
        <v>G7</v>
      </c>
      <c r="M50">
        <f>B87</f>
        <v>3475</v>
      </c>
      <c r="N50" s="8">
        <f t="shared" si="1"/>
        <v>4.316324957607523E-2</v>
      </c>
      <c r="O50">
        <f t="shared" si="2"/>
        <v>1.7265299830430092</v>
      </c>
    </row>
    <row r="51" spans="1:15" x14ac:dyDescent="0.4">
      <c r="A51" t="s">
        <v>37</v>
      </c>
      <c r="B51">
        <v>3419</v>
      </c>
      <c r="K51" t="s">
        <v>32</v>
      </c>
      <c r="L51" t="str">
        <f>A75</f>
        <v>F7</v>
      </c>
      <c r="M51">
        <f>B75</f>
        <v>3410</v>
      </c>
      <c r="N51" s="8">
        <f t="shared" si="1"/>
        <v>9.7631159755408262E-3</v>
      </c>
      <c r="O51">
        <f t="shared" si="2"/>
        <v>0.39052463902163304</v>
      </c>
    </row>
    <row r="52" spans="1:15" x14ac:dyDescent="0.4">
      <c r="A52" t="s">
        <v>44</v>
      </c>
      <c r="B52">
        <v>3410</v>
      </c>
      <c r="K52" t="s">
        <v>29</v>
      </c>
      <c r="L52" t="str">
        <f>A63</f>
        <v>E7</v>
      </c>
      <c r="M52">
        <f>B63</f>
        <v>3385</v>
      </c>
      <c r="N52" s="8">
        <f t="shared" si="1"/>
        <v>-3.0830892554339451E-3</v>
      </c>
      <c r="O52">
        <f t="shared" si="2"/>
        <v>-0.12332357021735781</v>
      </c>
    </row>
    <row r="53" spans="1:15" x14ac:dyDescent="0.4">
      <c r="A53" t="s">
        <v>52</v>
      </c>
      <c r="B53">
        <v>3372</v>
      </c>
      <c r="K53" t="s">
        <v>28</v>
      </c>
      <c r="L53" t="str">
        <f>A51</f>
        <v>D7</v>
      </c>
      <c r="M53">
        <f>B51</f>
        <v>3419</v>
      </c>
      <c r="N53" s="8">
        <f t="shared" si="1"/>
        <v>1.4387749858691743E-2</v>
      </c>
      <c r="O53">
        <f t="shared" si="2"/>
        <v>0.5755099943476697</v>
      </c>
    </row>
    <row r="54" spans="1:15" x14ac:dyDescent="0.4">
      <c r="A54" t="s">
        <v>60</v>
      </c>
      <c r="B54">
        <v>3383</v>
      </c>
      <c r="K54" t="s">
        <v>27</v>
      </c>
      <c r="L54" t="str">
        <f>A39</f>
        <v>C7</v>
      </c>
      <c r="M54">
        <f>B39</f>
        <v>3418</v>
      </c>
      <c r="N54" s="8">
        <f t="shared" si="1"/>
        <v>1.3873901649452753E-2</v>
      </c>
      <c r="O54">
        <f t="shared" si="2"/>
        <v>0.55495606597811009</v>
      </c>
    </row>
    <row r="55" spans="1:15" x14ac:dyDescent="0.4">
      <c r="A55" t="s">
        <v>68</v>
      </c>
      <c r="B55">
        <v>3384</v>
      </c>
      <c r="K55" t="s">
        <v>26</v>
      </c>
      <c r="L55" t="str">
        <f>A27</f>
        <v>B7</v>
      </c>
      <c r="M55">
        <f>B27</f>
        <v>3418</v>
      </c>
      <c r="N55" s="8">
        <f t="shared" si="1"/>
        <v>1.3873901649452753E-2</v>
      </c>
      <c r="O55">
        <f t="shared" si="2"/>
        <v>0.55495606597811009</v>
      </c>
    </row>
    <row r="56" spans="1:15" x14ac:dyDescent="0.4">
      <c r="A56" t="s">
        <v>76</v>
      </c>
      <c r="B56">
        <v>3428</v>
      </c>
      <c r="K56" t="s">
        <v>25</v>
      </c>
      <c r="L56" t="str">
        <f>A15</f>
        <v>A7</v>
      </c>
      <c r="M56">
        <f>B15</f>
        <v>3431</v>
      </c>
      <c r="N56" s="8">
        <f t="shared" si="1"/>
        <v>2.0553928369559632E-2</v>
      </c>
      <c r="O56">
        <f t="shared" si="2"/>
        <v>0.82215713478238528</v>
      </c>
    </row>
    <row r="57" spans="1:15" x14ac:dyDescent="0.4">
      <c r="A57" t="s">
        <v>94</v>
      </c>
      <c r="B57">
        <v>4127</v>
      </c>
      <c r="K57" t="s">
        <v>34</v>
      </c>
      <c r="L57" t="str">
        <f>A16</f>
        <v>A8</v>
      </c>
      <c r="M57">
        <f>B16</f>
        <v>3406</v>
      </c>
      <c r="N57" s="8">
        <f t="shared" si="1"/>
        <v>7.707723138584862E-3</v>
      </c>
      <c r="O57">
        <f t="shared" si="2"/>
        <v>0.30830892554339451</v>
      </c>
    </row>
    <row r="58" spans="1:15" x14ac:dyDescent="0.4">
      <c r="A58" t="s">
        <v>95</v>
      </c>
      <c r="B58">
        <v>7597</v>
      </c>
      <c r="K58" t="s">
        <v>35</v>
      </c>
      <c r="L58" t="str">
        <f>A28</f>
        <v>B8</v>
      </c>
      <c r="M58">
        <f>B28</f>
        <v>3395</v>
      </c>
      <c r="N58" s="8">
        <f t="shared" si="1"/>
        <v>2.0553928369559634E-3</v>
      </c>
      <c r="O58">
        <f t="shared" si="2"/>
        <v>8.2215713478238528E-2</v>
      </c>
    </row>
    <row r="59" spans="1:15" x14ac:dyDescent="0.4">
      <c r="A59" t="s">
        <v>96</v>
      </c>
      <c r="B59">
        <v>25386</v>
      </c>
      <c r="K59" t="s">
        <v>36</v>
      </c>
      <c r="L59" t="str">
        <f>A40</f>
        <v>C8</v>
      </c>
      <c r="M59">
        <f>B40</f>
        <v>3403</v>
      </c>
      <c r="N59" s="8">
        <f t="shared" si="1"/>
        <v>6.1661785108678901E-3</v>
      </c>
      <c r="O59">
        <f t="shared" si="2"/>
        <v>0.24664714043471561</v>
      </c>
    </row>
    <row r="60" spans="1:15" x14ac:dyDescent="0.4">
      <c r="A60" t="s">
        <v>13</v>
      </c>
      <c r="B60">
        <v>3768</v>
      </c>
      <c r="K60" t="s">
        <v>37</v>
      </c>
      <c r="L60" t="str">
        <f>A52</f>
        <v>D8</v>
      </c>
      <c r="M60">
        <f>B52</f>
        <v>3410</v>
      </c>
      <c r="N60" s="8">
        <f t="shared" si="1"/>
        <v>9.7631159755408262E-3</v>
      </c>
      <c r="O60">
        <f t="shared" si="2"/>
        <v>0.39052463902163304</v>
      </c>
    </row>
    <row r="61" spans="1:15" x14ac:dyDescent="0.4">
      <c r="A61" t="s">
        <v>21</v>
      </c>
      <c r="B61">
        <v>3303</v>
      </c>
      <c r="K61" t="s">
        <v>38</v>
      </c>
      <c r="L61" t="str">
        <f>A64</f>
        <v>E8</v>
      </c>
      <c r="M61">
        <f>B64</f>
        <v>3396</v>
      </c>
      <c r="N61" s="8">
        <f t="shared" si="1"/>
        <v>2.569241046194954E-3</v>
      </c>
      <c r="O61">
        <f t="shared" si="2"/>
        <v>0.10276964184779816</v>
      </c>
    </row>
    <row r="62" spans="1:15" x14ac:dyDescent="0.4">
      <c r="A62" t="s">
        <v>29</v>
      </c>
      <c r="B62">
        <v>3377</v>
      </c>
      <c r="K62" t="s">
        <v>30</v>
      </c>
      <c r="L62" t="str">
        <f>A76</f>
        <v>F8</v>
      </c>
      <c r="M62">
        <f>B76</f>
        <v>3375</v>
      </c>
      <c r="N62" s="8">
        <f t="shared" si="1"/>
        <v>-8.2215713478238535E-3</v>
      </c>
      <c r="O62">
        <f t="shared" si="2"/>
        <v>-0.32886285391295411</v>
      </c>
    </row>
    <row r="63" spans="1:15" x14ac:dyDescent="0.4">
      <c r="A63" t="s">
        <v>38</v>
      </c>
      <c r="B63">
        <v>3385</v>
      </c>
      <c r="K63" t="s">
        <v>39</v>
      </c>
      <c r="L63" t="str">
        <f>A88</f>
        <v>G8</v>
      </c>
      <c r="M63">
        <f>B88</f>
        <v>3422</v>
      </c>
      <c r="N63" s="8">
        <f t="shared" si="1"/>
        <v>1.5929294486408715E-2</v>
      </c>
      <c r="O63">
        <f t="shared" si="2"/>
        <v>0.63717177945634862</v>
      </c>
    </row>
    <row r="64" spans="1:15" x14ac:dyDescent="0.4">
      <c r="A64" t="s">
        <v>45</v>
      </c>
      <c r="B64">
        <v>3396</v>
      </c>
      <c r="K64" t="s">
        <v>40</v>
      </c>
      <c r="L64" t="str">
        <f>A100</f>
        <v>H8</v>
      </c>
      <c r="M64">
        <f>B100</f>
        <v>3383</v>
      </c>
      <c r="N64" s="8">
        <f t="shared" si="1"/>
        <v>-4.1107856739119267E-3</v>
      </c>
      <c r="O64">
        <f t="shared" si="2"/>
        <v>-0.16443142695647706</v>
      </c>
    </row>
    <row r="65" spans="1:15" x14ac:dyDescent="0.4">
      <c r="A65" t="s">
        <v>53</v>
      </c>
      <c r="B65">
        <v>3418</v>
      </c>
      <c r="K65" t="s">
        <v>48</v>
      </c>
      <c r="L65" t="str">
        <f>A101</f>
        <v>H9</v>
      </c>
      <c r="M65">
        <f>B101</f>
        <v>3414</v>
      </c>
      <c r="N65" s="8">
        <f t="shared" si="1"/>
        <v>1.1818508812496789E-2</v>
      </c>
      <c r="O65">
        <f t="shared" si="2"/>
        <v>0.47274035249987156</v>
      </c>
    </row>
    <row r="66" spans="1:15" x14ac:dyDescent="0.4">
      <c r="A66" t="s">
        <v>61</v>
      </c>
      <c r="B66">
        <v>3434</v>
      </c>
      <c r="K66" t="s">
        <v>47</v>
      </c>
      <c r="L66" t="str">
        <f>A89</f>
        <v>G9</v>
      </c>
      <c r="M66">
        <f>B89</f>
        <v>3446</v>
      </c>
      <c r="N66" s="8">
        <f t="shared" si="1"/>
        <v>2.8261651508144494E-2</v>
      </c>
      <c r="O66">
        <f t="shared" si="2"/>
        <v>1.1304660603257797</v>
      </c>
    </row>
    <row r="67" spans="1:15" x14ac:dyDescent="0.4">
      <c r="A67" t="s">
        <v>69</v>
      </c>
      <c r="B67">
        <v>3372</v>
      </c>
      <c r="K67" t="s">
        <v>46</v>
      </c>
      <c r="L67" t="str">
        <f>A77</f>
        <v>F9</v>
      </c>
      <c r="M67">
        <f>B77</f>
        <v>3409</v>
      </c>
      <c r="N67" s="8">
        <f t="shared" si="1"/>
        <v>9.2492677663018347E-3</v>
      </c>
      <c r="O67">
        <f t="shared" si="2"/>
        <v>0.36997071065207338</v>
      </c>
    </row>
    <row r="68" spans="1:15" x14ac:dyDescent="0.4">
      <c r="A68" t="s">
        <v>77</v>
      </c>
      <c r="B68">
        <v>3399</v>
      </c>
      <c r="K68" t="s">
        <v>45</v>
      </c>
      <c r="L68" t="str">
        <f>A65</f>
        <v>E9</v>
      </c>
      <c r="M68">
        <f>B65</f>
        <v>3418</v>
      </c>
      <c r="N68" s="8">
        <f t="shared" si="1"/>
        <v>1.3873901649452753E-2</v>
      </c>
      <c r="O68">
        <f t="shared" si="2"/>
        <v>0.55495606597811009</v>
      </c>
    </row>
    <row r="69" spans="1:15" x14ac:dyDescent="0.4">
      <c r="A69" t="s">
        <v>97</v>
      </c>
      <c r="B69">
        <v>3551</v>
      </c>
      <c r="K69" t="s">
        <v>44</v>
      </c>
      <c r="L69" t="str">
        <f>A53</f>
        <v>D9</v>
      </c>
      <c r="M69">
        <f>B53</f>
        <v>3372</v>
      </c>
      <c r="N69" s="8">
        <f t="shared" si="1"/>
        <v>-9.7631159755408262E-3</v>
      </c>
      <c r="O69">
        <f t="shared" si="2"/>
        <v>-0.39052463902163304</v>
      </c>
    </row>
    <row r="70" spans="1:15" x14ac:dyDescent="0.4">
      <c r="A70" t="s">
        <v>98</v>
      </c>
      <c r="B70">
        <v>11667</v>
      </c>
      <c r="K70" t="s">
        <v>43</v>
      </c>
      <c r="L70" t="str">
        <f>A41</f>
        <v>C9</v>
      </c>
      <c r="M70">
        <f>B41</f>
        <v>3350</v>
      </c>
      <c r="N70" s="8">
        <f t="shared" si="1"/>
        <v>-2.1067776578798623E-2</v>
      </c>
      <c r="O70">
        <f t="shared" si="2"/>
        <v>-0.84271106315194499</v>
      </c>
    </row>
    <row r="71" spans="1:15" x14ac:dyDescent="0.4">
      <c r="A71" t="s">
        <v>99</v>
      </c>
      <c r="B71">
        <v>47732</v>
      </c>
      <c r="K71" t="s">
        <v>42</v>
      </c>
      <c r="L71" t="str">
        <f>A29</f>
        <v>B9</v>
      </c>
      <c r="M71">
        <f>B29</f>
        <v>3389</v>
      </c>
      <c r="N71" s="8">
        <f t="shared" si="1"/>
        <v>-1.0276964184779817E-3</v>
      </c>
      <c r="O71">
        <f t="shared" si="2"/>
        <v>-4.1107856739119264E-2</v>
      </c>
    </row>
    <row r="72" spans="1:15" x14ac:dyDescent="0.4">
      <c r="A72" t="s">
        <v>14</v>
      </c>
      <c r="B72">
        <v>3568</v>
      </c>
      <c r="K72" t="s">
        <v>41</v>
      </c>
      <c r="L72" t="str">
        <f>A17</f>
        <v>A9</v>
      </c>
      <c r="M72">
        <f>B17</f>
        <v>3398</v>
      </c>
      <c r="N72" s="8">
        <f t="shared" si="1"/>
        <v>3.5969374646729357E-3</v>
      </c>
      <c r="O72">
        <f t="shared" si="2"/>
        <v>0.14387749858691742</v>
      </c>
    </row>
    <row r="73" spans="1:15" x14ac:dyDescent="0.4">
      <c r="A73" t="s">
        <v>22</v>
      </c>
      <c r="B73">
        <v>3287</v>
      </c>
      <c r="K73" t="s">
        <v>49</v>
      </c>
      <c r="L73" t="str">
        <f>A18</f>
        <v>A10</v>
      </c>
      <c r="M73">
        <f>B18</f>
        <v>3442</v>
      </c>
      <c r="N73" s="8">
        <f t="shared" si="1"/>
        <v>2.6206258671188531E-2</v>
      </c>
      <c r="O73">
        <f t="shared" si="2"/>
        <v>1.0482503468475413</v>
      </c>
    </row>
    <row r="74" spans="1:15" x14ac:dyDescent="0.4">
      <c r="A74" t="s">
        <v>32</v>
      </c>
      <c r="B74">
        <v>3415</v>
      </c>
      <c r="K74" t="s">
        <v>50</v>
      </c>
      <c r="L74" t="str">
        <f>A30</f>
        <v>B10</v>
      </c>
      <c r="M74">
        <f>B30</f>
        <v>3380</v>
      </c>
      <c r="N74" s="8">
        <f t="shared" ref="N74:N96" si="3">(M74-I$15)/1946.1</f>
        <v>-5.6523303016288995E-3</v>
      </c>
      <c r="O74">
        <f t="shared" ref="O74:O96" si="4">N74*40</f>
        <v>-0.22609321206515598</v>
      </c>
    </row>
    <row r="75" spans="1:15" x14ac:dyDescent="0.4">
      <c r="A75" t="s">
        <v>30</v>
      </c>
      <c r="B75">
        <v>3410</v>
      </c>
      <c r="K75" t="s">
        <v>51</v>
      </c>
      <c r="L75" t="str">
        <f>A42</f>
        <v>C10</v>
      </c>
      <c r="M75">
        <f>B42</f>
        <v>3444</v>
      </c>
      <c r="N75" s="8">
        <f t="shared" si="3"/>
        <v>2.7233955089666514E-2</v>
      </c>
      <c r="O75">
        <f t="shared" si="4"/>
        <v>1.0893582035866607</v>
      </c>
    </row>
    <row r="76" spans="1:15" x14ac:dyDescent="0.4">
      <c r="A76" t="s">
        <v>46</v>
      </c>
      <c r="B76">
        <v>3375</v>
      </c>
      <c r="K76" t="s">
        <v>52</v>
      </c>
      <c r="L76" t="str">
        <f>A54</f>
        <v>D10</v>
      </c>
      <c r="M76">
        <f>B54</f>
        <v>3383</v>
      </c>
      <c r="N76" s="8">
        <f t="shared" si="3"/>
        <v>-4.1107856739119267E-3</v>
      </c>
      <c r="O76">
        <f t="shared" si="4"/>
        <v>-0.16443142695647706</v>
      </c>
    </row>
    <row r="77" spans="1:15" x14ac:dyDescent="0.4">
      <c r="A77" t="s">
        <v>54</v>
      </c>
      <c r="B77">
        <v>3409</v>
      </c>
      <c r="K77" t="s">
        <v>53</v>
      </c>
      <c r="L77" t="str">
        <f>A66</f>
        <v>E10</v>
      </c>
      <c r="M77">
        <f>B66</f>
        <v>3434</v>
      </c>
      <c r="N77" s="8">
        <f t="shared" si="3"/>
        <v>2.2095472997276606E-2</v>
      </c>
      <c r="O77">
        <f t="shared" si="4"/>
        <v>0.8838189198910642</v>
      </c>
    </row>
    <row r="78" spans="1:15" x14ac:dyDescent="0.4">
      <c r="A78" t="s">
        <v>62</v>
      </c>
      <c r="B78">
        <v>3409</v>
      </c>
      <c r="K78" t="s">
        <v>54</v>
      </c>
      <c r="L78" t="str">
        <f>A78</f>
        <v>F10</v>
      </c>
      <c r="M78">
        <f>B78</f>
        <v>3409</v>
      </c>
      <c r="N78" s="8">
        <f t="shared" si="3"/>
        <v>9.2492677663018347E-3</v>
      </c>
      <c r="O78">
        <f t="shared" si="4"/>
        <v>0.36997071065207338</v>
      </c>
    </row>
    <row r="79" spans="1:15" x14ac:dyDescent="0.4">
      <c r="A79" t="s">
        <v>70</v>
      </c>
      <c r="B79">
        <v>3480</v>
      </c>
      <c r="K79" t="s">
        <v>55</v>
      </c>
      <c r="L79" t="str">
        <f>A90</f>
        <v>G10</v>
      </c>
      <c r="M79">
        <f>B90</f>
        <v>3481</v>
      </c>
      <c r="N79" s="8">
        <f t="shared" si="3"/>
        <v>4.6246338831509172E-2</v>
      </c>
      <c r="O79">
        <f t="shared" si="4"/>
        <v>1.8498535532603668</v>
      </c>
    </row>
    <row r="80" spans="1:15" x14ac:dyDescent="0.4">
      <c r="A80" t="s">
        <v>78</v>
      </c>
      <c r="B80">
        <v>3395</v>
      </c>
      <c r="K80" t="s">
        <v>56</v>
      </c>
      <c r="L80" t="str">
        <f>A102</f>
        <v>H10</v>
      </c>
      <c r="M80">
        <f>B102</f>
        <v>3409</v>
      </c>
      <c r="N80" s="8">
        <f t="shared" si="3"/>
        <v>9.2492677663018347E-3</v>
      </c>
      <c r="O80">
        <f t="shared" si="4"/>
        <v>0.36997071065207338</v>
      </c>
    </row>
    <row r="81" spans="1:15" x14ac:dyDescent="0.4">
      <c r="A81" t="s">
        <v>100</v>
      </c>
      <c r="B81">
        <v>3391</v>
      </c>
      <c r="K81" t="s">
        <v>64</v>
      </c>
      <c r="L81" t="str">
        <f>A103</f>
        <v>H11</v>
      </c>
      <c r="M81">
        <f>B103</f>
        <v>3466</v>
      </c>
      <c r="N81" s="8">
        <f t="shared" si="3"/>
        <v>3.8538615692924313E-2</v>
      </c>
      <c r="O81">
        <f t="shared" si="4"/>
        <v>1.5415446277169726</v>
      </c>
    </row>
    <row r="82" spans="1:15" x14ac:dyDescent="0.4">
      <c r="A82" t="s">
        <v>101</v>
      </c>
      <c r="B82">
        <v>20596</v>
      </c>
      <c r="K82" t="s">
        <v>63</v>
      </c>
      <c r="L82" t="str">
        <f>A91</f>
        <v>G11</v>
      </c>
      <c r="M82">
        <f>B91</f>
        <v>3466</v>
      </c>
      <c r="N82" s="8">
        <f t="shared" si="3"/>
        <v>3.8538615692924313E-2</v>
      </c>
      <c r="O82">
        <f t="shared" si="4"/>
        <v>1.5415446277169726</v>
      </c>
    </row>
    <row r="83" spans="1:15" x14ac:dyDescent="0.4">
      <c r="A83" t="s">
        <v>102</v>
      </c>
      <c r="B83">
        <v>64892</v>
      </c>
      <c r="K83" t="s">
        <v>62</v>
      </c>
      <c r="L83" t="str">
        <f>A79</f>
        <v>F11</v>
      </c>
      <c r="M83">
        <f>B79</f>
        <v>3480</v>
      </c>
      <c r="N83" s="8">
        <f t="shared" si="3"/>
        <v>4.573249062227018E-2</v>
      </c>
      <c r="O83">
        <f t="shared" si="4"/>
        <v>1.8292996248908073</v>
      </c>
    </row>
    <row r="84" spans="1:15" x14ac:dyDescent="0.4">
      <c r="A84" t="s">
        <v>15</v>
      </c>
      <c r="B84">
        <v>3302</v>
      </c>
      <c r="K84" t="s">
        <v>61</v>
      </c>
      <c r="L84" t="str">
        <f>A67</f>
        <v>E11</v>
      </c>
      <c r="M84">
        <f>B67</f>
        <v>3372</v>
      </c>
      <c r="N84" s="8">
        <f t="shared" si="3"/>
        <v>-9.7631159755408262E-3</v>
      </c>
      <c r="O84">
        <f t="shared" si="4"/>
        <v>-0.39052463902163304</v>
      </c>
    </row>
    <row r="85" spans="1:15" x14ac:dyDescent="0.4">
      <c r="A85" t="s">
        <v>23</v>
      </c>
      <c r="B85">
        <v>3304</v>
      </c>
      <c r="K85" t="s">
        <v>60</v>
      </c>
      <c r="L85" t="str">
        <f>A55</f>
        <v>D11</v>
      </c>
      <c r="M85">
        <f>B55</f>
        <v>3384</v>
      </c>
      <c r="N85" s="8">
        <f t="shared" si="3"/>
        <v>-3.5969374646729357E-3</v>
      </c>
      <c r="O85">
        <f t="shared" si="4"/>
        <v>-0.14387749858691742</v>
      </c>
    </row>
    <row r="86" spans="1:15" x14ac:dyDescent="0.4">
      <c r="A86" t="s">
        <v>31</v>
      </c>
      <c r="B86">
        <v>3429</v>
      </c>
      <c r="K86" t="s">
        <v>59</v>
      </c>
      <c r="L86" t="str">
        <f>A43</f>
        <v>C11</v>
      </c>
      <c r="M86">
        <f>B43</f>
        <v>3435</v>
      </c>
      <c r="N86" s="8">
        <f t="shared" si="3"/>
        <v>2.2609321206515598E-2</v>
      </c>
      <c r="O86">
        <f t="shared" si="4"/>
        <v>0.90437284826062392</v>
      </c>
    </row>
    <row r="87" spans="1:15" x14ac:dyDescent="0.4">
      <c r="A87" t="s">
        <v>39</v>
      </c>
      <c r="B87">
        <v>3475</v>
      </c>
      <c r="K87" t="s">
        <v>58</v>
      </c>
      <c r="L87" t="str">
        <f>A31</f>
        <v>B11</v>
      </c>
      <c r="M87">
        <f>B31</f>
        <v>3412</v>
      </c>
      <c r="N87" s="8">
        <f t="shared" si="3"/>
        <v>1.0790812394018807E-2</v>
      </c>
      <c r="O87">
        <f t="shared" si="4"/>
        <v>0.4316324957607523</v>
      </c>
    </row>
    <row r="88" spans="1:15" x14ac:dyDescent="0.4">
      <c r="A88" t="s">
        <v>47</v>
      </c>
      <c r="B88">
        <v>3422</v>
      </c>
      <c r="K88" t="s">
        <v>57</v>
      </c>
      <c r="L88" t="str">
        <f>A19</f>
        <v>A11</v>
      </c>
      <c r="M88">
        <f>B19</f>
        <v>3387</v>
      </c>
      <c r="N88" s="8">
        <f t="shared" si="3"/>
        <v>-2.0553928369559634E-3</v>
      </c>
      <c r="O88">
        <f t="shared" si="4"/>
        <v>-8.2215713478238528E-2</v>
      </c>
    </row>
    <row r="89" spans="1:15" x14ac:dyDescent="0.4">
      <c r="A89" t="s">
        <v>55</v>
      </c>
      <c r="B89">
        <v>3446</v>
      </c>
      <c r="K89" t="s">
        <v>65</v>
      </c>
      <c r="L89" t="str">
        <f>A20</f>
        <v>A12</v>
      </c>
      <c r="M89">
        <f>B20</f>
        <v>3425</v>
      </c>
      <c r="N89" s="8">
        <f t="shared" si="3"/>
        <v>1.7470839114125686E-2</v>
      </c>
      <c r="O89">
        <f t="shared" si="4"/>
        <v>0.69883356456502743</v>
      </c>
    </row>
    <row r="90" spans="1:15" x14ac:dyDescent="0.4">
      <c r="A90" t="s">
        <v>63</v>
      </c>
      <c r="B90">
        <v>3481</v>
      </c>
      <c r="K90" t="s">
        <v>66</v>
      </c>
      <c r="L90" t="str">
        <f>A32</f>
        <v>B12</v>
      </c>
      <c r="M90">
        <f>B32</f>
        <v>3415</v>
      </c>
      <c r="N90" s="8">
        <f t="shared" si="3"/>
        <v>1.233235702173578E-2</v>
      </c>
      <c r="O90">
        <f t="shared" si="4"/>
        <v>0.49329428086943122</v>
      </c>
    </row>
    <row r="91" spans="1:15" x14ac:dyDescent="0.4">
      <c r="A91" t="s">
        <v>71</v>
      </c>
      <c r="B91">
        <v>3466</v>
      </c>
      <c r="K91" t="s">
        <v>67</v>
      </c>
      <c r="L91" t="str">
        <f>A44</f>
        <v>C12</v>
      </c>
      <c r="M91">
        <f>B44</f>
        <v>3433</v>
      </c>
      <c r="N91" s="8">
        <f t="shared" si="3"/>
        <v>2.1581624788037615E-2</v>
      </c>
      <c r="O91">
        <f t="shared" si="4"/>
        <v>0.8632649915215046</v>
      </c>
    </row>
    <row r="92" spans="1:15" x14ac:dyDescent="0.4">
      <c r="A92" t="s">
        <v>79</v>
      </c>
      <c r="B92">
        <v>3422</v>
      </c>
      <c r="K92" t="s">
        <v>68</v>
      </c>
      <c r="L92" t="str">
        <f>A56</f>
        <v>D12</v>
      </c>
      <c r="M92">
        <f>B56</f>
        <v>3428</v>
      </c>
      <c r="N92" s="8">
        <f t="shared" si="3"/>
        <v>1.9012383741842661E-2</v>
      </c>
      <c r="O92">
        <f t="shared" si="4"/>
        <v>0.76049534967370647</v>
      </c>
    </row>
    <row r="93" spans="1:15" x14ac:dyDescent="0.4">
      <c r="A93" t="s">
        <v>103</v>
      </c>
      <c r="B93">
        <v>3402</v>
      </c>
      <c r="K93" t="s">
        <v>69</v>
      </c>
      <c r="L93" t="str">
        <f>A68</f>
        <v>E12</v>
      </c>
      <c r="M93">
        <f>B68</f>
        <v>3399</v>
      </c>
      <c r="N93" s="8">
        <f t="shared" si="3"/>
        <v>4.1107856739119267E-3</v>
      </c>
      <c r="O93">
        <f t="shared" si="4"/>
        <v>0.16443142695647706</v>
      </c>
    </row>
    <row r="94" spans="1:15" x14ac:dyDescent="0.4">
      <c r="A94" t="s">
        <v>104</v>
      </c>
      <c r="B94">
        <v>39009</v>
      </c>
      <c r="K94" t="s">
        <v>70</v>
      </c>
      <c r="L94" t="str">
        <f>A80</f>
        <v>F12</v>
      </c>
      <c r="M94">
        <f>B80</f>
        <v>3395</v>
      </c>
      <c r="N94" s="8">
        <f t="shared" si="3"/>
        <v>2.0553928369559634E-3</v>
      </c>
      <c r="O94">
        <f t="shared" si="4"/>
        <v>8.2215713478238528E-2</v>
      </c>
    </row>
    <row r="95" spans="1:15" x14ac:dyDescent="0.4">
      <c r="A95" t="s">
        <v>105</v>
      </c>
      <c r="B95">
        <v>64917</v>
      </c>
      <c r="K95" t="s">
        <v>71</v>
      </c>
      <c r="L95" t="str">
        <f>A92</f>
        <v>G12</v>
      </c>
      <c r="M95">
        <f>B92</f>
        <v>3422</v>
      </c>
      <c r="N95" s="8">
        <f t="shared" si="3"/>
        <v>1.5929294486408715E-2</v>
      </c>
      <c r="O95">
        <f t="shared" si="4"/>
        <v>0.63717177945634862</v>
      </c>
    </row>
    <row r="96" spans="1:15" x14ac:dyDescent="0.4">
      <c r="A96" t="s">
        <v>16</v>
      </c>
      <c r="B96">
        <v>3309</v>
      </c>
      <c r="K96" t="s">
        <v>72</v>
      </c>
      <c r="L96" t="str">
        <f>A104</f>
        <v>H12</v>
      </c>
      <c r="M96">
        <f>B104</f>
        <v>3437</v>
      </c>
      <c r="N96" s="8">
        <f t="shared" si="3"/>
        <v>2.3637017624993577E-2</v>
      </c>
      <c r="O96">
        <f t="shared" si="4"/>
        <v>0.94548070499974313</v>
      </c>
    </row>
    <row r="97" spans="1:2" x14ac:dyDescent="0.4">
      <c r="A97" t="s">
        <v>24</v>
      </c>
      <c r="B97">
        <v>3298</v>
      </c>
    </row>
    <row r="98" spans="1:2" x14ac:dyDescent="0.4">
      <c r="A98" t="s">
        <v>33</v>
      </c>
      <c r="B98">
        <v>3366</v>
      </c>
    </row>
    <row r="99" spans="1:2" x14ac:dyDescent="0.4">
      <c r="A99" t="s">
        <v>40</v>
      </c>
      <c r="B99">
        <v>3456</v>
      </c>
    </row>
    <row r="100" spans="1:2" x14ac:dyDescent="0.4">
      <c r="A100" t="s">
        <v>48</v>
      </c>
      <c r="B100">
        <v>3383</v>
      </c>
    </row>
    <row r="101" spans="1:2" x14ac:dyDescent="0.4">
      <c r="A101" t="s">
        <v>56</v>
      </c>
      <c r="B101">
        <v>3414</v>
      </c>
    </row>
    <row r="102" spans="1:2" x14ac:dyDescent="0.4">
      <c r="A102" t="s">
        <v>64</v>
      </c>
      <c r="B102">
        <v>3409</v>
      </c>
    </row>
    <row r="103" spans="1:2" x14ac:dyDescent="0.4">
      <c r="A103" t="s">
        <v>72</v>
      </c>
      <c r="B103">
        <v>3466</v>
      </c>
    </row>
    <row r="104" spans="1:2" x14ac:dyDescent="0.4">
      <c r="A104" t="s">
        <v>80</v>
      </c>
      <c r="B104">
        <v>3437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workbookViewId="0">
      <selection activeCell="G2" sqref="G2:G23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1.946850968558357E-3</v>
      </c>
      <c r="E2" s="7">
        <f>'Plate 2'!N9</f>
        <v>-4.8461352071722802E-4</v>
      </c>
      <c r="F2" s="7">
        <f>'Plate 3'!N9</f>
        <v>7.707723138584862E-3</v>
      </c>
      <c r="G2" s="7">
        <f>AVERAGE(D2:F2)</f>
        <v>3.0566535288086634E-3</v>
      </c>
      <c r="H2" s="7">
        <f>STDEV(D2:F2)</f>
        <v>4.207415035017324E-3</v>
      </c>
      <c r="I2" s="7">
        <f>G2*40</f>
        <v>0.12226614115234653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7.008663486810085E-2</v>
      </c>
      <c r="E3" s="7">
        <f>'Plate 2'!N10</f>
        <v>8.5291979646232127E-2</v>
      </c>
      <c r="F3" s="7">
        <f>'Plate 3'!N10</f>
        <v>6.6800267201068811E-2</v>
      </c>
      <c r="G3" s="7">
        <f t="shared" ref="G3:G66" si="0">AVERAGE(D3:F3)</f>
        <v>7.4059627238467263E-2</v>
      </c>
      <c r="H3" s="7">
        <f t="shared" ref="H3:H66" si="1">STDEV(D3:F3)</f>
        <v>9.8653108704133251E-3</v>
      </c>
      <c r="I3" s="7">
        <f t="shared" ref="I3:I66" si="2">G3*40</f>
        <v>2.9623850895386905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0.1849508420130439</v>
      </c>
      <c r="E4" s="7">
        <f>'Plate 2'!N11</f>
        <v>0.2234068330506421</v>
      </c>
      <c r="F4" s="7">
        <f>'Plate 3'!N11</f>
        <v>0.19012383741842662</v>
      </c>
      <c r="G4" s="7">
        <f t="shared" si="0"/>
        <v>0.19949383749403757</v>
      </c>
      <c r="H4" s="7">
        <f t="shared" si="1"/>
        <v>2.0870157827234316E-2</v>
      </c>
      <c r="I4" s="7">
        <f t="shared" si="2"/>
        <v>7.9797534997615029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0.74077679353645487</v>
      </c>
      <c r="E5" s="7">
        <f>'Plate 2'!N12</f>
        <v>0.70462805912284954</v>
      </c>
      <c r="F5" s="7">
        <f>'Plate 3'!N12</f>
        <v>0.74405220697805874</v>
      </c>
      <c r="G5" s="7">
        <f t="shared" si="0"/>
        <v>0.72981901987912101</v>
      </c>
      <c r="H5" s="7">
        <f t="shared" si="1"/>
        <v>2.1877396124113317E-2</v>
      </c>
      <c r="I5" s="7">
        <f t="shared" si="2"/>
        <v>29.19276079516484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2.130341672344982</v>
      </c>
      <c r="E6" s="7">
        <f>'Plate 2'!N13</f>
        <v>2.1487763508601891</v>
      </c>
      <c r="F6" s="7">
        <f>'Plate 3'!N13</f>
        <v>2.1612455680591953</v>
      </c>
      <c r="G6" s="7">
        <f t="shared" si="0"/>
        <v>2.1467878637547888</v>
      </c>
      <c r="H6" s="7">
        <f t="shared" si="1"/>
        <v>1.5547612463172647E-2</v>
      </c>
      <c r="I6" s="7">
        <f t="shared" si="2"/>
        <v>85.871514550191549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4.1915701353061428</v>
      </c>
      <c r="E7" s="7">
        <f>'Plate 2'!N14</f>
        <v>4.350375575478556</v>
      </c>
      <c r="F7" s="7">
        <f>'Plate 3'!N14</f>
        <v>4.2526077796618882</v>
      </c>
      <c r="G7" s="7">
        <f t="shared" si="0"/>
        <v>4.264851163482196</v>
      </c>
      <c r="H7" s="7">
        <f t="shared" si="1"/>
        <v>8.0107535804173929E-2</v>
      </c>
      <c r="I7" s="7">
        <f t="shared" si="2"/>
        <v>170.59404653928783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8.8348096953178246</v>
      </c>
      <c r="E8" s="7">
        <f>'Plate 2'!N15</f>
        <v>8.7530894111945727</v>
      </c>
      <c r="F8" s="7">
        <f>'Plate 3'!N15</f>
        <v>8.8407584399568364</v>
      </c>
      <c r="G8" s="7">
        <f t="shared" si="0"/>
        <v>8.8095525154897434</v>
      </c>
      <c r="H8" s="7">
        <f t="shared" si="1"/>
        <v>4.8988860985744835E-2</v>
      </c>
      <c r="I8" s="7">
        <f t="shared" si="2"/>
        <v>352.38210061958972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19.031928355884357</v>
      </c>
      <c r="E9" s="7">
        <f>'Plate 2'!N16</f>
        <v>18.611097649624426</v>
      </c>
      <c r="F9" s="7">
        <f>'Plate 3'!N16</f>
        <v>18.302245516674375</v>
      </c>
      <c r="G9" s="7">
        <f t="shared" si="0"/>
        <v>18.64842384072772</v>
      </c>
      <c r="H9" s="7">
        <f t="shared" si="1"/>
        <v>0.3662706579376715</v>
      </c>
      <c r="I9" s="7">
        <f t="shared" si="2"/>
        <v>745.93695362910876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29.940134332716831</v>
      </c>
      <c r="E10" s="7">
        <f>'Plate 2'!N17</f>
        <v>29.809546886358131</v>
      </c>
      <c r="F10" s="7">
        <f>'Plate 3'!N17</f>
        <v>31.615024921638149</v>
      </c>
      <c r="G10" s="7">
        <f t="shared" si="0"/>
        <v>30.454902046904369</v>
      </c>
      <c r="H10" s="7">
        <f t="shared" si="1"/>
        <v>1.006815317546891</v>
      </c>
      <c r="I10" s="7">
        <f t="shared" si="2"/>
        <v>1218.1960818761747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29.927966514163341</v>
      </c>
      <c r="E11" s="7">
        <f>'Plate 2'!N18</f>
        <v>29.799854615943786</v>
      </c>
      <c r="F11" s="7">
        <f>'Plate 3'!N18</f>
        <v>31.602178716407174</v>
      </c>
      <c r="G11" s="7">
        <f t="shared" si="0"/>
        <v>30.443333282171437</v>
      </c>
      <c r="H11" s="7">
        <f t="shared" si="1"/>
        <v>1.0056317516631623</v>
      </c>
      <c r="I11" s="7">
        <f t="shared" si="2"/>
        <v>1217.7333312868575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23.005937895454103</v>
      </c>
      <c r="E12" s="7">
        <f>'Plate 2'!N19</f>
        <v>23.55754785558517</v>
      </c>
      <c r="F12" s="7">
        <f>'Plate 3'!N19</f>
        <v>22.784543445866092</v>
      </c>
      <c r="G12" s="7">
        <f t="shared" si="0"/>
        <v>23.116009732301791</v>
      </c>
      <c r="H12" s="7">
        <f t="shared" si="1"/>
        <v>0.39808392495999234</v>
      </c>
      <c r="I12" s="7">
        <f t="shared" si="2"/>
        <v>924.64038929207163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11.357441837827315</v>
      </c>
      <c r="E13" s="7">
        <f>'Plate 2'!N20</f>
        <v>11.586624666828204</v>
      </c>
      <c r="F13" s="7">
        <f>'Plate 3'!N20</f>
        <v>11.302091362211604</v>
      </c>
      <c r="G13" s="7">
        <f t="shared" si="0"/>
        <v>11.415385955622375</v>
      </c>
      <c r="H13" s="7">
        <f t="shared" si="1"/>
        <v>0.15085735298385863</v>
      </c>
      <c r="I13" s="7">
        <f t="shared" si="2"/>
        <v>456.615438224895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4.4821376423634769</v>
      </c>
      <c r="E14" s="7">
        <f>'Plate 2'!N21</f>
        <v>4.5258056699781921</v>
      </c>
      <c r="F14" s="7">
        <f>'Plate 3'!N21</f>
        <v>4.474590206053132</v>
      </c>
      <c r="G14" s="7">
        <f t="shared" si="0"/>
        <v>4.4941778394649345</v>
      </c>
      <c r="H14" s="7">
        <f t="shared" si="1"/>
        <v>2.7649244039326473E-2</v>
      </c>
      <c r="I14" s="7">
        <f t="shared" si="2"/>
        <v>179.76711357859739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2.7401927382458875</v>
      </c>
      <c r="E15" s="7">
        <f>'Plate 2'!N22</f>
        <v>2.7603586140053307</v>
      </c>
      <c r="F15" s="7">
        <f>'Plate 3'!N22</f>
        <v>2.735214017779148</v>
      </c>
      <c r="G15" s="7">
        <f t="shared" si="0"/>
        <v>2.7452551233434552</v>
      </c>
      <c r="H15" s="7">
        <f t="shared" si="1"/>
        <v>1.3314784527039797E-2</v>
      </c>
      <c r="I15" s="7">
        <f t="shared" si="2"/>
        <v>109.81020493373821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1.8699503553003018</v>
      </c>
      <c r="E16" s="7">
        <f>'Plate 2'!N23</f>
        <v>1.8822389144657137</v>
      </c>
      <c r="F16" s="7">
        <f>'Plate 3'!N23</f>
        <v>1.901238374184266</v>
      </c>
      <c r="G16" s="7">
        <f t="shared" si="0"/>
        <v>1.8844758813167604</v>
      </c>
      <c r="H16" s="7">
        <f t="shared" si="1"/>
        <v>1.576350363784448E-2</v>
      </c>
      <c r="I16" s="7">
        <f t="shared" si="2"/>
        <v>75.37903525267042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0.83033193809013928</v>
      </c>
      <c r="E17" s="7">
        <f>'Plate 2'!N24</f>
        <v>0.8417736854858251</v>
      </c>
      <c r="F17" s="7">
        <f>'Plate 3'!N24</f>
        <v>0.83603103643183807</v>
      </c>
      <c r="G17" s="7">
        <f t="shared" si="0"/>
        <v>0.83604555333593422</v>
      </c>
      <c r="H17" s="7">
        <f t="shared" si="1"/>
        <v>5.7208875117458141E-3</v>
      </c>
      <c r="I17" s="7">
        <f t="shared" si="2"/>
        <v>33.44182213343737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0.49206658230312472</v>
      </c>
      <c r="E18" s="7">
        <f>'Plate 2'!N25</f>
        <v>0.5010903804216138</v>
      </c>
      <c r="F18" s="7">
        <f>'Plate 3'!N25</f>
        <v>0.49534967370638716</v>
      </c>
      <c r="G18" s="7">
        <f t="shared" si="0"/>
        <v>0.49616887881037525</v>
      </c>
      <c r="H18" s="7">
        <f t="shared" si="1"/>
        <v>4.5673357521219997E-3</v>
      </c>
      <c r="I18" s="7">
        <f t="shared" si="2"/>
        <v>19.84675515241501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0.43414776598851362</v>
      </c>
      <c r="E19" s="7">
        <f>'Plate 2'!N26</f>
        <v>0.44875212018415311</v>
      </c>
      <c r="F19" s="7">
        <f>'Plate 3'!N26</f>
        <v>0.44550639741020504</v>
      </c>
      <c r="G19" s="7">
        <f t="shared" si="0"/>
        <v>0.44280209452762387</v>
      </c>
      <c r="H19" s="7">
        <f t="shared" si="1"/>
        <v>7.668554683150898E-3</v>
      </c>
      <c r="I19" s="7">
        <f t="shared" si="2"/>
        <v>17.712083781104955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0.49936727343521858</v>
      </c>
      <c r="E20" s="7">
        <f>'Plate 2'!N27</f>
        <v>0.48897504240368306</v>
      </c>
      <c r="F20" s="7">
        <f>'Plate 3'!N27</f>
        <v>0.50562663789116702</v>
      </c>
      <c r="G20" s="7">
        <f t="shared" si="0"/>
        <v>0.4979896512433562</v>
      </c>
      <c r="H20" s="7">
        <f t="shared" si="1"/>
        <v>8.4108436109187525E-3</v>
      </c>
      <c r="I20" s="7">
        <f t="shared" si="2"/>
        <v>19.919586049734249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0.34605275966124793</v>
      </c>
      <c r="E21" s="7">
        <f>'Plate 2'!N28</f>
        <v>0.37218318391083111</v>
      </c>
      <c r="F21" s="7">
        <f>'Plate 3'!N28</f>
        <v>0.3535275679564257</v>
      </c>
      <c r="G21" s="7">
        <f t="shared" si="0"/>
        <v>0.35725450384283491</v>
      </c>
      <c r="H21" s="7">
        <f t="shared" si="1"/>
        <v>1.3457982991215835E-2</v>
      </c>
      <c r="I21" s="7">
        <f t="shared" si="2"/>
        <v>14.290180153713397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0.19468509685583568</v>
      </c>
      <c r="E22" s="7">
        <f>'Plate 2'!N29</f>
        <v>0.20838381390840804</v>
      </c>
      <c r="F22" s="7">
        <f>'Plate 3'!N29</f>
        <v>0.19372077488309955</v>
      </c>
      <c r="G22" s="7">
        <f t="shared" si="0"/>
        <v>0.19892989521578108</v>
      </c>
      <c r="H22" s="7">
        <f t="shared" si="1"/>
        <v>8.2015189569906131E-3</v>
      </c>
      <c r="I22" s="7">
        <f t="shared" si="2"/>
        <v>7.9571958086312433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8.9555144553684421E-2</v>
      </c>
      <c r="E23" s="7">
        <f>'Plate 2'!N30</f>
        <v>0.13763023988369275</v>
      </c>
      <c r="F23" s="7">
        <f>'Plate 3'!N30</f>
        <v>9.0951133035301376E-2</v>
      </c>
      <c r="G23" s="7">
        <f t="shared" si="0"/>
        <v>0.10604550582422619</v>
      </c>
      <c r="H23" s="7">
        <f t="shared" si="1"/>
        <v>2.7362086272168983E-2</v>
      </c>
      <c r="I23" s="7">
        <f t="shared" si="2"/>
        <v>4.2418202329690473</v>
      </c>
      <c r="J23">
        <f>SUM(I2:I23)</f>
        <v>5694.5928186208075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-4.96446996982381E-2</v>
      </c>
      <c r="E24">
        <f>'Plate 2'!N31</f>
        <v>-4.7492125030288344E-2</v>
      </c>
      <c r="F24">
        <f>'Plate 3'!N31</f>
        <v>-4.573249062227018E-2</v>
      </c>
      <c r="G24">
        <f t="shared" si="0"/>
        <v>-4.7623105116932206E-2</v>
      </c>
      <c r="H24">
        <f t="shared" si="1"/>
        <v>1.9593906708067093E-3</v>
      </c>
      <c r="I24" s="7">
        <f t="shared" si="2"/>
        <v>-1.9049242046772883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-4.8671274213958921E-2</v>
      </c>
      <c r="E25">
        <f>'Plate 2'!N32</f>
        <v>-4.1676762781681607E-2</v>
      </c>
      <c r="F25">
        <f>'Plate 3'!N32</f>
        <v>-4.2135553157597247E-2</v>
      </c>
      <c r="G25">
        <f t="shared" si="0"/>
        <v>-4.4161196717745932E-2</v>
      </c>
      <c r="H25">
        <f t="shared" si="1"/>
        <v>3.912572225358066E-3</v>
      </c>
      <c r="I25" s="7">
        <f t="shared" si="2"/>
        <v>-1.7664478687098373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-5.0618125182517279E-2</v>
      </c>
      <c r="E26">
        <f>'Plate 2'!N33</f>
        <v>-5.5730554882481222E-2</v>
      </c>
      <c r="F26">
        <f>'Plate 3'!N33</f>
        <v>-4.7787883459226146E-2</v>
      </c>
      <c r="G26">
        <f t="shared" si="0"/>
        <v>-5.1378854508074889E-2</v>
      </c>
      <c r="H26">
        <f t="shared" si="1"/>
        <v>4.0256104089343636E-3</v>
      </c>
      <c r="I26" s="7">
        <f t="shared" si="2"/>
        <v>-2.0551541803229956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-4.9157986956098514E-2</v>
      </c>
      <c r="E27">
        <f>'Plate 2'!N34</f>
        <v>-5.8153622486067362E-2</v>
      </c>
      <c r="F27">
        <f>'Plate 3'!N34</f>
        <v>-4.4704794203792204E-2</v>
      </c>
      <c r="G27">
        <f t="shared" si="0"/>
        <v>-5.0672134548652693E-2</v>
      </c>
      <c r="H27">
        <f t="shared" si="1"/>
        <v>6.8510749332173597E-3</v>
      </c>
      <c r="I27" s="7">
        <f t="shared" si="2"/>
        <v>-2.0268853819461077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-5.5485252603913175E-2</v>
      </c>
      <c r="E28">
        <f>'Plate 2'!N35</f>
        <v>-3.9738308698812695E-2</v>
      </c>
      <c r="F28">
        <f>'Plate 3'!N35</f>
        <v>-5.3440213760855046E-2</v>
      </c>
      <c r="G28">
        <f t="shared" si="0"/>
        <v>-4.9554591687860305E-2</v>
      </c>
      <c r="H28">
        <f t="shared" si="1"/>
        <v>8.5624240001417485E-3</v>
      </c>
      <c r="I28" s="7">
        <f t="shared" si="2"/>
        <v>-1.9821836675144122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-4.7211135987540155E-2</v>
      </c>
      <c r="E29">
        <f>'Plate 2'!N36</f>
        <v>-3.1499878846619818E-2</v>
      </c>
      <c r="F29">
        <f>'Plate 3'!N36</f>
        <v>-4.5218642413031196E-2</v>
      </c>
      <c r="G29">
        <f t="shared" si="0"/>
        <v>-4.1309885749063725E-2</v>
      </c>
      <c r="H29">
        <f t="shared" si="1"/>
        <v>8.5539280000835171E-3</v>
      </c>
      <c r="I29" s="7">
        <f t="shared" si="2"/>
        <v>-1.652395429962549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-4.7697848729679748E-2</v>
      </c>
      <c r="E30">
        <f>'Plate 2'!N37</f>
        <v>-3.3922946450205958E-2</v>
      </c>
      <c r="F30">
        <f>'Plate 3'!N37</f>
        <v>-4.3677097785314221E-2</v>
      </c>
      <c r="G30">
        <f t="shared" si="0"/>
        <v>-4.1765964321733316E-2</v>
      </c>
      <c r="H30">
        <f t="shared" si="1"/>
        <v>7.0835235962744105E-3</v>
      </c>
      <c r="I30" s="7">
        <f t="shared" si="2"/>
        <v>-1.6706385728693327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-4.477757227684221E-2</v>
      </c>
      <c r="E31">
        <f>'Plate 2'!N38</f>
        <v>-2.7138357160164769E-2</v>
      </c>
      <c r="F31">
        <f>'Plate 3'!N38</f>
        <v>-4.7787883459226146E-2</v>
      </c>
      <c r="G31">
        <f t="shared" si="0"/>
        <v>-3.9901270965411038E-2</v>
      </c>
      <c r="H31">
        <f t="shared" si="1"/>
        <v>1.115501994412408E-2</v>
      </c>
      <c r="I31" s="7">
        <f t="shared" si="2"/>
        <v>-1.5960508386164416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-2.9689477270514943E-2</v>
      </c>
      <c r="E32">
        <f>'Plate 2'!N39</f>
        <v>-1.8415313787254663E-2</v>
      </c>
      <c r="F32">
        <f>'Plate 3'!N39</f>
        <v>-2.1581624788037615E-2</v>
      </c>
      <c r="G32">
        <f t="shared" si="0"/>
        <v>-2.322880528193574E-2</v>
      </c>
      <c r="H32">
        <f t="shared" si="1"/>
        <v>5.8147737055218906E-3</v>
      </c>
      <c r="I32" s="7">
        <f t="shared" si="2"/>
        <v>-0.92915221127742964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-4.96446996982381E-2</v>
      </c>
      <c r="E33">
        <f>'Plate 2'!N40</f>
        <v>-3.2953719408771502E-2</v>
      </c>
      <c r="F33">
        <f>'Plate 3'!N40</f>
        <v>-4.1107856739119264E-2</v>
      </c>
      <c r="G33">
        <f t="shared" si="0"/>
        <v>-4.1235425282042958E-2</v>
      </c>
      <c r="H33">
        <f t="shared" si="1"/>
        <v>8.3462213639286069E-3</v>
      </c>
      <c r="I33" s="7">
        <f t="shared" si="2"/>
        <v>-1.6494170112817184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-9.2475421006521959E-3</v>
      </c>
      <c r="E34">
        <f>'Plate 2'!N41</f>
        <v>-4.8461352071722799E-3</v>
      </c>
      <c r="F34">
        <f>'Plate 3'!N41</f>
        <v>6.6800267201068807E-3</v>
      </c>
      <c r="G34">
        <f t="shared" si="0"/>
        <v>-2.4712168625725321E-3</v>
      </c>
      <c r="H34">
        <f t="shared" si="1"/>
        <v>8.2250860173399692E-3</v>
      </c>
      <c r="I34" s="7">
        <f t="shared" si="2"/>
        <v>-9.8848674502901288E-2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6.3272656478146599E-3</v>
      </c>
      <c r="E35">
        <f>'Plate 2'!N42</f>
        <v>2.9076811243033681E-2</v>
      </c>
      <c r="F35">
        <f>'Plate 3'!N42</f>
        <v>1.5415446277169724E-2</v>
      </c>
      <c r="G35">
        <f t="shared" si="0"/>
        <v>1.693984105600602E-2</v>
      </c>
      <c r="H35">
        <f t="shared" si="1"/>
        <v>1.1451126179487537E-2</v>
      </c>
      <c r="I35" s="7">
        <f t="shared" si="2"/>
        <v>0.67759364224024077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-4.8671274213958924E-4</v>
      </c>
      <c r="E36">
        <f>'Plate 2'!N43</f>
        <v>-9.6922704143445604E-4</v>
      </c>
      <c r="F36">
        <f>'Plate 3'!N43</f>
        <v>9.2492677663018347E-3</v>
      </c>
      <c r="G36">
        <f t="shared" si="0"/>
        <v>2.5977759942425963E-3</v>
      </c>
      <c r="H36">
        <f t="shared" si="1"/>
        <v>5.7654108359755955E-3</v>
      </c>
      <c r="I36" s="7">
        <f t="shared" si="2"/>
        <v>0.10391103976970385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-1.9955222427723157E-2</v>
      </c>
      <c r="E37">
        <f>'Plate 2'!N44</f>
        <v>-7.2692028107584203E-3</v>
      </c>
      <c r="F37">
        <f>'Plate 3'!N44</f>
        <v>-1.0276964184779816E-2</v>
      </c>
      <c r="G37">
        <f t="shared" si="0"/>
        <v>-1.2500463141087131E-2</v>
      </c>
      <c r="H37">
        <f t="shared" si="1"/>
        <v>6.6288561710922877E-3</v>
      </c>
      <c r="I37" s="7">
        <f t="shared" si="2"/>
        <v>-0.50001852564348526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-1.4114669522048089E-2</v>
      </c>
      <c r="E38">
        <f>'Plate 2'!N45</f>
        <v>1.5023019142234069E-2</v>
      </c>
      <c r="F38">
        <f>'Plate 3'!N45</f>
        <v>-7.1938749293458714E-3</v>
      </c>
      <c r="G38">
        <f t="shared" si="0"/>
        <v>-2.0951751030532971E-3</v>
      </c>
      <c r="H38">
        <f t="shared" si="1"/>
        <v>1.5223297281244172E-2</v>
      </c>
      <c r="I38" s="7">
        <f t="shared" si="2"/>
        <v>-8.3807004122131878E-2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3.8937019371167139E-3</v>
      </c>
      <c r="E39">
        <f>'Plate 2'!N46</f>
        <v>3.1984492367337046E-2</v>
      </c>
      <c r="F39">
        <f>'Plate 3'!N46</f>
        <v>1.233235702173578E-2</v>
      </c>
      <c r="G39">
        <f t="shared" si="0"/>
        <v>1.6070183775396516E-2</v>
      </c>
      <c r="H39">
        <f t="shared" si="1"/>
        <v>1.4413592140022765E-2</v>
      </c>
      <c r="I39" s="7">
        <f t="shared" si="2"/>
        <v>0.64280735101586062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9.7342548427917848E-4</v>
      </c>
      <c r="E40">
        <f>'Plate 2'!N47</f>
        <v>4.8461352071722799E-3</v>
      </c>
      <c r="F40">
        <f>'Plate 3'!N47</f>
        <v>1.9526231951081652E-2</v>
      </c>
      <c r="G40">
        <f t="shared" si="0"/>
        <v>8.4485975475110369E-3</v>
      </c>
      <c r="H40">
        <f t="shared" si="1"/>
        <v>9.7869790095731872E-3</v>
      </c>
      <c r="I40" s="7">
        <f t="shared" si="2"/>
        <v>0.33794390190044149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-1.7034945974885623E-2</v>
      </c>
      <c r="E41">
        <f>'Plate 2'!N48</f>
        <v>-1.5992246183668523E-2</v>
      </c>
      <c r="F41">
        <f>'Plate 3'!N48</f>
        <v>-1.284620523097477E-2</v>
      </c>
      <c r="G41">
        <f t="shared" si="0"/>
        <v>-1.5291132463176307E-2</v>
      </c>
      <c r="H41">
        <f t="shared" si="1"/>
        <v>2.180609454194295E-3</v>
      </c>
      <c r="I41" s="7">
        <f t="shared" si="2"/>
        <v>-0.61164529852705229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1.1194393069210553E-2</v>
      </c>
      <c r="E42">
        <f>'Plate 2'!N49</f>
        <v>-1.3084565059365156E-2</v>
      </c>
      <c r="F42">
        <f>'Plate 3'!N49</f>
        <v>3.3400133600534405E-2</v>
      </c>
      <c r="G42">
        <f t="shared" si="0"/>
        <v>1.0503320536793268E-2</v>
      </c>
      <c r="H42">
        <f t="shared" si="1"/>
        <v>2.3250053511964509E-2</v>
      </c>
      <c r="I42" s="7">
        <f t="shared" si="2"/>
        <v>0.4201328214717307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2.0928647912002336E-2</v>
      </c>
      <c r="E43">
        <f>'Plate 2'!N50</f>
        <v>-8.7230433729101036E-3</v>
      </c>
      <c r="F43">
        <f>'Plate 3'!N50</f>
        <v>4.316324957607523E-2</v>
      </c>
      <c r="G43">
        <f t="shared" si="0"/>
        <v>1.8456284705055819E-2</v>
      </c>
      <c r="H43">
        <f t="shared" si="1"/>
        <v>2.6031351940828552E-2</v>
      </c>
      <c r="I43" s="7">
        <f t="shared" si="2"/>
        <v>0.73825138820223279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-3.4069891949771247E-3</v>
      </c>
      <c r="E44">
        <f>'Plate 2'!N51</f>
        <v>4.1192149260964379E-2</v>
      </c>
      <c r="F44">
        <f>'Plate 3'!N51</f>
        <v>9.7631159755408262E-3</v>
      </c>
      <c r="G44">
        <f t="shared" si="0"/>
        <v>1.5849425347176028E-2</v>
      </c>
      <c r="H44">
        <f t="shared" si="1"/>
        <v>2.2914038471611699E-2</v>
      </c>
      <c r="I44" s="7">
        <f t="shared" si="2"/>
        <v>0.63397701388704109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-1.5088095006327266E-2</v>
      </c>
      <c r="E45">
        <f>'Plate 2'!N52</f>
        <v>9.2076568936273317E-3</v>
      </c>
      <c r="F45">
        <f>'Plate 3'!N52</f>
        <v>-3.0830892554339451E-3</v>
      </c>
      <c r="G45">
        <f t="shared" si="0"/>
        <v>-2.9878424560446266E-3</v>
      </c>
      <c r="H45">
        <f t="shared" si="1"/>
        <v>1.2148155994250003E-2</v>
      </c>
      <c r="I45" s="7">
        <f t="shared" si="2"/>
        <v>-0.11951369824178507</v>
      </c>
      <c r="J45">
        <f>SUM(I24:I45)</f>
        <v>-15.092465409728216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4.8671274213958924E-4</v>
      </c>
      <c r="E46" s="6">
        <f>'Plate 2'!N53</f>
        <v>1.1630724497213472E-2</v>
      </c>
      <c r="F46" s="6">
        <f>'Plate 3'!N53</f>
        <v>1.4387749858691743E-2</v>
      </c>
      <c r="G46" s="6">
        <f t="shared" si="0"/>
        <v>8.8350623660149348E-3</v>
      </c>
      <c r="H46" s="6">
        <f t="shared" si="1"/>
        <v>7.3601292986470897E-3</v>
      </c>
      <c r="I46" s="7">
        <f t="shared" si="2"/>
        <v>0.35340249464059736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3.4069891949771247E-3</v>
      </c>
      <c r="E47" s="6">
        <f>'Plate 2'!N54</f>
        <v>1.453840562151684E-3</v>
      </c>
      <c r="F47" s="6">
        <f>'Plate 3'!N54</f>
        <v>1.3873901649452753E-2</v>
      </c>
      <c r="G47" s="6">
        <f t="shared" si="0"/>
        <v>6.2449104688605201E-3</v>
      </c>
      <c r="H47" s="6">
        <f t="shared" si="1"/>
        <v>6.6786845426807309E-3</v>
      </c>
      <c r="I47" s="7">
        <f t="shared" si="2"/>
        <v>0.2497964187544208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2.9202764528375356E-3</v>
      </c>
      <c r="E48" s="6">
        <f>'Plate 2'!N55</f>
        <v>2.0838381390840804E-2</v>
      </c>
      <c r="F48" s="6">
        <f>'Plate 3'!N55</f>
        <v>1.3873901649452753E-2</v>
      </c>
      <c r="G48" s="6">
        <f t="shared" si="0"/>
        <v>1.2544186497710363E-2</v>
      </c>
      <c r="H48" s="6">
        <f t="shared" si="1"/>
        <v>9.0327586002784503E-3</v>
      </c>
      <c r="I48" s="7">
        <f t="shared" si="2"/>
        <v>0.50176745990841454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5.8405529056750711E-3</v>
      </c>
      <c r="E49" s="6">
        <f>'Plate 2'!N56</f>
        <v>9.6922704143445604E-4</v>
      </c>
      <c r="F49" s="6">
        <f>'Plate 3'!N56</f>
        <v>2.0553928369559632E-2</v>
      </c>
      <c r="G49" s="6">
        <f t="shared" si="0"/>
        <v>9.1212361055563861E-3</v>
      </c>
      <c r="H49" s="6">
        <f t="shared" si="1"/>
        <v>1.0196190132664977E-2</v>
      </c>
      <c r="I49" s="7">
        <f t="shared" si="2"/>
        <v>0.36484944422225546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-8.7608293585126062E-3</v>
      </c>
      <c r="E50" s="6">
        <f>'Plate 2'!N57</f>
        <v>-2.4230676035861399E-3</v>
      </c>
      <c r="F50" s="6">
        <f>'Plate 3'!N57</f>
        <v>7.707723138584862E-3</v>
      </c>
      <c r="G50" s="6">
        <f t="shared" si="0"/>
        <v>-1.1587246078379615E-3</v>
      </c>
      <c r="H50" s="6">
        <f t="shared" si="1"/>
        <v>8.3067579563622131E-3</v>
      </c>
      <c r="I50" s="7">
        <f t="shared" si="2"/>
        <v>-4.6348984313518457E-2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-9.7342548427917855E-3</v>
      </c>
      <c r="E51" s="6">
        <f>'Plate 2'!N58</f>
        <v>-3.2469105888054274E-2</v>
      </c>
      <c r="F51" s="6">
        <f>'Plate 3'!N58</f>
        <v>2.0553928369559634E-3</v>
      </c>
      <c r="G51" s="6">
        <f t="shared" si="0"/>
        <v>-1.3382655964630031E-2</v>
      </c>
      <c r="H51" s="6">
        <f t="shared" si="1"/>
        <v>1.7549027782549135E-2</v>
      </c>
      <c r="I51" s="7">
        <f t="shared" si="2"/>
        <v>-0.53530623858520121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-1.4601382264187678E-3</v>
      </c>
      <c r="E52" s="6">
        <f>'Plate 2'!N59</f>
        <v>1.8415313787254663E-2</v>
      </c>
      <c r="F52" s="6">
        <f>'Plate 3'!N59</f>
        <v>6.1661785108678901E-3</v>
      </c>
      <c r="G52" s="6">
        <f t="shared" si="0"/>
        <v>7.7071180239012618E-3</v>
      </c>
      <c r="H52" s="6">
        <f t="shared" si="1"/>
        <v>1.0026927202492271E-2</v>
      </c>
      <c r="I52" s="7">
        <f t="shared" si="2"/>
        <v>0.30828472095605047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2.9202764528375356E-3</v>
      </c>
      <c r="E53" s="6">
        <f>'Plate 2'!N60</f>
        <v>3.9738308698812695E-2</v>
      </c>
      <c r="F53" s="6">
        <f>'Plate 3'!N60</f>
        <v>9.7631159755408262E-3</v>
      </c>
      <c r="G53" s="6">
        <f t="shared" si="0"/>
        <v>1.7473900375730354E-2</v>
      </c>
      <c r="H53" s="6">
        <f t="shared" si="1"/>
        <v>1.9582748062161023E-2</v>
      </c>
      <c r="I53" s="7">
        <f t="shared" si="2"/>
        <v>0.69895601502921412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2.9202764528375356E-3</v>
      </c>
      <c r="E54" s="6">
        <f>'Plate 2'!N61</f>
        <v>7.8992003876908162E-2</v>
      </c>
      <c r="F54" s="6">
        <f>'Plate 3'!N61</f>
        <v>2.569241046194954E-3</v>
      </c>
      <c r="G54" s="6">
        <f t="shared" si="0"/>
        <v>2.8160507125313549E-2</v>
      </c>
      <c r="H54" s="6">
        <f t="shared" si="1"/>
        <v>4.4021717401411198E-2</v>
      </c>
      <c r="I54" s="7">
        <f t="shared" si="2"/>
        <v>1.126420285012542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-1.8008371459164802E-2</v>
      </c>
      <c r="E55" s="6">
        <f>'Plate 2'!N62</f>
        <v>2.2292221952992488E-2</v>
      </c>
      <c r="F55" s="6">
        <f>'Plate 3'!N62</f>
        <v>-8.2215713478238535E-3</v>
      </c>
      <c r="G55" s="6">
        <f t="shared" si="0"/>
        <v>-1.3125736179987225E-3</v>
      </c>
      <c r="H55" s="6">
        <f t="shared" si="1"/>
        <v>2.1019874989305968E-2</v>
      </c>
      <c r="I55" s="7">
        <f t="shared" si="2"/>
        <v>-5.2502944719948902E-2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-4.8671274213958924E-4</v>
      </c>
      <c r="E56" s="6">
        <f>'Plate 2'!N63</f>
        <v>-1.9384540828689121E-3</v>
      </c>
      <c r="F56" s="6">
        <f>'Plate 3'!N63</f>
        <v>1.5929294486408715E-2</v>
      </c>
      <c r="G56" s="6">
        <f t="shared" si="0"/>
        <v>4.5013758871334042E-3</v>
      </c>
      <c r="H56" s="6">
        <f t="shared" si="1"/>
        <v>9.9234510561519162E-3</v>
      </c>
      <c r="I56" s="7">
        <f t="shared" si="2"/>
        <v>0.18005503548533616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-1.3627956779908499E-2</v>
      </c>
      <c r="E57" s="6">
        <f>'Plate 2'!N64</f>
        <v>-3.8769081657378242E-3</v>
      </c>
      <c r="F57" s="6">
        <f>'Plate 3'!N64</f>
        <v>-4.1107856739119267E-3</v>
      </c>
      <c r="G57" s="6">
        <f t="shared" si="0"/>
        <v>-7.2052168731860837E-3</v>
      </c>
      <c r="H57" s="6">
        <f t="shared" si="1"/>
        <v>5.5634850232800038E-3</v>
      </c>
      <c r="I57" s="7">
        <f t="shared" si="2"/>
        <v>-0.28820867492744334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-5.3538401635354815E-3</v>
      </c>
      <c r="E58" s="6">
        <f>'Plate 2'!N65</f>
        <v>-1.3084565059365156E-2</v>
      </c>
      <c r="F58" s="6">
        <f>'Plate 3'!N65</f>
        <v>1.1818508812496789E-2</v>
      </c>
      <c r="G58" s="6">
        <f t="shared" si="0"/>
        <v>-2.2066321368012826E-3</v>
      </c>
      <c r="H58" s="6">
        <f t="shared" si="1"/>
        <v>1.2746350883272764E-2</v>
      </c>
      <c r="I58" s="7">
        <f t="shared" si="2"/>
        <v>-8.82652854720513E-2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9.2475421006521959E-3</v>
      </c>
      <c r="E59" s="6">
        <f>'Plate 2'!N66</f>
        <v>-3.3922946450205961E-3</v>
      </c>
      <c r="F59" s="6">
        <f>'Plate 3'!N66</f>
        <v>2.8261651508144494E-2</v>
      </c>
      <c r="G59" s="6">
        <f t="shared" si="0"/>
        <v>1.1372299654592031E-2</v>
      </c>
      <c r="H59" s="6">
        <f t="shared" si="1"/>
        <v>1.5933581605029581E-2</v>
      </c>
      <c r="I59" s="7">
        <f t="shared" si="2"/>
        <v>0.45489198618368121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-1.1194393069210553E-2</v>
      </c>
      <c r="E60" s="6">
        <f>'Plate 2'!N67</f>
        <v>-9.6922704143445604E-4</v>
      </c>
      <c r="F60" s="6">
        <f>'Plate 3'!N67</f>
        <v>9.2492677663018347E-3</v>
      </c>
      <c r="G60" s="6">
        <f t="shared" si="0"/>
        <v>-9.7145078144772468E-4</v>
      </c>
      <c r="H60" s="6">
        <f t="shared" si="1"/>
        <v>1.0221830599170116E-2</v>
      </c>
      <c r="I60" s="7">
        <f t="shared" si="2"/>
        <v>-3.8858031257908987E-2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2.9202764528375356E-3</v>
      </c>
      <c r="E61" s="6">
        <f>'Plate 2'!N68</f>
        <v>-7.7538163314756483E-3</v>
      </c>
      <c r="F61" s="6">
        <f>'Plate 3'!N68</f>
        <v>1.3873901649452753E-2</v>
      </c>
      <c r="G61" s="6">
        <f t="shared" si="0"/>
        <v>3.0134539236048798E-3</v>
      </c>
      <c r="H61" s="6">
        <f t="shared" si="1"/>
        <v>1.0814160059682738E-2</v>
      </c>
      <c r="I61" s="7">
        <f t="shared" si="2"/>
        <v>0.12053815694419519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-1.7034945974885623E-2</v>
      </c>
      <c r="E62" s="6">
        <f>'Plate 2'!N69</f>
        <v>-2.907681124303368E-3</v>
      </c>
      <c r="F62" s="6">
        <f>'Plate 3'!N69</f>
        <v>-9.7631159755408262E-3</v>
      </c>
      <c r="G62" s="6">
        <f t="shared" si="0"/>
        <v>-9.9019143582432731E-3</v>
      </c>
      <c r="H62" s="6">
        <f t="shared" si="1"/>
        <v>7.0646551071446373E-3</v>
      </c>
      <c r="I62" s="7">
        <f t="shared" si="2"/>
        <v>-0.39607657432973092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-3.2123040981212887E-2</v>
      </c>
      <c r="E63" s="6">
        <f>'Plate 2'!N70</f>
        <v>-1.7446086745820207E-2</v>
      </c>
      <c r="F63" s="6">
        <f>'Plate 3'!N70</f>
        <v>-2.1067776578798623E-2</v>
      </c>
      <c r="G63" s="6">
        <f t="shared" si="0"/>
        <v>-2.3545634768610574E-2</v>
      </c>
      <c r="H63" s="6">
        <f t="shared" si="1"/>
        <v>7.6457885344525713E-3</v>
      </c>
      <c r="I63" s="7">
        <f t="shared" si="2"/>
        <v>-0.94182539074442295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-1.0220967584931373E-2</v>
      </c>
      <c r="E64" s="6">
        <f>'Plate 2'!N71</f>
        <v>-5.330748727889508E-3</v>
      </c>
      <c r="F64" s="6">
        <f>'Plate 3'!N71</f>
        <v>-1.0276964184779817E-3</v>
      </c>
      <c r="G64" s="6">
        <f t="shared" si="0"/>
        <v>-5.5264709104329542E-3</v>
      </c>
      <c r="H64" s="6">
        <f t="shared" si="1"/>
        <v>4.5997596746504589E-3</v>
      </c>
      <c r="I64" s="7">
        <f t="shared" si="2"/>
        <v>-0.22105883641731816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-9.7342548427917855E-3</v>
      </c>
      <c r="E65" s="6">
        <f>'Plate 2'!N72</f>
        <v>5.815362248606736E-3</v>
      </c>
      <c r="F65" s="6">
        <f>'Plate 3'!N72</f>
        <v>3.5969374646729357E-3</v>
      </c>
      <c r="G65" s="6">
        <f t="shared" si="0"/>
        <v>-1.0731837650403793E-4</v>
      </c>
      <c r="H65" s="6">
        <f t="shared" si="1"/>
        <v>8.4106350191259956E-3</v>
      </c>
      <c r="I65" s="7">
        <f t="shared" si="2"/>
        <v>-4.292735060161517E-3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7.7874038742334279E-3</v>
      </c>
      <c r="E66" s="6">
        <f>'Plate 2'!N73</f>
        <v>2.4230676035861399E-3</v>
      </c>
      <c r="F66" s="6">
        <f>'Plate 3'!N73</f>
        <v>2.6206258671188531E-2</v>
      </c>
      <c r="G66" s="6">
        <f t="shared" si="0"/>
        <v>1.2138910049669367E-2</v>
      </c>
      <c r="H66" s="6">
        <f t="shared" si="1"/>
        <v>1.2474443828710897E-2</v>
      </c>
      <c r="I66" s="7">
        <f t="shared" si="2"/>
        <v>0.48555640198677469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-1.7521658717025212E-2</v>
      </c>
      <c r="E67" s="6">
        <f>'Plate 2'!N74</f>
        <v>2.42306760358614E-2</v>
      </c>
      <c r="F67" s="6">
        <f>'Plate 3'!N74</f>
        <v>-5.6523303016288995E-3</v>
      </c>
      <c r="G67" s="6">
        <f t="shared" ref="G67:G73" si="3">AVERAGE(D67:F67)</f>
        <v>3.5222900573576274E-4</v>
      </c>
      <c r="H67" s="6">
        <f t="shared" ref="H67:H73" si="4">STDEV(D67:F67)</f>
        <v>2.1514074781082741E-2</v>
      </c>
      <c r="I67" s="7">
        <f t="shared" ref="I67:I89" si="5">G67*40</f>
        <v>1.4089160229430509E-2</v>
      </c>
      <c r="J67">
        <f>SUM(I46:I67)</f>
        <v>2.2458638835252072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1.265453129562932E-2</v>
      </c>
      <c r="E68">
        <f>'Plate 2'!N75</f>
        <v>-5.815362248606736E-3</v>
      </c>
      <c r="F68">
        <f>'Plate 3'!N75</f>
        <v>2.7233955089666514E-2</v>
      </c>
      <c r="G68">
        <f t="shared" si="3"/>
        <v>1.1357708045563034E-2</v>
      </c>
      <c r="H68">
        <f t="shared" si="4"/>
        <v>1.6562779266714466E-2</v>
      </c>
      <c r="I68" s="7">
        <f t="shared" si="5"/>
        <v>0.45430832182252134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-7.7874038742334279E-3</v>
      </c>
      <c r="E69">
        <f>'Plate 2'!N76</f>
        <v>2.4715289556578628E-2</v>
      </c>
      <c r="F69">
        <f>'Plate 3'!N76</f>
        <v>-4.1107856739119267E-3</v>
      </c>
      <c r="G69">
        <f t="shared" si="3"/>
        <v>4.2723666694777585E-3</v>
      </c>
      <c r="H69">
        <f t="shared" si="4"/>
        <v>1.7799275335633701E-2</v>
      </c>
      <c r="I69" s="7">
        <f t="shared" si="5"/>
        <v>0.17089466677911033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-9.7342548427917855E-3</v>
      </c>
      <c r="E70">
        <f>'Plate 2'!N77</f>
        <v>-2.4230676035861399E-3</v>
      </c>
      <c r="F70">
        <f>'Plate 3'!N77</f>
        <v>2.2095472997276606E-2</v>
      </c>
      <c r="G70">
        <f t="shared" si="3"/>
        <v>3.3127168502995602E-3</v>
      </c>
      <c r="H70">
        <f t="shared" si="4"/>
        <v>1.6672051795423498E-2</v>
      </c>
      <c r="I70" s="7">
        <f t="shared" si="5"/>
        <v>0.13250867401198241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-9.2475421006521959E-3</v>
      </c>
      <c r="E71">
        <f>'Plate 2'!N78</f>
        <v>2.5684516598013084E-2</v>
      </c>
      <c r="F71">
        <f>'Plate 3'!N78</f>
        <v>9.2492677663018347E-3</v>
      </c>
      <c r="G71">
        <f t="shared" si="3"/>
        <v>8.56208075455424E-3</v>
      </c>
      <c r="H71">
        <f t="shared" si="4"/>
        <v>1.7476165217907076E-2</v>
      </c>
      <c r="I71" s="7">
        <f t="shared" si="5"/>
        <v>0.34248323018216958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1.7521658717025212E-2</v>
      </c>
      <c r="E72">
        <f>'Plate 2'!N79</f>
        <v>2.5684516598013084E-2</v>
      </c>
      <c r="F72">
        <f>'Plate 3'!N79</f>
        <v>4.6246338831509172E-2</v>
      </c>
      <c r="G72">
        <f t="shared" si="3"/>
        <v>2.9817504715515825E-2</v>
      </c>
      <c r="H72">
        <f t="shared" si="4"/>
        <v>1.4801621701841364E-2</v>
      </c>
      <c r="I72" s="7">
        <f t="shared" si="5"/>
        <v>1.192700188620633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-4.8671274213958927E-3</v>
      </c>
      <c r="E73">
        <f>'Plate 2'!N80</f>
        <v>3.0046038284468137E-2</v>
      </c>
      <c r="F73">
        <f>'Plate 3'!N80</f>
        <v>9.2492677663018347E-3</v>
      </c>
      <c r="G73">
        <f t="shared" si="3"/>
        <v>1.1476059543124693E-2</v>
      </c>
      <c r="H73">
        <f t="shared" si="4"/>
        <v>1.7562779851557509E-2</v>
      </c>
      <c r="I73" s="7">
        <f t="shared" si="5"/>
        <v>0.45904238172498774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1.8981796943443981E-2</v>
      </c>
      <c r="E74">
        <f>'Plate 2'!N81</f>
        <v>2.2292221952992488E-2</v>
      </c>
      <c r="F74">
        <f>'Plate 3'!N81</f>
        <v>3.8538615692924313E-2</v>
      </c>
      <c r="G74">
        <f t="shared" ref="G74:G89" si="6">AVERAGE(D74:F74)</f>
        <v>2.6604211529786925E-2</v>
      </c>
      <c r="H74">
        <f t="shared" ref="H74:H89" si="7">STDEV(D74:F74)</f>
        <v>1.0467197833364698E-2</v>
      </c>
      <c r="I74" s="7">
        <f t="shared" si="5"/>
        <v>1.064168461191477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1.1681105811350142E-2</v>
      </c>
      <c r="E75">
        <f>'Plate 2'!N82</f>
        <v>2.9561424763750909E-2</v>
      </c>
      <c r="F75">
        <f>'Plate 3'!N82</f>
        <v>3.8538615692924313E-2</v>
      </c>
      <c r="G75">
        <f t="shared" si="6"/>
        <v>2.6593715422675121E-2</v>
      </c>
      <c r="H75">
        <f t="shared" si="7"/>
        <v>1.3672488190140998E-2</v>
      </c>
      <c r="I75" s="7">
        <f t="shared" si="5"/>
        <v>1.063748616907005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2.9202764528375353E-2</v>
      </c>
      <c r="E76">
        <f>'Plate 2'!N83</f>
        <v>-2.4230676035861399E-3</v>
      </c>
      <c r="F76">
        <f>'Plate 3'!N83</f>
        <v>4.573249062227018E-2</v>
      </c>
      <c r="G76">
        <f t="shared" si="6"/>
        <v>2.4170729182353131E-2</v>
      </c>
      <c r="H76">
        <f t="shared" si="7"/>
        <v>2.4468969774056128E-2</v>
      </c>
      <c r="I76" s="7">
        <f t="shared" si="5"/>
        <v>0.96682916729412527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-2.1415360654141926E-2</v>
      </c>
      <c r="E77">
        <f>'Plate 2'!N84</f>
        <v>4.3615216864550518E-3</v>
      </c>
      <c r="F77">
        <f>'Plate 3'!N84</f>
        <v>-9.7631159755408262E-3</v>
      </c>
      <c r="G77">
        <f t="shared" si="6"/>
        <v>-8.9389849810758999E-3</v>
      </c>
      <c r="H77">
        <f t="shared" si="7"/>
        <v>1.2908187700923526E-2</v>
      </c>
      <c r="I77" s="7">
        <f t="shared" si="5"/>
        <v>-0.35755939924303598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-1.3627956779908499E-2</v>
      </c>
      <c r="E78">
        <f>'Plate 2'!N85</f>
        <v>2.5199903077295856E-2</v>
      </c>
      <c r="F78">
        <f>'Plate 3'!N85</f>
        <v>-3.5969374646729357E-3</v>
      </c>
      <c r="G78">
        <f t="shared" si="6"/>
        <v>2.6583362775714739E-3</v>
      </c>
      <c r="H78">
        <f t="shared" si="7"/>
        <v>2.0155570258999982E-2</v>
      </c>
      <c r="I78" s="7">
        <f t="shared" si="5"/>
        <v>0.10633345110285895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1.1194393069210553E-2</v>
      </c>
      <c r="E79">
        <f>'Plate 2'!N86</f>
        <v>3.0530651805185365E-2</v>
      </c>
      <c r="F79">
        <f>'Plate 3'!N86</f>
        <v>2.2609321206515598E-2</v>
      </c>
      <c r="G79">
        <f t="shared" si="6"/>
        <v>2.1444788693637171E-2</v>
      </c>
      <c r="H79">
        <f t="shared" si="7"/>
        <v>9.7205878143404364E-3</v>
      </c>
      <c r="I79" s="7">
        <f t="shared" si="5"/>
        <v>0.85779154774548683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-2.9202764528375356E-3</v>
      </c>
      <c r="E80">
        <f>'Plate 2'!N87</f>
        <v>4.0707535740247151E-2</v>
      </c>
      <c r="F80">
        <f>'Plate 3'!N87</f>
        <v>1.0790812394018807E-2</v>
      </c>
      <c r="G80">
        <f t="shared" si="6"/>
        <v>1.619269056047614E-2</v>
      </c>
      <c r="H80">
        <f t="shared" si="7"/>
        <v>2.2309901725079465E-2</v>
      </c>
      <c r="I80" s="7">
        <f t="shared" si="5"/>
        <v>0.64770762241904567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-1.3627956779908499E-2</v>
      </c>
      <c r="E81">
        <f>'Plate 2'!N88</f>
        <v>-6.7845892900411922E-3</v>
      </c>
      <c r="F81">
        <f>'Plate 3'!N88</f>
        <v>-2.0553928369559634E-3</v>
      </c>
      <c r="G81">
        <f t="shared" si="6"/>
        <v>-7.4893129689685518E-3</v>
      </c>
      <c r="H81">
        <f t="shared" si="7"/>
        <v>5.8183791257670689E-3</v>
      </c>
      <c r="I81" s="7">
        <f t="shared" si="5"/>
        <v>-0.29957251875874208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-3.4069891949771247E-3</v>
      </c>
      <c r="E82">
        <f>'Plate 2'!N89</f>
        <v>-7.2692028107584203E-3</v>
      </c>
      <c r="F82">
        <f>'Plate 3'!N89</f>
        <v>1.7470839114125686E-2</v>
      </c>
      <c r="G82">
        <f t="shared" si="6"/>
        <v>2.2648823694633806E-3</v>
      </c>
      <c r="H82">
        <f t="shared" si="7"/>
        <v>1.3309583535704165E-2</v>
      </c>
      <c r="I82" s="7">
        <f t="shared" si="5"/>
        <v>9.0595294778535229E-2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-2.4335637106979464E-3</v>
      </c>
      <c r="E83">
        <f>'Plate 2'!N90</f>
        <v>4.1192149260964379E-2</v>
      </c>
      <c r="F83">
        <f>'Plate 3'!N90</f>
        <v>1.233235702173578E-2</v>
      </c>
      <c r="G83">
        <f t="shared" si="6"/>
        <v>1.7030314190667407E-2</v>
      </c>
      <c r="H83">
        <f t="shared" si="7"/>
        <v>2.2189047055750359E-2</v>
      </c>
      <c r="I83" s="7">
        <f t="shared" si="5"/>
        <v>0.68121256762669624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5.3538401635354815E-3</v>
      </c>
      <c r="E84">
        <f>'Plate 2'!N91</f>
        <v>2.5199903077295856E-2</v>
      </c>
      <c r="F84">
        <f>'Plate 3'!N91</f>
        <v>2.1581624788037615E-2</v>
      </c>
      <c r="G84">
        <f t="shared" si="6"/>
        <v>1.7378456009622983E-2</v>
      </c>
      <c r="H84">
        <f t="shared" si="7"/>
        <v>1.0569603782976607E-2</v>
      </c>
      <c r="I84" s="7">
        <f t="shared" si="5"/>
        <v>0.69513824038491934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6.8139783899542495E-3</v>
      </c>
      <c r="E85">
        <f>'Plate 2'!N92</f>
        <v>7.5599709231887566E-2</v>
      </c>
      <c r="F85">
        <f>'Plate 3'!N92</f>
        <v>1.9012383741842661E-2</v>
      </c>
      <c r="G85">
        <f t="shared" si="6"/>
        <v>3.3808690454561495E-2</v>
      </c>
      <c r="H85">
        <f t="shared" si="7"/>
        <v>3.6702414240991833E-2</v>
      </c>
      <c r="I85" s="7">
        <f t="shared" si="5"/>
        <v>1.3523476181824599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-1.265453129562932E-2</v>
      </c>
      <c r="E86">
        <f>'Plate 2'!N93</f>
        <v>3.4892173491640414E-2</v>
      </c>
      <c r="F86">
        <f>'Plate 3'!N93</f>
        <v>4.1107856739119267E-3</v>
      </c>
      <c r="G86">
        <f t="shared" si="6"/>
        <v>8.7828092899743405E-3</v>
      </c>
      <c r="H86">
        <f t="shared" si="7"/>
        <v>2.4115205525429975E-2</v>
      </c>
      <c r="I86" s="7">
        <f t="shared" si="5"/>
        <v>0.35131237159897361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-1.1681105811350142E-2</v>
      </c>
      <c r="E87">
        <f>'Plate 2'!N94</f>
        <v>1.5992246183668523E-2</v>
      </c>
      <c r="F87">
        <f>'Plate 3'!N94</f>
        <v>2.0553928369559634E-3</v>
      </c>
      <c r="G87">
        <f t="shared" si="6"/>
        <v>2.1221777364247812E-3</v>
      </c>
      <c r="H87">
        <f t="shared" si="7"/>
        <v>1.3836796877426101E-2</v>
      </c>
      <c r="I87" s="7">
        <f t="shared" si="5"/>
        <v>8.4887109456991253E-2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-5.8405529056750711E-3</v>
      </c>
      <c r="E88">
        <f>'Plate 2'!N95</f>
        <v>1.2599951538647928E-2</v>
      </c>
      <c r="F88">
        <f>'Plate 3'!N95</f>
        <v>1.5929294486408715E-2</v>
      </c>
      <c r="G88">
        <f t="shared" si="6"/>
        <v>7.5628977064605245E-3</v>
      </c>
      <c r="H88">
        <f t="shared" si="7"/>
        <v>1.1726486999520344E-2</v>
      </c>
      <c r="I88" s="7">
        <f t="shared" si="5"/>
        <v>0.30251590825842101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5.8405529056750711E-3</v>
      </c>
      <c r="E89">
        <f>'Plate 2'!N96</f>
        <v>2.8107584201599225E-2</v>
      </c>
      <c r="F89">
        <f>'Plate 3'!N96</f>
        <v>2.3637017624993577E-2</v>
      </c>
      <c r="G89">
        <f t="shared" si="6"/>
        <v>1.9195051577422625E-2</v>
      </c>
      <c r="H89">
        <f t="shared" si="7"/>
        <v>1.1779366173918119E-2</v>
      </c>
      <c r="I89" s="7">
        <f t="shared" si="5"/>
        <v>0.76780206309690502</v>
      </c>
      <c r="J89">
        <f>SUM(I68:I89)</f>
        <v>11.127195585183527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2023-04-19T18:29:00Z</dcterms:modified>
</cp:coreProperties>
</file>