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419 Batch 146 Water yr\"/>
    </mc:Choice>
  </mc:AlternateContent>
  <xr:revisionPtr revIDLastSave="0" documentId="13_ncr:1_{0DF6DE8B-8B00-4AE7-AFF7-42B9F1CCD289}" xr6:coauthVersionLast="47" xr6:coauthVersionMax="47" xr10:uidLastSave="{00000000-0000-0000-0000-000000000000}"/>
  <bookViews>
    <workbookView xWindow="12800" yWindow="0" windowWidth="12800" windowHeight="13800" firstSheet="3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O90" i="6" l="1"/>
  <c r="O82" i="6"/>
  <c r="O74" i="6"/>
  <c r="O66" i="6"/>
  <c r="O58" i="6"/>
  <c r="O50" i="6"/>
  <c r="O42" i="6"/>
  <c r="O34" i="6"/>
  <c r="O26" i="6"/>
  <c r="O18" i="6"/>
  <c r="O10" i="6"/>
  <c r="O89" i="6"/>
  <c r="O81" i="6"/>
  <c r="O73" i="6"/>
  <c r="O65" i="6"/>
  <c r="O57" i="6"/>
  <c r="O49" i="6"/>
  <c r="O41" i="6"/>
  <c r="O33" i="6"/>
  <c r="O25" i="6"/>
  <c r="O17" i="6"/>
  <c r="O9" i="6"/>
  <c r="O96" i="6"/>
  <c r="O88" i="6"/>
  <c r="O80" i="6"/>
  <c r="O72" i="6"/>
  <c r="O64" i="6"/>
  <c r="O56" i="6"/>
  <c r="O48" i="6"/>
  <c r="O40" i="6"/>
  <c r="O32" i="6"/>
  <c r="O24" i="6"/>
  <c r="O16" i="6"/>
  <c r="O95" i="6"/>
  <c r="O87" i="6"/>
  <c r="O79" i="6"/>
  <c r="O71" i="6"/>
  <c r="O63" i="6"/>
  <c r="O55" i="6"/>
  <c r="O47" i="6"/>
  <c r="O39" i="6"/>
  <c r="O31" i="6"/>
  <c r="O23" i="6"/>
  <c r="O15" i="6"/>
  <c r="O94" i="6"/>
  <c r="O86" i="6"/>
  <c r="O78" i="6"/>
  <c r="O70" i="6"/>
  <c r="O62" i="6"/>
  <c r="O54" i="6"/>
  <c r="O46" i="6"/>
  <c r="O38" i="6"/>
  <c r="O30" i="6"/>
  <c r="O22" i="6"/>
  <c r="O14" i="6"/>
  <c r="O93" i="6"/>
  <c r="O85" i="6"/>
  <c r="O77" i="6"/>
  <c r="O69" i="6"/>
  <c r="O61" i="6"/>
  <c r="O53" i="6"/>
  <c r="O45" i="6"/>
  <c r="O37" i="6"/>
  <c r="O29" i="6"/>
  <c r="O21" i="6"/>
  <c r="O13" i="6"/>
  <c r="O92" i="6"/>
  <c r="O84" i="6"/>
  <c r="O76" i="6"/>
  <c r="O68" i="6"/>
  <c r="O60" i="6"/>
  <c r="O52" i="6"/>
  <c r="O44" i="6"/>
  <c r="O36" i="6"/>
  <c r="O28" i="6"/>
  <c r="O20" i="6"/>
  <c r="O12" i="6"/>
  <c r="O91" i="6"/>
  <c r="O83" i="6"/>
  <c r="O75" i="6"/>
  <c r="O67" i="6"/>
  <c r="O59" i="6"/>
  <c r="O51" i="6"/>
  <c r="O43" i="6"/>
  <c r="O35" i="6"/>
  <c r="O27" i="6"/>
  <c r="O19" i="6"/>
  <c r="O11" i="6"/>
  <c r="O57" i="5"/>
  <c r="O24" i="5"/>
  <c r="O70" i="5"/>
  <c r="I16" i="5"/>
  <c r="O90" i="5" s="1"/>
  <c r="O45" i="5"/>
  <c r="O37" i="5"/>
  <c r="O91" i="5"/>
  <c r="O83" i="5"/>
  <c r="I16" i="1"/>
  <c r="O89" i="1" s="1"/>
  <c r="G9" i="6"/>
  <c r="F23" i="3"/>
  <c r="F88" i="3"/>
  <c r="F72" i="3"/>
  <c r="F85" i="3"/>
  <c r="F54" i="3"/>
  <c r="F43" i="3"/>
  <c r="F14" i="3"/>
  <c r="F18" i="3"/>
  <c r="F69" i="3"/>
  <c r="F65" i="3"/>
  <c r="F53" i="3"/>
  <c r="G10" i="1"/>
  <c r="G10" i="6" s="1"/>
  <c r="F74" i="3"/>
  <c r="F70" i="3"/>
  <c r="F42" i="3"/>
  <c r="F20" i="3"/>
  <c r="F89" i="3"/>
  <c r="F47" i="3"/>
  <c r="F7" i="3"/>
  <c r="F78" i="3"/>
  <c r="F77" i="3"/>
  <c r="F67" i="3"/>
  <c r="F26" i="3"/>
  <c r="F86" i="3"/>
  <c r="F59" i="3"/>
  <c r="F55" i="3"/>
  <c r="F41" i="3"/>
  <c r="F35" i="3"/>
  <c r="F31" i="3"/>
  <c r="F27" i="3"/>
  <c r="F52" i="3"/>
  <c r="F2" i="3"/>
  <c r="F80" i="3"/>
  <c r="F48" i="3"/>
  <c r="F83" i="3"/>
  <c r="F64" i="3"/>
  <c r="F56" i="3"/>
  <c r="F60" i="3"/>
  <c r="F36" i="3"/>
  <c r="F40" i="3"/>
  <c r="F32" i="3"/>
  <c r="F24" i="3"/>
  <c r="F44" i="3"/>
  <c r="F28" i="3"/>
  <c r="F22" i="3" l="1"/>
  <c r="F21" i="3"/>
  <c r="F25" i="3"/>
  <c r="F58" i="3"/>
  <c r="F87" i="3"/>
  <c r="F82" i="3"/>
  <c r="F30" i="3"/>
  <c r="F63" i="3"/>
  <c r="F38" i="3"/>
  <c r="F68" i="3"/>
  <c r="F49" i="3"/>
  <c r="F4" i="3"/>
  <c r="F84" i="3"/>
  <c r="F8" i="3"/>
  <c r="F12" i="3"/>
  <c r="F46" i="3"/>
  <c r="F13" i="3"/>
  <c r="F62" i="3"/>
  <c r="F66" i="3"/>
  <c r="F50" i="3"/>
  <c r="F76" i="3"/>
  <c r="F79" i="3"/>
  <c r="O65" i="5"/>
  <c r="O73" i="5"/>
  <c r="O20" i="5"/>
  <c r="O94" i="5"/>
  <c r="O48" i="5"/>
  <c r="O81" i="5"/>
  <c r="O40" i="5"/>
  <c r="O28" i="5"/>
  <c r="O56" i="5"/>
  <c r="O89" i="5"/>
  <c r="O53" i="5"/>
  <c r="O77" i="5"/>
  <c r="O23" i="5"/>
  <c r="O10" i="5"/>
  <c r="O12" i="5"/>
  <c r="O44" i="5"/>
  <c r="O72" i="5"/>
  <c r="O11" i="5"/>
  <c r="O52" i="5"/>
  <c r="O93" i="5"/>
  <c r="O80" i="5"/>
  <c r="O26" i="5"/>
  <c r="O88" i="5"/>
  <c r="O34" i="5"/>
  <c r="E30" i="3"/>
  <c r="O27" i="5"/>
  <c r="O68" i="5"/>
  <c r="O96" i="5"/>
  <c r="O42" i="5"/>
  <c r="O35" i="5"/>
  <c r="O76" i="5"/>
  <c r="O22" i="5"/>
  <c r="O63" i="5"/>
  <c r="O86" i="5"/>
  <c r="O19" i="5"/>
  <c r="O43" i="5"/>
  <c r="O30" i="5"/>
  <c r="O71" i="5"/>
  <c r="O17" i="5"/>
  <c r="O58" i="5"/>
  <c r="O51" i="5"/>
  <c r="O92" i="5"/>
  <c r="O38" i="5"/>
  <c r="O79" i="5"/>
  <c r="O25" i="5"/>
  <c r="O66" i="5"/>
  <c r="E17" i="3"/>
  <c r="O13" i="5"/>
  <c r="O87" i="5"/>
  <c r="O33" i="5"/>
  <c r="O74" i="5"/>
  <c r="E38" i="3"/>
  <c r="O67" i="5"/>
  <c r="O21" i="5"/>
  <c r="O95" i="5"/>
  <c r="O41" i="5"/>
  <c r="O75" i="5"/>
  <c r="O29" i="5"/>
  <c r="O62" i="5"/>
  <c r="O16" i="5"/>
  <c r="O49" i="5"/>
  <c r="E81" i="3"/>
  <c r="E9" i="3"/>
  <c r="E13" i="3"/>
  <c r="E50" i="3"/>
  <c r="E63" i="3"/>
  <c r="E21" i="3"/>
  <c r="E27" i="3"/>
  <c r="E89" i="3"/>
  <c r="E26" i="3"/>
  <c r="E58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83" i="3"/>
  <c r="E41" i="3"/>
  <c r="E66" i="3"/>
  <c r="E37" i="3"/>
  <c r="E23" i="3"/>
  <c r="E33" i="3"/>
  <c r="E87" i="3"/>
  <c r="E3" i="3"/>
  <c r="E45" i="3"/>
  <c r="E74" i="3"/>
  <c r="D48" i="3"/>
  <c r="D2" i="3"/>
  <c r="D61" i="3"/>
  <c r="D22" i="3"/>
  <c r="F5" i="3"/>
  <c r="F75" i="3"/>
  <c r="F51" i="3"/>
  <c r="F34" i="3"/>
  <c r="F16" i="3"/>
  <c r="E5" i="3"/>
  <c r="E42" i="3"/>
  <c r="F17" i="3"/>
  <c r="E70" i="3"/>
  <c r="E84" i="3"/>
  <c r="E16" i="3"/>
  <c r="E51" i="3"/>
  <c r="E65" i="3"/>
  <c r="E85" i="3"/>
  <c r="E55" i="3"/>
  <c r="D82" i="3"/>
  <c r="F10" i="3"/>
  <c r="F39" i="3"/>
  <c r="F37" i="3"/>
  <c r="F61" i="3"/>
  <c r="D25" i="3"/>
  <c r="G11" i="1"/>
  <c r="G11" i="5" s="1"/>
  <c r="G10" i="5"/>
  <c r="D63" i="3"/>
  <c r="D79" i="3"/>
  <c r="F3" i="3"/>
  <c r="F19" i="3"/>
  <c r="F57" i="3"/>
  <c r="E72" i="3"/>
  <c r="E6" i="3"/>
  <c r="F15" i="3"/>
  <c r="E20" i="3"/>
  <c r="F29" i="3"/>
  <c r="E76" i="3"/>
  <c r="F81" i="3"/>
  <c r="F6" i="3"/>
  <c r="E14" i="3"/>
  <c r="F45" i="3"/>
  <c r="F71" i="3"/>
  <c r="D30" i="3"/>
  <c r="D11" i="3"/>
  <c r="D27" i="3"/>
  <c r="D35" i="3"/>
  <c r="F9" i="3"/>
  <c r="E36" i="3"/>
  <c r="F73" i="3"/>
  <c r="D4" i="3"/>
  <c r="D12" i="3"/>
  <c r="F11" i="3"/>
  <c r="F33" i="3"/>
  <c r="E80" i="3"/>
  <c r="E12" i="3"/>
  <c r="E44" i="3"/>
  <c r="E61" i="3"/>
  <c r="E67" i="3"/>
  <c r="D26" i="3"/>
  <c r="G26" i="3" s="1"/>
  <c r="I26" i="3" s="1"/>
  <c r="O39" i="5" l="1"/>
  <c r="E32" i="3"/>
  <c r="E8" i="3"/>
  <c r="O15" i="5"/>
  <c r="E62" i="3"/>
  <c r="O69" i="5"/>
  <c r="E2" i="3"/>
  <c r="H2" i="3" s="1"/>
  <c r="O9" i="5"/>
  <c r="E47" i="3"/>
  <c r="O54" i="5"/>
  <c r="O18" i="5"/>
  <c r="E11" i="3"/>
  <c r="E53" i="3"/>
  <c r="O60" i="5"/>
  <c r="E48" i="3"/>
  <c r="H48" i="3" s="1"/>
  <c r="O55" i="5"/>
  <c r="E24" i="3"/>
  <c r="O31" i="5"/>
  <c r="E18" i="3"/>
  <c r="E7" i="3"/>
  <c r="O14" i="5"/>
  <c r="O85" i="5"/>
  <c r="E78" i="3"/>
  <c r="E28" i="3"/>
  <c r="E88" i="3"/>
  <c r="E54" i="3"/>
  <c r="O61" i="5"/>
  <c r="E46" i="3"/>
  <c r="E31" i="3"/>
  <c r="E56" i="3"/>
  <c r="E15" i="3"/>
  <c r="H15" i="3" s="1"/>
  <c r="E60" i="3"/>
  <c r="H60" i="3" s="1"/>
  <c r="O84" i="5"/>
  <c r="E77" i="3"/>
  <c r="E86" i="3"/>
  <c r="E59" i="3"/>
  <c r="E68" i="3"/>
  <c r="E39" i="3"/>
  <c r="O46" i="5"/>
  <c r="O64" i="5"/>
  <c r="E57" i="3"/>
  <c r="E75" i="3"/>
  <c r="O82" i="5"/>
  <c r="E64" i="3"/>
  <c r="E34" i="3"/>
  <c r="E4" i="3"/>
  <c r="G4" i="3" s="1"/>
  <c r="I4" i="3" s="1"/>
  <c r="E10" i="3"/>
  <c r="E73" i="3"/>
  <c r="E35" i="3"/>
  <c r="E52" i="3"/>
  <c r="O59" i="5"/>
  <c r="E40" i="3"/>
  <c r="O47" i="5"/>
  <c r="E25" i="3"/>
  <c r="O32" i="5"/>
  <c r="G60" i="3"/>
  <c r="I60" i="3" s="1"/>
  <c r="E49" i="3"/>
  <c r="E82" i="3"/>
  <c r="G82" i="3" s="1"/>
  <c r="I82" i="3" s="1"/>
  <c r="E22" i="3"/>
  <c r="G22" i="3" s="1"/>
  <c r="I22" i="3" s="1"/>
  <c r="E43" i="3"/>
  <c r="O50" i="5"/>
  <c r="O36" i="5"/>
  <c r="E29" i="3"/>
  <c r="E71" i="3"/>
  <c r="O78" i="5"/>
  <c r="D7" i="3"/>
  <c r="G7" i="3" s="1"/>
  <c r="I7" i="3" s="1"/>
  <c r="D15" i="3"/>
  <c r="D19" i="3"/>
  <c r="G19" i="3" s="1"/>
  <c r="I19" i="3" s="1"/>
  <c r="D31" i="3"/>
  <c r="D6" i="3"/>
  <c r="H6" i="3" s="1"/>
  <c r="D51" i="3"/>
  <c r="H51" i="3" s="1"/>
  <c r="D86" i="3"/>
  <c r="H86" i="3" s="1"/>
  <c r="D14" i="3"/>
  <c r="G14" i="3" s="1"/>
  <c r="I14" i="3" s="1"/>
  <c r="D43" i="3"/>
  <c r="D53" i="3"/>
  <c r="D34" i="3"/>
  <c r="D78" i="3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D8" i="3"/>
  <c r="G8" i="3" s="1"/>
  <c r="I8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D71" i="3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D24" i="3"/>
  <c r="O31" i="1"/>
  <c r="D20" i="3"/>
  <c r="H20" i="3" s="1"/>
  <c r="D33" i="3"/>
  <c r="G33" i="3" s="1"/>
  <c r="I33" i="3" s="1"/>
  <c r="O80" i="1"/>
  <c r="D73" i="3"/>
  <c r="O59" i="1"/>
  <c r="D52" i="3"/>
  <c r="O20" i="1"/>
  <c r="D13" i="3"/>
  <c r="O71" i="1"/>
  <c r="D64" i="3"/>
  <c r="D50" i="3"/>
  <c r="G50" i="3" s="1"/>
  <c r="I50" i="3" s="1"/>
  <c r="D39" i="3"/>
  <c r="H39" i="3" s="1"/>
  <c r="D46" i="3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O61" i="1"/>
  <c r="D54" i="3"/>
  <c r="G2" i="3"/>
  <c r="I2" i="3" s="1"/>
  <c r="G45" i="3"/>
  <c r="I45" i="3" s="1"/>
  <c r="H79" i="3"/>
  <c r="G44" i="3"/>
  <c r="I44" i="3" s="1"/>
  <c r="H3" i="3"/>
  <c r="G79" i="3"/>
  <c r="I79" i="3" s="1"/>
  <c r="G12" i="1"/>
  <c r="G13" i="1" s="1"/>
  <c r="H7" i="3"/>
  <c r="H61" i="3"/>
  <c r="G61" i="3"/>
  <c r="I61" i="3" s="1"/>
  <c r="G63" i="3"/>
  <c r="I63" i="3" s="1"/>
  <c r="G11" i="6"/>
  <c r="H82" i="3"/>
  <c r="H12" i="3"/>
  <c r="G3" i="3"/>
  <c r="I3" i="3" s="1"/>
  <c r="H35" i="3"/>
  <c r="G12" i="3"/>
  <c r="I12" i="3" s="1"/>
  <c r="H25" i="3"/>
  <c r="G25" i="3"/>
  <c r="G11" i="3"/>
  <c r="I11" i="3" s="1"/>
  <c r="H11" i="3"/>
  <c r="H30" i="3"/>
  <c r="G30" i="3"/>
  <c r="I30" i="3" s="1"/>
  <c r="H45" i="3"/>
  <c r="H14" i="3"/>
  <c r="H26" i="3"/>
  <c r="H27" i="3"/>
  <c r="G27" i="3"/>
  <c r="I27" i="3" s="1"/>
  <c r="G12" i="5"/>
  <c r="H78" i="3" l="1"/>
  <c r="H28" i="3"/>
  <c r="G15" i="3"/>
  <c r="I15" i="3" s="1"/>
  <c r="G29" i="3"/>
  <c r="I29" i="3" s="1"/>
  <c r="H10" i="3"/>
  <c r="G71" i="3"/>
  <c r="I71" i="3" s="1"/>
  <c r="G73" i="3"/>
  <c r="I73" i="3" s="1"/>
  <c r="H37" i="3"/>
  <c r="G6" i="3"/>
  <c r="I6" i="3" s="1"/>
  <c r="G51" i="3"/>
  <c r="I51" i="3" s="1"/>
  <c r="G86" i="3"/>
  <c r="I86" i="3" s="1"/>
  <c r="H43" i="3"/>
  <c r="G48" i="3"/>
  <c r="I48" i="3" s="1"/>
  <c r="H22" i="3"/>
  <c r="H31" i="3"/>
  <c r="G88" i="3"/>
  <c r="I88" i="3" s="1"/>
  <c r="G46" i="3"/>
  <c r="I46" i="3" s="1"/>
  <c r="H47" i="3"/>
  <c r="H56" i="3"/>
  <c r="H75" i="3"/>
  <c r="H64" i="3"/>
  <c r="H4" i="3"/>
  <c r="H34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25" i="3"/>
  <c r="G13" i="6"/>
  <c r="G14" i="1"/>
  <c r="G13" i="5"/>
  <c r="J45" i="3" l="1"/>
  <c r="K45" i="3" s="1"/>
  <c r="J67" i="3"/>
  <c r="K67" i="3" s="1"/>
  <c r="J23" i="3"/>
  <c r="K23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<sst xmlns="http://schemas.openxmlformats.org/spreadsheetml/2006/main" count="1065" uniqueCount="121">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</sst>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64991</c:v>
                </c:pt>
                <c:pt idx="1">
                  <c:v>44781</c:v>
                </c:pt>
                <c:pt idx="2">
                  <c:v>23326</c:v>
                </c:pt>
                <c:pt idx="3">
                  <c:v>8265</c:v>
                </c:pt>
                <c:pt idx="4">
                  <c:v>4673</c:v>
                </c:pt>
                <c:pt idx="5">
                  <c:v>3796</c:v>
                </c:pt>
                <c:pt idx="6">
                  <c:v>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51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44781</c:v>
                </c:pt>
                <c:pt idx="1">
                  <c:v>23326</c:v>
                </c:pt>
                <c:pt idx="2">
                  <c:v>8265</c:v>
                </c:pt>
                <c:pt idx="3">
                  <c:v>4673</c:v>
                </c:pt>
                <c:pt idx="4">
                  <c:v>3796</c:v>
                </c:pt>
                <c:pt idx="5">
                  <c:v>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65005</c:v>
                </c:pt>
                <c:pt idx="1">
                  <c:v>45756</c:v>
                </c:pt>
                <c:pt idx="2">
                  <c:v>23524</c:v>
                </c:pt>
                <c:pt idx="3">
                  <c:v>8351</c:v>
                </c:pt>
                <c:pt idx="4">
                  <c:v>4666</c:v>
                </c:pt>
                <c:pt idx="5">
                  <c:v>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7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45756</c:v>
                </c:pt>
                <c:pt idx="1">
                  <c:v>23524</c:v>
                </c:pt>
                <c:pt idx="2">
                  <c:v>8351</c:v>
                </c:pt>
                <c:pt idx="3">
                  <c:v>4666</c:v>
                </c:pt>
                <c:pt idx="4">
                  <c:v>3773</c:v>
                </c:pt>
                <c:pt idx="5">
                  <c:v>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64988</c:v>
                </c:pt>
                <c:pt idx="1">
                  <c:v>43812</c:v>
                </c:pt>
                <c:pt idx="2">
                  <c:v>22321</c:v>
                </c:pt>
                <c:pt idx="3">
                  <c:v>8265</c:v>
                </c:pt>
                <c:pt idx="4">
                  <c:v>4495</c:v>
                </c:pt>
                <c:pt idx="5">
                  <c:v>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4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43812</c:v>
                </c:pt>
                <c:pt idx="1">
                  <c:v>22321</c:v>
                </c:pt>
                <c:pt idx="2">
                  <c:v>8265</c:v>
                </c:pt>
                <c:pt idx="3">
                  <c:v>4495</c:v>
                </c:pt>
                <c:pt idx="4">
                  <c:v>3718</c:v>
                </c:pt>
                <c:pt idx="5">
                  <c:v>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-3.4113417944391461E-2</c:v>
                </c:pt>
                <c:pt idx="1">
                  <c:v>-1.6873303499376421E-2</c:v>
                </c:pt>
                <c:pt idx="2">
                  <c:v>-5.1353532389406507E-3</c:v>
                </c:pt>
                <c:pt idx="3">
                  <c:v>-3.6681094563861789E-4</c:v>
                </c:pt>
                <c:pt idx="4">
                  <c:v>0.20284645293815567</c:v>
                </c:pt>
                <c:pt idx="5">
                  <c:v>0.47722104027584189</c:v>
                </c:pt>
                <c:pt idx="6">
                  <c:v>1.0010270706477882</c:v>
                </c:pt>
                <c:pt idx="7">
                  <c:v>2.5192575746460277</c:v>
                </c:pt>
                <c:pt idx="8">
                  <c:v>9.1636710439439515</c:v>
                </c:pt>
                <c:pt idx="9">
                  <c:v>19.925537378035362</c:v>
                </c:pt>
                <c:pt idx="10">
                  <c:v>15.100139388159343</c:v>
                </c:pt>
                <c:pt idx="11">
                  <c:v>9.9097645073729002</c:v>
                </c:pt>
                <c:pt idx="12">
                  <c:v>3.6732448096251193</c:v>
                </c:pt>
                <c:pt idx="13">
                  <c:v>1.4998899567163084</c:v>
                </c:pt>
                <c:pt idx="14">
                  <c:v>0.92142909544420815</c:v>
                </c:pt>
                <c:pt idx="15">
                  <c:v>0.40129117452864799</c:v>
                </c:pt>
                <c:pt idx="16">
                  <c:v>0.19514342307974472</c:v>
                </c:pt>
                <c:pt idx="17">
                  <c:v>0.16066319418971464</c:v>
                </c:pt>
                <c:pt idx="18">
                  <c:v>0.15222654244002642</c:v>
                </c:pt>
                <c:pt idx="19">
                  <c:v>0.11591225882180325</c:v>
                </c:pt>
                <c:pt idx="20">
                  <c:v>8.5466950333797961E-2</c:v>
                </c:pt>
                <c:pt idx="21">
                  <c:v>4.4750935367911381E-2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-3.9248771183332115E-2</c:v>
                </c:pt>
                <c:pt idx="1">
                  <c:v>-3.4480228890030079E-2</c:v>
                </c:pt>
                <c:pt idx="2">
                  <c:v>-3.8148338346416261E-2</c:v>
                </c:pt>
                <c:pt idx="3">
                  <c:v>3.668109456386179E-3</c:v>
                </c:pt>
                <c:pt idx="4">
                  <c:v>0.54984960751228817</c:v>
                </c:pt>
                <c:pt idx="5">
                  <c:v>1.829652996845426</c:v>
                </c:pt>
                <c:pt idx="6">
                  <c:v>1.8736703103220602</c:v>
                </c:pt>
                <c:pt idx="7">
                  <c:v>2.6729513608686086</c:v>
                </c:pt>
                <c:pt idx="8">
                  <c:v>6.993984300491527</c:v>
                </c:pt>
                <c:pt idx="9">
                  <c:v>13.208128530555353</c:v>
                </c:pt>
                <c:pt idx="10">
                  <c:v>12.185459614114887</c:v>
                </c:pt>
                <c:pt idx="11">
                  <c:v>8.2737876898246654</c:v>
                </c:pt>
                <c:pt idx="12">
                  <c:v>3.6835155161030007</c:v>
                </c:pt>
                <c:pt idx="13">
                  <c:v>1.4026850561220747</c:v>
                </c:pt>
                <c:pt idx="14">
                  <c:v>0.83669576700168735</c:v>
                </c:pt>
                <c:pt idx="15">
                  <c:v>0.38111657251852399</c:v>
                </c:pt>
                <c:pt idx="16">
                  <c:v>0.20761499523145771</c:v>
                </c:pt>
                <c:pt idx="17">
                  <c:v>0.14195583596214512</c:v>
                </c:pt>
                <c:pt idx="18">
                  <c:v>0.15442740811385813</c:v>
                </c:pt>
                <c:pt idx="19">
                  <c:v>0.13021788570170933</c:v>
                </c:pt>
                <c:pt idx="20">
                  <c:v>0.10527474139828333</c:v>
                </c:pt>
                <c:pt idx="21">
                  <c:v>2.6043577140341868E-2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-2.567676619470325E-2</c:v>
                </c:pt>
                <c:pt idx="1">
                  <c:v>-1.5039248771183332E-2</c:v>
                </c:pt>
                <c:pt idx="2">
                  <c:v>0.14745800014672439</c:v>
                </c:pt>
                <c:pt idx="3">
                  <c:v>0.28354486097865161</c:v>
                </c:pt>
                <c:pt idx="4">
                  <c:v>0.60927298070574432</c:v>
                </c:pt>
                <c:pt idx="5">
                  <c:v>1.6077323747340622</c:v>
                </c:pt>
                <c:pt idx="6">
                  <c:v>2.655344435477955</c:v>
                </c:pt>
                <c:pt idx="7">
                  <c:v>4.0914092876531436</c:v>
                </c:pt>
                <c:pt idx="8">
                  <c:v>11.211209742498717</c:v>
                </c:pt>
                <c:pt idx="9">
                  <c:v>13.74734062064412</c:v>
                </c:pt>
                <c:pt idx="10">
                  <c:v>9.3529454918934789</c:v>
                </c:pt>
                <c:pt idx="11">
                  <c:v>4.674271880272908</c:v>
                </c:pt>
                <c:pt idx="12">
                  <c:v>1.4074535984153769</c:v>
                </c:pt>
                <c:pt idx="13">
                  <c:v>0.97241581688797596</c:v>
                </c:pt>
                <c:pt idx="14">
                  <c:v>0.54691511994717923</c:v>
                </c:pt>
                <c:pt idx="15">
                  <c:v>0.31142249284718659</c:v>
                </c:pt>
                <c:pt idx="16">
                  <c:v>0.19440980118846748</c:v>
                </c:pt>
                <c:pt idx="17">
                  <c:v>0.13131831853862519</c:v>
                </c:pt>
                <c:pt idx="18">
                  <c:v>0.17423519917834349</c:v>
                </c:pt>
                <c:pt idx="19">
                  <c:v>0.1456239454185313</c:v>
                </c:pt>
                <c:pt idx="20">
                  <c:v>4.5484557259188617E-2</c:v>
                </c:pt>
                <c:pt idx="21">
                  <c:v>2.2742278629594308E-2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-4.1449636857163817E-2</c:v>
                </c:pt>
                <c:pt idx="1">
                  <c:v>-1.1737950260435772E-2</c:v>
                </c:pt>
                <c:pt idx="2">
                  <c:v>-3.7047905509500406E-2</c:v>
                </c:pt>
                <c:pt idx="3">
                  <c:v>4.6218179150465853E-2</c:v>
                </c:pt>
                <c:pt idx="4">
                  <c:v>0.40899420438705891</c:v>
                </c:pt>
                <c:pt idx="5">
                  <c:v>0.7648008216565183</c:v>
                </c:pt>
                <c:pt idx="6">
                  <c:v>1.2629300858337613</c:v>
                </c:pt>
                <c:pt idx="7">
                  <c:v>2.7738243709192285</c:v>
                </c:pt>
                <c:pt idx="8">
                  <c:v>8.2675519037488083</c:v>
                </c:pt>
                <c:pt idx="9">
                  <c:v>11.499156334825033</c:v>
                </c:pt>
                <c:pt idx="10">
                  <c:v>9.5601936761792974</c:v>
                </c:pt>
                <c:pt idx="11">
                  <c:v>5.3073875724451618</c:v>
                </c:pt>
                <c:pt idx="12">
                  <c:v>2.1421759225295283</c:v>
                </c:pt>
                <c:pt idx="13">
                  <c:v>1.0710879612647641</c:v>
                </c:pt>
                <c:pt idx="14">
                  <c:v>0.52600689604577799</c:v>
                </c:pt>
                <c:pt idx="15">
                  <c:v>0.31178930379282521</c:v>
                </c:pt>
                <c:pt idx="16">
                  <c:v>0.20064558726432399</c:v>
                </c:pt>
                <c:pt idx="17">
                  <c:v>0.19184212456899716</c:v>
                </c:pt>
                <c:pt idx="18">
                  <c:v>0.20651456239454186</c:v>
                </c:pt>
                <c:pt idx="19">
                  <c:v>0.11187733841977845</c:v>
                </c:pt>
                <c:pt idx="20">
                  <c:v>4.6584990096104471E-2</c:v>
                </c:pt>
                <c:pt idx="21">
                  <c:v>1.4305626879906098E-2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64991</v>
      </c>
      <c r="D2">
        <v>3426</v>
      </c>
      <c r="E2">
        <v>4613</v>
      </c>
      <c r="F2">
        <v>4051</v>
      </c>
      <c r="G2">
        <v>39527</v>
      </c>
      <c r="H2">
        <v>36739</v>
      </c>
      <c r="I2">
        <v>4292</v>
      </c>
      <c r="J2">
        <v>5180</v>
      </c>
      <c r="K2">
        <v>3916</v>
      </c>
      <c r="L2">
        <v>3643</v>
      </c>
      <c r="M2">
        <v>6439</v>
      </c>
      <c r="N2">
        <v>4953</v>
      </c>
      <c r="O2">
        <v>44781</v>
      </c>
      <c r="P2">
        <v>3473</v>
      </c>
      <c r="Q2">
        <v>6031</v>
      </c>
      <c r="R2">
        <v>3957</v>
      </c>
      <c r="S2">
        <v>22586</v>
      </c>
      <c r="T2">
        <v>26075</v>
      </c>
      <c r="U2">
        <v>3921</v>
      </c>
      <c r="V2">
        <v>7902</v>
      </c>
      <c r="W2">
        <v>3994</v>
      </c>
      <c r="X2">
        <v>3581</v>
      </c>
      <c r="Y2">
        <v>9359</v>
      </c>
      <c r="Z2">
        <v>4369</v>
      </c>
      <c r="AA2">
        <v>23326</v>
      </c>
      <c r="AB2">
        <v>3505</v>
      </c>
      <c r="AC2">
        <v>7608</v>
      </c>
      <c r="AD2">
        <v>3934</v>
      </c>
      <c r="AE2">
        <v>10806</v>
      </c>
      <c r="AF2">
        <v>13561</v>
      </c>
      <c r="AG2">
        <v>3478</v>
      </c>
      <c r="AH2">
        <v>10758</v>
      </c>
      <c r="AI2">
        <v>3877</v>
      </c>
      <c r="AJ2">
        <v>3406</v>
      </c>
      <c r="AK2">
        <v>17988</v>
      </c>
      <c r="AL2">
        <v>4066</v>
      </c>
      <c r="AM2">
        <v>8265</v>
      </c>
      <c r="AN2">
        <v>3518</v>
      </c>
      <c r="AO2">
        <v>13533</v>
      </c>
      <c r="AP2">
        <v>3835</v>
      </c>
      <c r="AQ2">
        <v>8627</v>
      </c>
      <c r="AR2">
        <v>7343</v>
      </c>
      <c r="AS2">
        <v>3449</v>
      </c>
      <c r="AT2">
        <v>14673</v>
      </c>
      <c r="AU2">
        <v>4049</v>
      </c>
      <c r="AV2">
        <v>3487</v>
      </c>
      <c r="AW2">
        <v>29582</v>
      </c>
      <c r="AX2">
        <v>4042</v>
      </c>
      <c r="AY2">
        <v>4673</v>
      </c>
      <c r="AZ2">
        <v>4072</v>
      </c>
      <c r="BA2">
        <v>30535</v>
      </c>
      <c r="BB2">
        <v>3752</v>
      </c>
      <c r="BC2">
        <v>8507</v>
      </c>
      <c r="BD2">
        <v>5800</v>
      </c>
      <c r="BE2">
        <v>3590</v>
      </c>
      <c r="BF2">
        <v>34083</v>
      </c>
      <c r="BG2">
        <v>4368</v>
      </c>
      <c r="BH2">
        <v>3418</v>
      </c>
      <c r="BI2">
        <v>34868</v>
      </c>
      <c r="BJ2">
        <v>4082</v>
      </c>
      <c r="BK2">
        <v>3796</v>
      </c>
      <c r="BL2">
        <v>4820</v>
      </c>
      <c r="BM2">
        <v>44685</v>
      </c>
      <c r="BN2">
        <v>3641</v>
      </c>
      <c r="BO2">
        <v>5018</v>
      </c>
      <c r="BP2">
        <v>4558</v>
      </c>
      <c r="BQ2">
        <v>3806</v>
      </c>
      <c r="BR2">
        <v>40997</v>
      </c>
      <c r="BS2">
        <v>5010</v>
      </c>
      <c r="BT2">
        <v>3645</v>
      </c>
      <c r="BU2">
        <v>26058</v>
      </c>
      <c r="BV2">
        <v>3824</v>
      </c>
      <c r="BW2">
        <v>3519</v>
      </c>
      <c r="BX2">
        <v>6248</v>
      </c>
      <c r="BY2">
        <v>57840</v>
      </c>
      <c r="BZ2">
        <v>3412</v>
      </c>
      <c r="CA2">
        <v>3529</v>
      </c>
      <c r="CB2">
        <v>4085</v>
      </c>
      <c r="CC2">
        <v>3874</v>
      </c>
      <c r="CD2">
        <v>29017</v>
      </c>
      <c r="CE2">
        <v>6170</v>
      </c>
      <c r="CF2">
        <v>4634</v>
      </c>
      <c r="CG2">
        <v>11081</v>
      </c>
      <c r="CH2">
        <v>3646</v>
      </c>
      <c r="CI2">
        <v>3442</v>
      </c>
      <c r="CJ2">
        <v>10387</v>
      </c>
      <c r="CK2">
        <v>28501</v>
      </c>
      <c r="CL2">
        <v>3425</v>
      </c>
      <c r="CM2">
        <v>3415</v>
      </c>
      <c r="CN2">
        <v>3906</v>
      </c>
      <c r="CO2">
        <v>3940</v>
      </c>
      <c r="CP2">
        <v>16262</v>
      </c>
      <c r="CQ2">
        <v>7356</v>
      </c>
      <c r="CR2">
        <v>5604</v>
      </c>
      <c r="CS2">
        <v>6962</v>
      </c>
      <c r="CT2">
        <v>3558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64991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64991</v>
      </c>
      <c r="K9" t="s">
        <v>82</v>
      </c>
      <c r="L9" s="8" t="str">
        <f>A10</f>
        <v>A2</v>
      </c>
      <c r="M9" s="8">
        <f>B10</f>
        <v>3426</v>
      </c>
      <c r="N9" s="8">
        <f>(M9-I$15)/2726.2</f>
        <v>-3.4113417944391461E-2</v>
      </c>
      <c r="O9" s="8">
        <f>N9*40</f>
        <v>-1.3645367177756584</v>
      </c>
    </row>
    <row r="10" spans="1:98" x14ac:dyDescent="0.4">
      <c r="A10" t="s">
        <v>83</v>
      </c>
      <c r="B10">
        <v>3426</v>
      </c>
      <c r="E10">
        <f>E9/2</f>
        <v>15</v>
      </c>
      <c r="G10">
        <f>G9/2</f>
        <v>15</v>
      </c>
      <c r="H10" t="str">
        <f>A21</f>
        <v>B1</v>
      </c>
      <c r="I10">
        <f>B21</f>
        <v>44781</v>
      </c>
      <c r="K10" t="s">
        <v>85</v>
      </c>
      <c r="L10" s="8" t="str">
        <f>A22</f>
        <v>B2</v>
      </c>
      <c r="M10" s="8">
        <f>B22</f>
        <v>3473</v>
      </c>
      <c r="N10" s="8">
        <f t="shared" ref="N10:N73" si="1">(M10-I$15)/2726.2</f>
        <v>-1.6873303499376421E-2</v>
      </c>
      <c r="O10" s="8">
        <f t="shared" ref="O10:O73" si="2">N10*40</f>
        <v>-0.67493213997505686</v>
      </c>
    </row>
    <row r="11" spans="1:98" x14ac:dyDescent="0.4">
      <c r="A11" t="s">
        <v>84</v>
      </c>
      <c r="B11">
        <v>4613</v>
      </c>
      <c r="E11">
        <f>E10/2</f>
        <v>7.5</v>
      </c>
      <c r="G11">
        <f>G10/2</f>
        <v>7.5</v>
      </c>
      <c r="H11" t="str">
        <f>A33</f>
        <v>C1</v>
      </c>
      <c r="I11">
        <f>B33</f>
        <v>23326</v>
      </c>
      <c r="K11" t="s">
        <v>88</v>
      </c>
      <c r="L11" s="8" t="str">
        <f>A34</f>
        <v>C2</v>
      </c>
      <c r="M11" s="8">
        <f>B34</f>
        <v>3505</v>
      </c>
      <c r="N11" s="8">
        <f t="shared" si="1"/>
        <v>-5.1353532389406507E-3</v>
      </c>
      <c r="O11" s="8">
        <f t="shared" si="2"/>
        <v>-0.20541412955762603</v>
      </c>
    </row>
    <row r="12" spans="1:98" x14ac:dyDescent="0.4">
      <c r="A12" t="s">
        <v>9</v>
      </c>
      <c r="B12">
        <v>4051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8265</v>
      </c>
      <c r="K12" t="s">
        <v>91</v>
      </c>
      <c r="L12" s="8" t="str">
        <f>A46</f>
        <v>D2</v>
      </c>
      <c r="M12" s="8">
        <f>B46</f>
        <v>3518</v>
      </c>
      <c r="N12" s="8">
        <f t="shared" si="1"/>
        <v>-3.6681094563861789E-4</v>
      </c>
      <c r="O12" s="8">
        <f t="shared" si="2"/>
        <v>-1.4672437825544716E-2</v>
      </c>
    </row>
    <row r="13" spans="1:98" x14ac:dyDescent="0.4">
      <c r="A13" t="s">
        <v>17</v>
      </c>
      <c r="B13">
        <v>39527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4673</v>
      </c>
      <c r="K13" t="s">
        <v>94</v>
      </c>
      <c r="L13" s="8" t="str">
        <f>A58</f>
        <v>E2</v>
      </c>
      <c r="M13" s="8">
        <f>B58</f>
        <v>4072</v>
      </c>
      <c r="N13" s="8">
        <f t="shared" si="1"/>
        <v>0.20284645293815567</v>
      </c>
      <c r="O13" s="8">
        <f t="shared" si="2"/>
        <v>8.1138581175262274</v>
      </c>
    </row>
    <row r="14" spans="1:98" x14ac:dyDescent="0.4">
      <c r="A14" t="s">
        <v>25</v>
      </c>
      <c r="B14">
        <v>36739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3796</v>
      </c>
      <c r="K14" t="s">
        <v>97</v>
      </c>
      <c r="L14" s="8" t="str">
        <f>A70</f>
        <v>F2</v>
      </c>
      <c r="M14" s="8">
        <f>B70</f>
        <v>4820</v>
      </c>
      <c r="N14" s="8">
        <f t="shared" si="1"/>
        <v>0.47722104027584189</v>
      </c>
      <c r="O14" s="8">
        <f t="shared" si="2"/>
        <v>19.088841611033676</v>
      </c>
    </row>
    <row r="15" spans="1:98" x14ac:dyDescent="0.4">
      <c r="A15" t="s">
        <v>34</v>
      </c>
      <c r="B15">
        <v>4292</v>
      </c>
      <c r="G15">
        <f t="shared" ref="G15" si="3">E15*1.14</f>
        <v>0</v>
      </c>
      <c r="H15" t="str">
        <f>A81</f>
        <v>G1</v>
      </c>
      <c r="I15">
        <f>B81</f>
        <v>3519</v>
      </c>
      <c r="K15" t="s">
        <v>100</v>
      </c>
      <c r="L15" s="8" t="str">
        <f>A82</f>
        <v>G2</v>
      </c>
      <c r="M15" s="8">
        <f>B82</f>
        <v>6248</v>
      </c>
      <c r="N15" s="8">
        <f t="shared" si="1"/>
        <v>1.0010270706477882</v>
      </c>
      <c r="O15" s="8">
        <f t="shared" si="2"/>
        <v>40.041082825911531</v>
      </c>
    </row>
    <row r="16" spans="1:98" x14ac:dyDescent="0.4">
      <c r="A16" t="s">
        <v>41</v>
      </c>
      <c r="B16">
        <v>5180</v>
      </c>
      <c r="H16" t="s">
        <v>119</v>
      </c>
      <c r="I16">
        <f>SLOPE(I10:I15, G10:G15)</f>
        <v>2744.5746124398288</v>
      </c>
      <c r="K16" t="s">
        <v>103</v>
      </c>
      <c r="L16" s="8" t="str">
        <f>A94</f>
        <v>H2</v>
      </c>
      <c r="M16" s="8">
        <f>B94</f>
        <v>10387</v>
      </c>
      <c r="N16" s="8">
        <f t="shared" si="1"/>
        <v>2.5192575746460277</v>
      </c>
      <c r="O16" s="8">
        <f t="shared" si="2"/>
        <v>100.77030298584111</v>
      </c>
    </row>
    <row r="17" spans="1:15" x14ac:dyDescent="0.4">
      <c r="A17" t="s">
        <v>49</v>
      </c>
      <c r="B17">
        <v>3916</v>
      </c>
      <c r="K17" t="s">
        <v>104</v>
      </c>
      <c r="L17" s="8" t="str">
        <f>A95</f>
        <v>H3</v>
      </c>
      <c r="M17" s="8">
        <f>B95</f>
        <v>28501</v>
      </c>
      <c r="N17" s="8">
        <f t="shared" si="1"/>
        <v>9.1636710439439515</v>
      </c>
      <c r="O17" s="8">
        <f t="shared" si="2"/>
        <v>366.54684175775805</v>
      </c>
    </row>
    <row r="18" spans="1:15" x14ac:dyDescent="0.4">
      <c r="A18" t="s">
        <v>57</v>
      </c>
      <c r="B18">
        <v>3643</v>
      </c>
      <c r="K18" t="s">
        <v>101</v>
      </c>
      <c r="L18" s="8" t="str">
        <f>A83</f>
        <v>G3</v>
      </c>
      <c r="M18" s="8">
        <f>B83</f>
        <v>57840</v>
      </c>
      <c r="N18" s="8">
        <f t="shared" si="1"/>
        <v>19.925537378035362</v>
      </c>
      <c r="O18" s="8">
        <f t="shared" si="2"/>
        <v>797.02149512141443</v>
      </c>
    </row>
    <row r="19" spans="1:15" x14ac:dyDescent="0.4">
      <c r="A19" t="s">
        <v>65</v>
      </c>
      <c r="B19">
        <v>6439</v>
      </c>
      <c r="K19" t="s">
        <v>98</v>
      </c>
      <c r="L19" s="8" t="str">
        <f>A71</f>
        <v>F3</v>
      </c>
      <c r="M19" s="8">
        <f>B71</f>
        <v>44685</v>
      </c>
      <c r="N19" s="8">
        <f t="shared" si="1"/>
        <v>15.100139388159343</v>
      </c>
      <c r="O19" s="8">
        <f t="shared" si="2"/>
        <v>604.00557552637372</v>
      </c>
    </row>
    <row r="20" spans="1:15" x14ac:dyDescent="0.4">
      <c r="A20" t="s">
        <v>73</v>
      </c>
      <c r="B20">
        <v>4953</v>
      </c>
      <c r="K20" t="s">
        <v>95</v>
      </c>
      <c r="L20" s="8" t="str">
        <f>A59</f>
        <v>E3</v>
      </c>
      <c r="M20" s="8">
        <f>B59</f>
        <v>30535</v>
      </c>
      <c r="N20" s="8">
        <f t="shared" si="1"/>
        <v>9.9097645073729002</v>
      </c>
      <c r="O20" s="8">
        <f t="shared" si="2"/>
        <v>396.39058029491599</v>
      </c>
    </row>
    <row r="21" spans="1:15" x14ac:dyDescent="0.4">
      <c r="A21" t="s">
        <v>85</v>
      </c>
      <c r="B21">
        <v>44781</v>
      </c>
      <c r="K21" t="s">
        <v>92</v>
      </c>
      <c r="L21" s="8" t="str">
        <f>A47</f>
        <v>D3</v>
      </c>
      <c r="M21" s="8">
        <f>B47</f>
        <v>13533</v>
      </c>
      <c r="N21" s="8">
        <f t="shared" si="1"/>
        <v>3.6732448096251193</v>
      </c>
      <c r="O21" s="8">
        <f t="shared" si="2"/>
        <v>146.92979238500476</v>
      </c>
    </row>
    <row r="22" spans="1:15" x14ac:dyDescent="0.4">
      <c r="A22" t="s">
        <v>86</v>
      </c>
      <c r="B22">
        <v>3473</v>
      </c>
      <c r="K22" t="s">
        <v>89</v>
      </c>
      <c r="L22" s="8" t="str">
        <f>A35</f>
        <v>C3</v>
      </c>
      <c r="M22" s="8">
        <f>B35</f>
        <v>7608</v>
      </c>
      <c r="N22" s="8">
        <f t="shared" si="1"/>
        <v>1.4998899567163084</v>
      </c>
      <c r="O22" s="8">
        <f t="shared" si="2"/>
        <v>59.995598268652337</v>
      </c>
    </row>
    <row r="23" spans="1:15" x14ac:dyDescent="0.4">
      <c r="A23" t="s">
        <v>87</v>
      </c>
      <c r="B23">
        <v>6031</v>
      </c>
      <c r="K23" t="s">
        <v>86</v>
      </c>
      <c r="L23" s="8" t="str">
        <f>A23</f>
        <v>B3</v>
      </c>
      <c r="M23" s="8">
        <f>B23</f>
        <v>6031</v>
      </c>
      <c r="N23" s="8">
        <f t="shared" si="1"/>
        <v>0.92142909544420815</v>
      </c>
      <c r="O23" s="8">
        <f t="shared" si="2"/>
        <v>36.857163817768324</v>
      </c>
    </row>
    <row r="24" spans="1:15" x14ac:dyDescent="0.4">
      <c r="A24" t="s">
        <v>10</v>
      </c>
      <c r="B24">
        <v>3957</v>
      </c>
      <c r="K24" t="s">
        <v>83</v>
      </c>
      <c r="L24" s="8" t="str">
        <f>A11</f>
        <v>A3</v>
      </c>
      <c r="M24" s="8">
        <f>B11</f>
        <v>4613</v>
      </c>
      <c r="N24" s="8">
        <f t="shared" si="1"/>
        <v>0.40129117452864799</v>
      </c>
      <c r="O24" s="8">
        <f t="shared" si="2"/>
        <v>16.051646981145918</v>
      </c>
    </row>
    <row r="25" spans="1:15" x14ac:dyDescent="0.4">
      <c r="A25" t="s">
        <v>18</v>
      </c>
      <c r="B25">
        <v>22586</v>
      </c>
      <c r="K25" t="s">
        <v>84</v>
      </c>
      <c r="L25" s="8" t="str">
        <f>A12</f>
        <v>A4</v>
      </c>
      <c r="M25" s="8">
        <f>B12</f>
        <v>4051</v>
      </c>
      <c r="N25" s="8">
        <f t="shared" si="1"/>
        <v>0.19514342307974472</v>
      </c>
      <c r="O25" s="8">
        <f t="shared" si="2"/>
        <v>7.8057369231897891</v>
      </c>
    </row>
    <row r="26" spans="1:15" x14ac:dyDescent="0.4">
      <c r="A26" t="s">
        <v>26</v>
      </c>
      <c r="B26">
        <v>26075</v>
      </c>
      <c r="K26" t="s">
        <v>87</v>
      </c>
      <c r="L26" s="8" t="str">
        <f>A24</f>
        <v>B4</v>
      </c>
      <c r="M26" s="8">
        <f>B24</f>
        <v>3957</v>
      </c>
      <c r="N26" s="8">
        <f t="shared" si="1"/>
        <v>0.16066319418971464</v>
      </c>
      <c r="O26" s="8">
        <f t="shared" si="2"/>
        <v>6.4265277675885857</v>
      </c>
    </row>
    <row r="27" spans="1:15" x14ac:dyDescent="0.4">
      <c r="A27" t="s">
        <v>35</v>
      </c>
      <c r="B27">
        <v>3921</v>
      </c>
      <c r="K27" t="s">
        <v>90</v>
      </c>
      <c r="L27" s="8" t="str">
        <f>A36</f>
        <v>C4</v>
      </c>
      <c r="M27" s="8">
        <f>B36</f>
        <v>3934</v>
      </c>
      <c r="N27" s="8">
        <f t="shared" si="1"/>
        <v>0.15222654244002642</v>
      </c>
      <c r="O27" s="8">
        <f t="shared" si="2"/>
        <v>6.089061697601057</v>
      </c>
    </row>
    <row r="28" spans="1:15" x14ac:dyDescent="0.4">
      <c r="A28" t="s">
        <v>42</v>
      </c>
      <c r="B28">
        <v>7902</v>
      </c>
      <c r="K28" t="s">
        <v>93</v>
      </c>
      <c r="L28" s="8" t="str">
        <f>A48</f>
        <v>D4</v>
      </c>
      <c r="M28" s="8">
        <f>B48</f>
        <v>3835</v>
      </c>
      <c r="N28" s="8">
        <f t="shared" si="1"/>
        <v>0.11591225882180325</v>
      </c>
      <c r="O28" s="8">
        <f t="shared" si="2"/>
        <v>4.63649035287213</v>
      </c>
    </row>
    <row r="29" spans="1:15" x14ac:dyDescent="0.4">
      <c r="A29" t="s">
        <v>50</v>
      </c>
      <c r="B29">
        <v>3994</v>
      </c>
      <c r="K29" t="s">
        <v>96</v>
      </c>
      <c r="L29" s="8" t="str">
        <f>A60</f>
        <v>E4</v>
      </c>
      <c r="M29" s="8">
        <f>B60</f>
        <v>3752</v>
      </c>
      <c r="N29" s="8">
        <f t="shared" si="1"/>
        <v>8.5466950333797961E-2</v>
      </c>
      <c r="O29" s="8">
        <f t="shared" si="2"/>
        <v>3.4186780133519186</v>
      </c>
    </row>
    <row r="30" spans="1:15" x14ac:dyDescent="0.4">
      <c r="A30" t="s">
        <v>58</v>
      </c>
      <c r="B30">
        <v>3581</v>
      </c>
      <c r="K30" t="s">
        <v>99</v>
      </c>
      <c r="L30" s="8" t="str">
        <f>A72</f>
        <v>F4</v>
      </c>
      <c r="M30" s="8">
        <f>B72</f>
        <v>3641</v>
      </c>
      <c r="N30" s="8">
        <f t="shared" si="1"/>
        <v>4.4750935367911381E-2</v>
      </c>
      <c r="O30" s="8">
        <f t="shared" si="2"/>
        <v>1.7900374147164553</v>
      </c>
    </row>
    <row r="31" spans="1:15" x14ac:dyDescent="0.4">
      <c r="A31" t="s">
        <v>66</v>
      </c>
      <c r="B31">
        <v>9359</v>
      </c>
      <c r="K31" t="s">
        <v>102</v>
      </c>
      <c r="L31" s="8" t="str">
        <f>A84</f>
        <v>G4</v>
      </c>
      <c r="M31" s="8">
        <f>B84</f>
        <v>3412</v>
      </c>
      <c r="N31" s="8">
        <f t="shared" si="1"/>
        <v>-3.9248771183332115E-2</v>
      </c>
      <c r="O31" s="8">
        <f t="shared" si="2"/>
        <v>-1.5699508473332846</v>
      </c>
    </row>
    <row r="32" spans="1:15" x14ac:dyDescent="0.4">
      <c r="A32" t="s">
        <v>74</v>
      </c>
      <c r="B32">
        <v>4369</v>
      </c>
      <c r="K32" t="s">
        <v>105</v>
      </c>
      <c r="L32" t="str">
        <f>A96</f>
        <v>H4</v>
      </c>
      <c r="M32">
        <f>B96</f>
        <v>3425</v>
      </c>
      <c r="N32" s="8">
        <f t="shared" si="1"/>
        <v>-3.4480228890030079E-2</v>
      </c>
      <c r="O32" s="8">
        <f t="shared" si="2"/>
        <v>-1.3792091556012032</v>
      </c>
    </row>
    <row r="33" spans="1:15" x14ac:dyDescent="0.4">
      <c r="A33" t="s">
        <v>88</v>
      </c>
      <c r="B33">
        <v>23326</v>
      </c>
      <c r="K33" t="s">
        <v>16</v>
      </c>
      <c r="L33" t="str">
        <f>A97</f>
        <v>H5</v>
      </c>
      <c r="M33">
        <f>B97</f>
        <v>3415</v>
      </c>
      <c r="N33" s="8">
        <f t="shared" si="1"/>
        <v>-3.8148338346416261E-2</v>
      </c>
      <c r="O33" s="8">
        <f t="shared" si="2"/>
        <v>-1.5259335338566504</v>
      </c>
    </row>
    <row r="34" spans="1:15" x14ac:dyDescent="0.4">
      <c r="A34" t="s">
        <v>89</v>
      </c>
      <c r="B34">
        <v>3505</v>
      </c>
      <c r="K34" t="s">
        <v>15</v>
      </c>
      <c r="L34" t="str">
        <f>A85</f>
        <v>G5</v>
      </c>
      <c r="M34">
        <f>B85</f>
        <v>3529</v>
      </c>
      <c r="N34" s="8">
        <f t="shared" si="1"/>
        <v>3.668109456386179E-3</v>
      </c>
      <c r="O34" s="8">
        <f t="shared" si="2"/>
        <v>0.14672437825544715</v>
      </c>
    </row>
    <row r="35" spans="1:15" x14ac:dyDescent="0.4">
      <c r="A35" t="s">
        <v>90</v>
      </c>
      <c r="B35">
        <v>7608</v>
      </c>
      <c r="K35" t="s">
        <v>14</v>
      </c>
      <c r="L35" t="str">
        <f>A73</f>
        <v>F5</v>
      </c>
      <c r="M35">
        <f>B73</f>
        <v>5018</v>
      </c>
      <c r="N35" s="8">
        <f t="shared" si="1"/>
        <v>0.54984960751228817</v>
      </c>
      <c r="O35" s="8">
        <f t="shared" si="2"/>
        <v>21.993984300491526</v>
      </c>
    </row>
    <row r="36" spans="1:15" x14ac:dyDescent="0.4">
      <c r="A36" t="s">
        <v>11</v>
      </c>
      <c r="B36">
        <v>3934</v>
      </c>
      <c r="K36" t="s">
        <v>13</v>
      </c>
      <c r="L36" t="str">
        <f>A61</f>
        <v>E5</v>
      </c>
      <c r="M36">
        <f>B61</f>
        <v>8507</v>
      </c>
      <c r="N36" s="8">
        <f t="shared" si="1"/>
        <v>1.829652996845426</v>
      </c>
      <c r="O36" s="8">
        <f t="shared" si="2"/>
        <v>73.186119873817034</v>
      </c>
    </row>
    <row r="37" spans="1:15" x14ac:dyDescent="0.4">
      <c r="A37" t="s">
        <v>19</v>
      </c>
      <c r="B37">
        <v>10806</v>
      </c>
      <c r="K37" t="s">
        <v>12</v>
      </c>
      <c r="L37" t="str">
        <f>A49</f>
        <v>D5</v>
      </c>
      <c r="M37">
        <f>B49</f>
        <v>8627</v>
      </c>
      <c r="N37" s="8">
        <f t="shared" si="1"/>
        <v>1.8736703103220602</v>
      </c>
      <c r="O37" s="8">
        <f t="shared" si="2"/>
        <v>74.946812412882409</v>
      </c>
    </row>
    <row r="38" spans="1:15" x14ac:dyDescent="0.4">
      <c r="A38" t="s">
        <v>27</v>
      </c>
      <c r="B38">
        <v>13561</v>
      </c>
      <c r="K38" t="s">
        <v>11</v>
      </c>
      <c r="L38" t="str">
        <f>A37</f>
        <v>C5</v>
      </c>
      <c r="M38">
        <f>B37</f>
        <v>10806</v>
      </c>
      <c r="N38" s="8">
        <f t="shared" si="1"/>
        <v>2.6729513608686086</v>
      </c>
      <c r="O38" s="8">
        <f t="shared" si="2"/>
        <v>106.91805443474435</v>
      </c>
    </row>
    <row r="39" spans="1:15" x14ac:dyDescent="0.4">
      <c r="A39" t="s">
        <v>36</v>
      </c>
      <c r="B39">
        <v>3478</v>
      </c>
      <c r="K39" t="s">
        <v>10</v>
      </c>
      <c r="L39" t="str">
        <f>A25</f>
        <v>B5</v>
      </c>
      <c r="M39">
        <f>B25</f>
        <v>22586</v>
      </c>
      <c r="N39" s="8">
        <f t="shared" si="1"/>
        <v>6.993984300491527</v>
      </c>
      <c r="O39" s="8">
        <f t="shared" si="2"/>
        <v>279.7593720196611</v>
      </c>
    </row>
    <row r="40" spans="1:15" x14ac:dyDescent="0.4">
      <c r="A40" t="s">
        <v>43</v>
      </c>
      <c r="B40">
        <v>10758</v>
      </c>
      <c r="K40" t="s">
        <v>9</v>
      </c>
      <c r="L40" t="str">
        <f>A13</f>
        <v>A5</v>
      </c>
      <c r="M40">
        <f>B13</f>
        <v>39527</v>
      </c>
      <c r="N40" s="8">
        <f t="shared" si="1"/>
        <v>13.208128530555353</v>
      </c>
      <c r="O40" s="8">
        <f t="shared" si="2"/>
        <v>528.32514122221414</v>
      </c>
    </row>
    <row r="41" spans="1:15" x14ac:dyDescent="0.4">
      <c r="A41" t="s">
        <v>51</v>
      </c>
      <c r="B41">
        <v>3877</v>
      </c>
      <c r="K41" t="s">
        <v>17</v>
      </c>
      <c r="L41" t="str">
        <f>A14</f>
        <v>A6</v>
      </c>
      <c r="M41">
        <f>B14</f>
        <v>36739</v>
      </c>
      <c r="N41" s="8">
        <f t="shared" si="1"/>
        <v>12.185459614114887</v>
      </c>
      <c r="O41" s="8">
        <f t="shared" si="2"/>
        <v>487.4183845645955</v>
      </c>
    </row>
    <row r="42" spans="1:15" x14ac:dyDescent="0.4">
      <c r="A42" t="s">
        <v>59</v>
      </c>
      <c r="B42">
        <v>3406</v>
      </c>
      <c r="K42" t="s">
        <v>18</v>
      </c>
      <c r="L42" t="str">
        <f>A26</f>
        <v>B6</v>
      </c>
      <c r="M42">
        <f>B26</f>
        <v>26075</v>
      </c>
      <c r="N42" s="8">
        <f t="shared" si="1"/>
        <v>8.2737876898246654</v>
      </c>
      <c r="O42" s="8">
        <f t="shared" si="2"/>
        <v>330.95150759298662</v>
      </c>
    </row>
    <row r="43" spans="1:15" x14ac:dyDescent="0.4">
      <c r="A43" t="s">
        <v>67</v>
      </c>
      <c r="B43">
        <v>17988</v>
      </c>
      <c r="K43" t="s">
        <v>19</v>
      </c>
      <c r="L43" t="str">
        <f>A38</f>
        <v>C6</v>
      </c>
      <c r="M43">
        <f>B38</f>
        <v>13561</v>
      </c>
      <c r="N43" s="8">
        <f t="shared" si="1"/>
        <v>3.6835155161030007</v>
      </c>
      <c r="O43" s="8">
        <f t="shared" si="2"/>
        <v>147.34062064412004</v>
      </c>
    </row>
    <row r="44" spans="1:15" x14ac:dyDescent="0.4">
      <c r="A44" t="s">
        <v>75</v>
      </c>
      <c r="B44">
        <v>4066</v>
      </c>
      <c r="K44" t="s">
        <v>20</v>
      </c>
      <c r="L44" t="str">
        <f>A50</f>
        <v>D6</v>
      </c>
      <c r="M44">
        <f>B50</f>
        <v>7343</v>
      </c>
      <c r="N44" s="8">
        <f t="shared" si="1"/>
        <v>1.4026850561220747</v>
      </c>
      <c r="O44" s="8">
        <f t="shared" si="2"/>
        <v>56.107402244882991</v>
      </c>
    </row>
    <row r="45" spans="1:15" x14ac:dyDescent="0.4">
      <c r="A45" t="s">
        <v>91</v>
      </c>
      <c r="B45">
        <v>8265</v>
      </c>
      <c r="K45" t="s">
        <v>21</v>
      </c>
      <c r="L45" t="str">
        <f>A62</f>
        <v>E6</v>
      </c>
      <c r="M45">
        <f>B62</f>
        <v>5800</v>
      </c>
      <c r="N45" s="8">
        <f t="shared" si="1"/>
        <v>0.83669576700168735</v>
      </c>
      <c r="O45" s="8">
        <f t="shared" si="2"/>
        <v>33.467830680067493</v>
      </c>
    </row>
    <row r="46" spans="1:15" x14ac:dyDescent="0.4">
      <c r="A46" t="s">
        <v>92</v>
      </c>
      <c r="B46">
        <v>3518</v>
      </c>
      <c r="K46" t="s">
        <v>22</v>
      </c>
      <c r="L46" t="str">
        <f>A74</f>
        <v>F6</v>
      </c>
      <c r="M46">
        <f>B74</f>
        <v>4558</v>
      </c>
      <c r="N46" s="8">
        <f t="shared" si="1"/>
        <v>0.38111657251852399</v>
      </c>
      <c r="O46" s="8">
        <f t="shared" si="2"/>
        <v>15.244662900740959</v>
      </c>
    </row>
    <row r="47" spans="1:15" x14ac:dyDescent="0.4">
      <c r="A47" t="s">
        <v>93</v>
      </c>
      <c r="B47">
        <v>13533</v>
      </c>
      <c r="K47" t="s">
        <v>23</v>
      </c>
      <c r="L47" t="str">
        <f>A86</f>
        <v>G6</v>
      </c>
      <c r="M47">
        <f>B86</f>
        <v>4085</v>
      </c>
      <c r="N47" s="8">
        <f t="shared" si="1"/>
        <v>0.20761499523145771</v>
      </c>
      <c r="O47" s="8">
        <f t="shared" si="2"/>
        <v>8.304599809258308</v>
      </c>
    </row>
    <row r="48" spans="1:15" x14ac:dyDescent="0.4">
      <c r="A48" t="s">
        <v>12</v>
      </c>
      <c r="B48">
        <v>3835</v>
      </c>
      <c r="K48" t="s">
        <v>24</v>
      </c>
      <c r="L48" t="str">
        <f>A98</f>
        <v>H6</v>
      </c>
      <c r="M48">
        <f>B98</f>
        <v>3906</v>
      </c>
      <c r="N48" s="8">
        <f t="shared" si="1"/>
        <v>0.14195583596214512</v>
      </c>
      <c r="O48" s="8">
        <f t="shared" si="2"/>
        <v>5.6782334384858046</v>
      </c>
    </row>
    <row r="49" spans="1:15" x14ac:dyDescent="0.4">
      <c r="A49" t="s">
        <v>20</v>
      </c>
      <c r="B49">
        <v>8627</v>
      </c>
      <c r="K49" t="s">
        <v>33</v>
      </c>
      <c r="L49" t="str">
        <f>A99</f>
        <v>H7</v>
      </c>
      <c r="M49">
        <f>B99</f>
        <v>3940</v>
      </c>
      <c r="N49" s="8">
        <f t="shared" si="1"/>
        <v>0.15442740811385813</v>
      </c>
      <c r="O49" s="8">
        <f t="shared" si="2"/>
        <v>6.1770963245543253</v>
      </c>
    </row>
    <row r="50" spans="1:15" x14ac:dyDescent="0.4">
      <c r="A50" t="s">
        <v>28</v>
      </c>
      <c r="B50">
        <v>7343</v>
      </c>
      <c r="K50" t="s">
        <v>31</v>
      </c>
      <c r="L50" t="str">
        <f>A87</f>
        <v>G7</v>
      </c>
      <c r="M50">
        <f>B87</f>
        <v>3874</v>
      </c>
      <c r="N50" s="8">
        <f t="shared" si="1"/>
        <v>0.13021788570170933</v>
      </c>
      <c r="O50" s="8">
        <f t="shared" si="2"/>
        <v>5.2087154280683734</v>
      </c>
    </row>
    <row r="51" spans="1:15" x14ac:dyDescent="0.4">
      <c r="A51" t="s">
        <v>37</v>
      </c>
      <c r="B51">
        <v>3449</v>
      </c>
      <c r="K51" t="s">
        <v>32</v>
      </c>
      <c r="L51" t="str">
        <f>A75</f>
        <v>F7</v>
      </c>
      <c r="M51">
        <f>B75</f>
        <v>3806</v>
      </c>
      <c r="N51" s="8">
        <f t="shared" si="1"/>
        <v>0.10527474139828333</v>
      </c>
      <c r="O51" s="8">
        <f t="shared" si="2"/>
        <v>4.2109896559313329</v>
      </c>
    </row>
    <row r="52" spans="1:15" x14ac:dyDescent="0.4">
      <c r="A52" t="s">
        <v>44</v>
      </c>
      <c r="B52">
        <v>14673</v>
      </c>
      <c r="K52" t="s">
        <v>29</v>
      </c>
      <c r="L52" t="str">
        <f>A63</f>
        <v>E7</v>
      </c>
      <c r="M52">
        <f>B63</f>
        <v>3590</v>
      </c>
      <c r="N52" s="8">
        <f t="shared" si="1"/>
        <v>2.6043577140341868E-2</v>
      </c>
      <c r="O52" s="8">
        <f t="shared" si="2"/>
        <v>1.0417430856136747</v>
      </c>
    </row>
    <row r="53" spans="1:15" x14ac:dyDescent="0.4">
      <c r="A53" t="s">
        <v>52</v>
      </c>
      <c r="B53">
        <v>4049</v>
      </c>
      <c r="K53" t="s">
        <v>28</v>
      </c>
      <c r="L53" t="str">
        <f>A51</f>
        <v>D7</v>
      </c>
      <c r="M53">
        <f>B51</f>
        <v>3449</v>
      </c>
      <c r="N53" s="8">
        <f t="shared" si="1"/>
        <v>-2.567676619470325E-2</v>
      </c>
      <c r="O53" s="8">
        <f t="shared" si="2"/>
        <v>-1.02707064778813</v>
      </c>
    </row>
    <row r="54" spans="1:15" x14ac:dyDescent="0.4">
      <c r="A54" t="s">
        <v>60</v>
      </c>
      <c r="B54">
        <v>3487</v>
      </c>
      <c r="K54" t="s">
        <v>27</v>
      </c>
      <c r="L54" s="8" t="str">
        <f>A39</f>
        <v>C7</v>
      </c>
      <c r="M54" s="8">
        <f>B39</f>
        <v>3478</v>
      </c>
      <c r="N54" s="8">
        <f t="shared" si="1"/>
        <v>-1.5039248771183332E-2</v>
      </c>
      <c r="O54" s="8">
        <f t="shared" si="2"/>
        <v>-0.60156995084733333</v>
      </c>
    </row>
    <row r="55" spans="1:15" x14ac:dyDescent="0.4">
      <c r="A55" t="s">
        <v>68</v>
      </c>
      <c r="B55">
        <v>29582</v>
      </c>
      <c r="K55" t="s">
        <v>26</v>
      </c>
      <c r="L55" s="8" t="str">
        <f>A27</f>
        <v>B7</v>
      </c>
      <c r="M55" s="8">
        <f>B27</f>
        <v>3921</v>
      </c>
      <c r="N55" s="8">
        <f t="shared" si="1"/>
        <v>0.14745800014672439</v>
      </c>
      <c r="O55" s="8">
        <f t="shared" si="2"/>
        <v>5.8983200058689755</v>
      </c>
    </row>
    <row r="56" spans="1:15" x14ac:dyDescent="0.4">
      <c r="A56" t="s">
        <v>76</v>
      </c>
      <c r="B56">
        <v>4042</v>
      </c>
      <c r="K56" t="s">
        <v>25</v>
      </c>
      <c r="L56" s="8" t="str">
        <f>A15</f>
        <v>A7</v>
      </c>
      <c r="M56" s="8">
        <f>B15</f>
        <v>4292</v>
      </c>
      <c r="N56" s="8">
        <f t="shared" si="1"/>
        <v>0.28354486097865161</v>
      </c>
      <c r="O56" s="8">
        <f t="shared" si="2"/>
        <v>11.341794439146064</v>
      </c>
    </row>
    <row r="57" spans="1:15" x14ac:dyDescent="0.4">
      <c r="A57" t="s">
        <v>94</v>
      </c>
      <c r="B57">
        <v>4673</v>
      </c>
      <c r="K57" t="s">
        <v>34</v>
      </c>
      <c r="L57" s="8" t="str">
        <f>A16</f>
        <v>A8</v>
      </c>
      <c r="M57" s="8">
        <f>B16</f>
        <v>5180</v>
      </c>
      <c r="N57" s="8">
        <f t="shared" si="1"/>
        <v>0.60927298070574432</v>
      </c>
      <c r="O57" s="8">
        <f t="shared" si="2"/>
        <v>24.370919228229774</v>
      </c>
    </row>
    <row r="58" spans="1:15" x14ac:dyDescent="0.4">
      <c r="A58" t="s">
        <v>95</v>
      </c>
      <c r="B58">
        <v>4072</v>
      </c>
      <c r="K58" t="s">
        <v>35</v>
      </c>
      <c r="L58" s="8" t="str">
        <f>A28</f>
        <v>B8</v>
      </c>
      <c r="M58" s="8">
        <f>B28</f>
        <v>7902</v>
      </c>
      <c r="N58" s="8">
        <f t="shared" si="1"/>
        <v>1.6077323747340622</v>
      </c>
      <c r="O58" s="8">
        <f t="shared" si="2"/>
        <v>64.309294989362485</v>
      </c>
    </row>
    <row r="59" spans="1:15" x14ac:dyDescent="0.4">
      <c r="A59" t="s">
        <v>96</v>
      </c>
      <c r="B59">
        <v>30535</v>
      </c>
      <c r="K59" t="s">
        <v>36</v>
      </c>
      <c r="L59" s="8" t="str">
        <f>A40</f>
        <v>C8</v>
      </c>
      <c r="M59" s="8">
        <f>B40</f>
        <v>10758</v>
      </c>
      <c r="N59" s="8">
        <f t="shared" si="1"/>
        <v>2.655344435477955</v>
      </c>
      <c r="O59" s="8">
        <f t="shared" si="2"/>
        <v>106.2137774191182</v>
      </c>
    </row>
    <row r="60" spans="1:15" x14ac:dyDescent="0.4">
      <c r="A60" t="s">
        <v>13</v>
      </c>
      <c r="B60">
        <v>3752</v>
      </c>
      <c r="K60" t="s">
        <v>37</v>
      </c>
      <c r="L60" s="8" t="str">
        <f>A52</f>
        <v>D8</v>
      </c>
      <c r="M60" s="8">
        <f>B52</f>
        <v>14673</v>
      </c>
      <c r="N60" s="8">
        <f t="shared" si="1"/>
        <v>4.0914092876531436</v>
      </c>
      <c r="O60" s="8">
        <f t="shared" si="2"/>
        <v>163.65637150612574</v>
      </c>
    </row>
    <row r="61" spans="1:15" x14ac:dyDescent="0.4">
      <c r="A61" t="s">
        <v>21</v>
      </c>
      <c r="B61">
        <v>8507</v>
      </c>
      <c r="K61" t="s">
        <v>38</v>
      </c>
      <c r="L61" s="8" t="str">
        <f>A64</f>
        <v>E8</v>
      </c>
      <c r="M61" s="8">
        <f>B64</f>
        <v>34083</v>
      </c>
      <c r="N61" s="8">
        <f t="shared" si="1"/>
        <v>11.211209742498717</v>
      </c>
      <c r="O61" s="8">
        <f t="shared" si="2"/>
        <v>448.44838969994868</v>
      </c>
    </row>
    <row r="62" spans="1:15" x14ac:dyDescent="0.4">
      <c r="A62" t="s">
        <v>29</v>
      </c>
      <c r="B62">
        <v>5800</v>
      </c>
      <c r="K62" t="s">
        <v>30</v>
      </c>
      <c r="L62" s="8" t="str">
        <f>A76</f>
        <v>F8</v>
      </c>
      <c r="M62" s="8">
        <f>B76</f>
        <v>40997</v>
      </c>
      <c r="N62" s="8">
        <f t="shared" si="1"/>
        <v>13.74734062064412</v>
      </c>
      <c r="O62" s="8">
        <f t="shared" si="2"/>
        <v>549.89362482576485</v>
      </c>
    </row>
    <row r="63" spans="1:15" x14ac:dyDescent="0.4">
      <c r="A63" t="s">
        <v>38</v>
      </c>
      <c r="B63">
        <v>3590</v>
      </c>
      <c r="K63" t="s">
        <v>39</v>
      </c>
      <c r="L63" s="8" t="str">
        <f>A88</f>
        <v>G8</v>
      </c>
      <c r="M63" s="8">
        <f>B88</f>
        <v>29017</v>
      </c>
      <c r="N63" s="8">
        <f t="shared" si="1"/>
        <v>9.3529454918934789</v>
      </c>
      <c r="O63" s="8">
        <f t="shared" si="2"/>
        <v>374.11781967573916</v>
      </c>
    </row>
    <row r="64" spans="1:15" x14ac:dyDescent="0.4">
      <c r="A64" t="s">
        <v>45</v>
      </c>
      <c r="B64">
        <v>34083</v>
      </c>
      <c r="K64" t="s">
        <v>40</v>
      </c>
      <c r="L64" s="8" t="str">
        <f>A100</f>
        <v>H8</v>
      </c>
      <c r="M64" s="8">
        <f>B100</f>
        <v>16262</v>
      </c>
      <c r="N64" s="8">
        <f t="shared" si="1"/>
        <v>4.674271880272908</v>
      </c>
      <c r="O64" s="8">
        <f t="shared" si="2"/>
        <v>186.97087521091632</v>
      </c>
    </row>
    <row r="65" spans="1:15" x14ac:dyDescent="0.4">
      <c r="A65" t="s">
        <v>53</v>
      </c>
      <c r="B65">
        <v>4368</v>
      </c>
      <c r="K65" t="s">
        <v>48</v>
      </c>
      <c r="L65" s="8" t="str">
        <f>A101</f>
        <v>H9</v>
      </c>
      <c r="M65" s="8">
        <f>B101</f>
        <v>7356</v>
      </c>
      <c r="N65" s="8">
        <f t="shared" si="1"/>
        <v>1.4074535984153769</v>
      </c>
      <c r="O65" s="8">
        <f t="shared" si="2"/>
        <v>56.298143936615077</v>
      </c>
    </row>
    <row r="66" spans="1:15" x14ac:dyDescent="0.4">
      <c r="A66" t="s">
        <v>61</v>
      </c>
      <c r="B66">
        <v>3418</v>
      </c>
      <c r="K66" t="s">
        <v>47</v>
      </c>
      <c r="L66" s="8" t="str">
        <f>A89</f>
        <v>G9</v>
      </c>
      <c r="M66" s="8">
        <f>B89</f>
        <v>6170</v>
      </c>
      <c r="N66" s="8">
        <f t="shared" si="1"/>
        <v>0.97241581688797596</v>
      </c>
      <c r="O66" s="8">
        <f t="shared" si="2"/>
        <v>38.896632675519037</v>
      </c>
    </row>
    <row r="67" spans="1:15" x14ac:dyDescent="0.4">
      <c r="A67" t="s">
        <v>69</v>
      </c>
      <c r="B67">
        <v>34868</v>
      </c>
      <c r="K67" t="s">
        <v>46</v>
      </c>
      <c r="L67" s="8" t="str">
        <f>A77</f>
        <v>F9</v>
      </c>
      <c r="M67" s="8">
        <f>B77</f>
        <v>5010</v>
      </c>
      <c r="N67" s="8">
        <f t="shared" si="1"/>
        <v>0.54691511994717923</v>
      </c>
      <c r="O67" s="8">
        <f t="shared" si="2"/>
        <v>21.876604797887168</v>
      </c>
    </row>
    <row r="68" spans="1:15" x14ac:dyDescent="0.4">
      <c r="A68" t="s">
        <v>77</v>
      </c>
      <c r="B68">
        <v>4082</v>
      </c>
      <c r="K68" t="s">
        <v>45</v>
      </c>
      <c r="L68" s="8" t="str">
        <f>A65</f>
        <v>E9</v>
      </c>
      <c r="M68" s="8">
        <f>B65</f>
        <v>4368</v>
      </c>
      <c r="N68" s="8">
        <f t="shared" si="1"/>
        <v>0.31142249284718659</v>
      </c>
      <c r="O68" s="8">
        <f t="shared" si="2"/>
        <v>12.456899713887463</v>
      </c>
    </row>
    <row r="69" spans="1:15" x14ac:dyDescent="0.4">
      <c r="A69" t="s">
        <v>97</v>
      </c>
      <c r="B69">
        <v>3796</v>
      </c>
      <c r="K69" t="s">
        <v>44</v>
      </c>
      <c r="L69" s="8" t="str">
        <f>A53</f>
        <v>D9</v>
      </c>
      <c r="M69" s="8">
        <f>B53</f>
        <v>4049</v>
      </c>
      <c r="N69" s="8">
        <f t="shared" si="1"/>
        <v>0.19440980118846748</v>
      </c>
      <c r="O69" s="8">
        <f t="shared" si="2"/>
        <v>7.7763920475386996</v>
      </c>
    </row>
    <row r="70" spans="1:15" x14ac:dyDescent="0.4">
      <c r="A70" t="s">
        <v>98</v>
      </c>
      <c r="B70">
        <v>4820</v>
      </c>
      <c r="K70" t="s">
        <v>43</v>
      </c>
      <c r="L70" s="8" t="str">
        <f>A41</f>
        <v>C9</v>
      </c>
      <c r="M70" s="8">
        <f>B41</f>
        <v>3877</v>
      </c>
      <c r="N70" s="8">
        <f t="shared" si="1"/>
        <v>0.13131831853862519</v>
      </c>
      <c r="O70" s="8">
        <f t="shared" si="2"/>
        <v>5.2527327415450076</v>
      </c>
    </row>
    <row r="71" spans="1:15" x14ac:dyDescent="0.4">
      <c r="A71" t="s">
        <v>99</v>
      </c>
      <c r="B71">
        <v>44685</v>
      </c>
      <c r="K71" t="s">
        <v>42</v>
      </c>
      <c r="L71" s="8" t="str">
        <f>A29</f>
        <v>B9</v>
      </c>
      <c r="M71" s="8">
        <f>B29</f>
        <v>3994</v>
      </c>
      <c r="N71" s="8">
        <f t="shared" si="1"/>
        <v>0.17423519917834349</v>
      </c>
      <c r="O71" s="8">
        <f t="shared" si="2"/>
        <v>6.9694079671337397</v>
      </c>
    </row>
    <row r="72" spans="1:15" x14ac:dyDescent="0.4">
      <c r="A72" t="s">
        <v>14</v>
      </c>
      <c r="B72">
        <v>3641</v>
      </c>
      <c r="K72" t="s">
        <v>41</v>
      </c>
      <c r="L72" s="8" t="str">
        <f>A17</f>
        <v>A9</v>
      </c>
      <c r="M72" s="8">
        <f>B17</f>
        <v>3916</v>
      </c>
      <c r="N72" s="8">
        <f t="shared" si="1"/>
        <v>0.1456239454185313</v>
      </c>
      <c r="O72" s="8">
        <f t="shared" si="2"/>
        <v>5.8249578167412519</v>
      </c>
    </row>
    <row r="73" spans="1:15" x14ac:dyDescent="0.4">
      <c r="A73" t="s">
        <v>22</v>
      </c>
      <c r="B73">
        <v>5018</v>
      </c>
      <c r="K73" t="s">
        <v>49</v>
      </c>
      <c r="L73" s="8" t="str">
        <f>A18</f>
        <v>A10</v>
      </c>
      <c r="M73" s="8">
        <f>B18</f>
        <v>3643</v>
      </c>
      <c r="N73" s="8">
        <f t="shared" si="1"/>
        <v>4.5484557259188617E-2</v>
      </c>
      <c r="O73" s="8">
        <f t="shared" si="2"/>
        <v>1.8193822903675447</v>
      </c>
    </row>
    <row r="74" spans="1:15" x14ac:dyDescent="0.4">
      <c r="A74" t="s">
        <v>32</v>
      </c>
      <c r="B74">
        <v>4558</v>
      </c>
      <c r="K74" t="s">
        <v>50</v>
      </c>
      <c r="L74" s="8" t="str">
        <f>A30</f>
        <v>B10</v>
      </c>
      <c r="M74" s="8">
        <f>B30</f>
        <v>3581</v>
      </c>
      <c r="N74" s="8">
        <f t="shared" ref="N74:N96" si="4">(M74-I$15)/2726.2</f>
        <v>2.2742278629594308E-2</v>
      </c>
      <c r="O74" s="8">
        <f t="shared" ref="O74:O96" si="5">N74*40</f>
        <v>0.90969114518377237</v>
      </c>
    </row>
    <row r="75" spans="1:15" x14ac:dyDescent="0.4">
      <c r="A75" t="s">
        <v>30</v>
      </c>
      <c r="B75">
        <v>3806</v>
      </c>
      <c r="K75" t="s">
        <v>51</v>
      </c>
      <c r="L75" s="8" t="str">
        <f>A42</f>
        <v>C10</v>
      </c>
      <c r="M75" s="8">
        <f>B42</f>
        <v>3406</v>
      </c>
      <c r="N75" s="8">
        <f t="shared" si="4"/>
        <v>-4.1449636857163817E-2</v>
      </c>
      <c r="O75" s="8">
        <f t="shared" si="5"/>
        <v>-1.6579854742865527</v>
      </c>
    </row>
    <row r="76" spans="1:15" x14ac:dyDescent="0.4">
      <c r="A76" t="s">
        <v>46</v>
      </c>
      <c r="B76">
        <v>40997</v>
      </c>
      <c r="K76" t="s">
        <v>52</v>
      </c>
      <c r="L76" t="str">
        <f>A54</f>
        <v>D10</v>
      </c>
      <c r="M76">
        <f>B54</f>
        <v>3487</v>
      </c>
      <c r="N76" s="8">
        <f t="shared" si="4"/>
        <v>-1.1737950260435772E-2</v>
      </c>
      <c r="O76" s="8">
        <f t="shared" si="5"/>
        <v>-0.46951801041743091</v>
      </c>
    </row>
    <row r="77" spans="1:15" x14ac:dyDescent="0.4">
      <c r="A77" t="s">
        <v>54</v>
      </c>
      <c r="B77">
        <v>5010</v>
      </c>
      <c r="K77" t="s">
        <v>53</v>
      </c>
      <c r="L77" t="str">
        <f>A66</f>
        <v>E10</v>
      </c>
      <c r="M77">
        <f>B66</f>
        <v>3418</v>
      </c>
      <c r="N77" s="8">
        <f t="shared" si="4"/>
        <v>-3.7047905509500406E-2</v>
      </c>
      <c r="O77" s="8">
        <f t="shared" si="5"/>
        <v>-1.4819162203800162</v>
      </c>
    </row>
    <row r="78" spans="1:15" x14ac:dyDescent="0.4">
      <c r="A78" t="s">
        <v>62</v>
      </c>
      <c r="B78">
        <v>3645</v>
      </c>
      <c r="K78" t="s">
        <v>54</v>
      </c>
      <c r="L78" t="str">
        <f>A78</f>
        <v>F10</v>
      </c>
      <c r="M78">
        <f>B78</f>
        <v>3645</v>
      </c>
      <c r="N78" s="8">
        <f t="shared" si="4"/>
        <v>4.6218179150465853E-2</v>
      </c>
      <c r="O78" s="8">
        <f t="shared" si="5"/>
        <v>1.8487271660186342</v>
      </c>
    </row>
    <row r="79" spans="1:15" x14ac:dyDescent="0.4">
      <c r="A79" t="s">
        <v>70</v>
      </c>
      <c r="B79">
        <v>26058</v>
      </c>
      <c r="K79" t="s">
        <v>55</v>
      </c>
      <c r="L79" t="str">
        <f>A90</f>
        <v>G10</v>
      </c>
      <c r="M79">
        <f>B90</f>
        <v>4634</v>
      </c>
      <c r="N79" s="8">
        <f t="shared" si="4"/>
        <v>0.40899420438705891</v>
      </c>
      <c r="O79" s="8">
        <f t="shared" si="5"/>
        <v>16.359768175482358</v>
      </c>
    </row>
    <row r="80" spans="1:15" x14ac:dyDescent="0.4">
      <c r="A80" t="s">
        <v>78</v>
      </c>
      <c r="B80">
        <v>3824</v>
      </c>
      <c r="K80" t="s">
        <v>56</v>
      </c>
      <c r="L80" t="str">
        <f>A102</f>
        <v>H10</v>
      </c>
      <c r="M80">
        <f>B102</f>
        <v>5604</v>
      </c>
      <c r="N80" s="8">
        <f t="shared" si="4"/>
        <v>0.7648008216565183</v>
      </c>
      <c r="O80" s="8">
        <f t="shared" si="5"/>
        <v>30.59203286626073</v>
      </c>
    </row>
    <row r="81" spans="1:15" x14ac:dyDescent="0.4">
      <c r="A81" t="s">
        <v>100</v>
      </c>
      <c r="B81">
        <v>3519</v>
      </c>
      <c r="K81" t="s">
        <v>64</v>
      </c>
      <c r="L81" t="str">
        <f>A103</f>
        <v>H11</v>
      </c>
      <c r="M81">
        <f>B103</f>
        <v>6962</v>
      </c>
      <c r="N81" s="8">
        <f t="shared" si="4"/>
        <v>1.2629300858337613</v>
      </c>
      <c r="O81" s="8">
        <f t="shared" si="5"/>
        <v>50.517203433350453</v>
      </c>
    </row>
    <row r="82" spans="1:15" x14ac:dyDescent="0.4">
      <c r="A82" t="s">
        <v>101</v>
      </c>
      <c r="B82">
        <v>6248</v>
      </c>
      <c r="K82" t="s">
        <v>63</v>
      </c>
      <c r="L82" t="str">
        <f>A91</f>
        <v>G11</v>
      </c>
      <c r="M82">
        <f>B91</f>
        <v>11081</v>
      </c>
      <c r="N82" s="8">
        <f t="shared" si="4"/>
        <v>2.7738243709192285</v>
      </c>
      <c r="O82" s="8">
        <f t="shared" si="5"/>
        <v>110.95297483676914</v>
      </c>
    </row>
    <row r="83" spans="1:15" x14ac:dyDescent="0.4">
      <c r="A83" t="s">
        <v>102</v>
      </c>
      <c r="B83">
        <v>57840</v>
      </c>
      <c r="K83" t="s">
        <v>62</v>
      </c>
      <c r="L83" t="str">
        <f>A79</f>
        <v>F11</v>
      </c>
      <c r="M83">
        <f>B79</f>
        <v>26058</v>
      </c>
      <c r="N83" s="8">
        <f t="shared" si="4"/>
        <v>8.2675519037488083</v>
      </c>
      <c r="O83" s="8">
        <f t="shared" si="5"/>
        <v>330.70207614995235</v>
      </c>
    </row>
    <row r="84" spans="1:15" x14ac:dyDescent="0.4">
      <c r="A84" t="s">
        <v>15</v>
      </c>
      <c r="B84">
        <v>3412</v>
      </c>
      <c r="K84" t="s">
        <v>61</v>
      </c>
      <c r="L84" t="str">
        <f>A67</f>
        <v>E11</v>
      </c>
      <c r="M84">
        <f>B67</f>
        <v>34868</v>
      </c>
      <c r="N84" s="8">
        <f t="shared" si="4"/>
        <v>11.499156334825033</v>
      </c>
      <c r="O84" s="8">
        <f t="shared" si="5"/>
        <v>459.9662533930013</v>
      </c>
    </row>
    <row r="85" spans="1:15" x14ac:dyDescent="0.4">
      <c r="A85" t="s">
        <v>23</v>
      </c>
      <c r="B85">
        <v>3529</v>
      </c>
      <c r="K85" t="s">
        <v>60</v>
      </c>
      <c r="L85" t="str">
        <f>A55</f>
        <v>D11</v>
      </c>
      <c r="M85">
        <f>B55</f>
        <v>29582</v>
      </c>
      <c r="N85" s="8">
        <f t="shared" si="4"/>
        <v>9.5601936761792974</v>
      </c>
      <c r="O85" s="8">
        <f t="shared" si="5"/>
        <v>382.40774704717188</v>
      </c>
    </row>
    <row r="86" spans="1:15" x14ac:dyDescent="0.4">
      <c r="A86" t="s">
        <v>31</v>
      </c>
      <c r="B86">
        <v>4085</v>
      </c>
      <c r="K86" t="s">
        <v>59</v>
      </c>
      <c r="L86" t="str">
        <f>A43</f>
        <v>C11</v>
      </c>
      <c r="M86">
        <f>B43</f>
        <v>17988</v>
      </c>
      <c r="N86" s="8">
        <f t="shared" si="4"/>
        <v>5.3073875724451618</v>
      </c>
      <c r="O86" s="8">
        <f t="shared" si="5"/>
        <v>212.29550289780647</v>
      </c>
    </row>
    <row r="87" spans="1:15" x14ac:dyDescent="0.4">
      <c r="A87" t="s">
        <v>39</v>
      </c>
      <c r="B87">
        <v>3874</v>
      </c>
      <c r="K87" t="s">
        <v>58</v>
      </c>
      <c r="L87" t="str">
        <f>A31</f>
        <v>B11</v>
      </c>
      <c r="M87">
        <f>B31</f>
        <v>9359</v>
      </c>
      <c r="N87" s="8">
        <f t="shared" si="4"/>
        <v>2.1421759225295283</v>
      </c>
      <c r="O87" s="8">
        <f t="shared" si="5"/>
        <v>85.687036901181131</v>
      </c>
    </row>
    <row r="88" spans="1:15" x14ac:dyDescent="0.4">
      <c r="A88" t="s">
        <v>47</v>
      </c>
      <c r="B88">
        <v>29017</v>
      </c>
      <c r="K88" t="s">
        <v>57</v>
      </c>
      <c r="L88" t="str">
        <f>A19</f>
        <v>A11</v>
      </c>
      <c r="M88">
        <f>B19</f>
        <v>6439</v>
      </c>
      <c r="N88" s="8">
        <f t="shared" si="4"/>
        <v>1.0710879612647641</v>
      </c>
      <c r="O88" s="8">
        <f t="shared" si="5"/>
        <v>42.843518450590565</v>
      </c>
    </row>
    <row r="89" spans="1:15" x14ac:dyDescent="0.4">
      <c r="A89" t="s">
        <v>55</v>
      </c>
      <c r="B89">
        <v>6170</v>
      </c>
      <c r="K89" t="s">
        <v>65</v>
      </c>
      <c r="L89" t="str">
        <f>A20</f>
        <v>A12</v>
      </c>
      <c r="M89">
        <f>B20</f>
        <v>4953</v>
      </c>
      <c r="N89" s="8">
        <f t="shared" si="4"/>
        <v>0.52600689604577799</v>
      </c>
      <c r="O89" s="8">
        <f t="shared" si="5"/>
        <v>21.040275841831118</v>
      </c>
    </row>
    <row r="90" spans="1:15" x14ac:dyDescent="0.4">
      <c r="A90" t="s">
        <v>63</v>
      </c>
      <c r="B90">
        <v>4634</v>
      </c>
      <c r="K90" t="s">
        <v>66</v>
      </c>
      <c r="L90" t="str">
        <f>A32</f>
        <v>B12</v>
      </c>
      <c r="M90">
        <f>B32</f>
        <v>4369</v>
      </c>
      <c r="N90" s="8">
        <f t="shared" si="4"/>
        <v>0.31178930379282521</v>
      </c>
      <c r="O90" s="8">
        <f t="shared" si="5"/>
        <v>12.471572151713008</v>
      </c>
    </row>
    <row r="91" spans="1:15" x14ac:dyDescent="0.4">
      <c r="A91" t="s">
        <v>71</v>
      </c>
      <c r="B91">
        <v>11081</v>
      </c>
      <c r="K91" t="s">
        <v>67</v>
      </c>
      <c r="L91" t="str">
        <f>A44</f>
        <v>C12</v>
      </c>
      <c r="M91">
        <f>B44</f>
        <v>4066</v>
      </c>
      <c r="N91" s="8">
        <f t="shared" si="4"/>
        <v>0.20064558726432399</v>
      </c>
      <c r="O91" s="8">
        <f t="shared" si="5"/>
        <v>8.0258234905729591</v>
      </c>
    </row>
    <row r="92" spans="1:15" x14ac:dyDescent="0.4">
      <c r="A92" t="s">
        <v>79</v>
      </c>
      <c r="B92">
        <v>3646</v>
      </c>
      <c r="K92" t="s">
        <v>68</v>
      </c>
      <c r="L92" t="str">
        <f>A56</f>
        <v>D12</v>
      </c>
      <c r="M92">
        <f>B56</f>
        <v>4042</v>
      </c>
      <c r="N92" s="8">
        <f t="shared" si="4"/>
        <v>0.19184212456899716</v>
      </c>
      <c r="O92" s="8">
        <f t="shared" si="5"/>
        <v>7.6736849827598865</v>
      </c>
    </row>
    <row r="93" spans="1:15" x14ac:dyDescent="0.4">
      <c r="A93" t="s">
        <v>103</v>
      </c>
      <c r="B93">
        <v>3442</v>
      </c>
      <c r="K93" t="s">
        <v>69</v>
      </c>
      <c r="L93" t="str">
        <f>A68</f>
        <v>E12</v>
      </c>
      <c r="M93">
        <f>B68</f>
        <v>4082</v>
      </c>
      <c r="N93" s="8">
        <f t="shared" si="4"/>
        <v>0.20651456239454186</v>
      </c>
      <c r="O93" s="8">
        <f t="shared" si="5"/>
        <v>8.2605824957816747</v>
      </c>
    </row>
    <row r="94" spans="1:15" x14ac:dyDescent="0.4">
      <c r="A94" t="s">
        <v>104</v>
      </c>
      <c r="B94">
        <v>10387</v>
      </c>
      <c r="K94" t="s">
        <v>70</v>
      </c>
      <c r="L94" t="str">
        <f>A80</f>
        <v>F12</v>
      </c>
      <c r="M94">
        <f>B80</f>
        <v>3824</v>
      </c>
      <c r="N94" s="8">
        <f t="shared" si="4"/>
        <v>0.11187733841977845</v>
      </c>
      <c r="O94" s="8">
        <f t="shared" si="5"/>
        <v>4.475093536791138</v>
      </c>
    </row>
    <row r="95" spans="1:15" x14ac:dyDescent="0.4">
      <c r="A95" t="s">
        <v>105</v>
      </c>
      <c r="B95">
        <v>28501</v>
      </c>
      <c r="K95" t="s">
        <v>71</v>
      </c>
      <c r="L95" t="str">
        <f>A92</f>
        <v>G12</v>
      </c>
      <c r="M95">
        <f>B92</f>
        <v>3646</v>
      </c>
      <c r="N95" s="8">
        <f t="shared" si="4"/>
        <v>4.6584990096104471E-2</v>
      </c>
      <c r="O95" s="8">
        <f t="shared" si="5"/>
        <v>1.8633996038441789</v>
      </c>
    </row>
    <row r="96" spans="1:15" x14ac:dyDescent="0.4">
      <c r="A96" t="s">
        <v>16</v>
      </c>
      <c r="B96">
        <v>3425</v>
      </c>
      <c r="K96" t="s">
        <v>72</v>
      </c>
      <c r="L96" t="str">
        <f>A104</f>
        <v>H12</v>
      </c>
      <c r="M96">
        <f>B104</f>
        <v>3558</v>
      </c>
      <c r="N96" s="8">
        <f t="shared" si="4"/>
        <v>1.4305626879906098E-2</v>
      </c>
      <c r="O96" s="8">
        <f t="shared" si="5"/>
        <v>0.57222507519624388</v>
      </c>
    </row>
    <row r="97" spans="1:2" x14ac:dyDescent="0.4">
      <c r="A97" t="s">
        <v>24</v>
      </c>
      <c r="B97">
        <v>3415</v>
      </c>
    </row>
    <row r="98" spans="1:2" x14ac:dyDescent="0.4">
      <c r="A98" t="s">
        <v>33</v>
      </c>
      <c r="B98">
        <v>3906</v>
      </c>
    </row>
    <row r="99" spans="1:2" x14ac:dyDescent="0.4">
      <c r="A99" t="s">
        <v>40</v>
      </c>
      <c r="B99">
        <v>3940</v>
      </c>
    </row>
    <row r="100" spans="1:2" x14ac:dyDescent="0.4">
      <c r="A100" t="s">
        <v>48</v>
      </c>
      <c r="B100">
        <v>16262</v>
      </c>
    </row>
    <row r="101" spans="1:2" x14ac:dyDescent="0.4">
      <c r="A101" t="s">
        <v>56</v>
      </c>
      <c r="B101">
        <v>7356</v>
      </c>
    </row>
    <row r="102" spans="1:2" x14ac:dyDescent="0.4">
      <c r="A102" t="s">
        <v>64</v>
      </c>
      <c r="B102">
        <v>5604</v>
      </c>
    </row>
    <row r="103" spans="1:2" x14ac:dyDescent="0.4">
      <c r="A103" t="s">
        <v>72</v>
      </c>
      <c r="B103">
        <v>6962</v>
      </c>
    </row>
    <row r="104" spans="1:2" x14ac:dyDescent="0.4">
      <c r="A104" t="s">
        <v>80</v>
      </c>
      <c r="B104">
        <v>3558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65005</v>
      </c>
      <c r="D2">
        <v>3394</v>
      </c>
      <c r="E2">
        <v>4603</v>
      </c>
      <c r="F2">
        <v>4017</v>
      </c>
      <c r="G2">
        <v>42497</v>
      </c>
      <c r="H2">
        <v>36806</v>
      </c>
      <c r="I2">
        <v>4277</v>
      </c>
      <c r="J2">
        <v>5192</v>
      </c>
      <c r="K2">
        <v>3841</v>
      </c>
      <c r="L2">
        <v>3622</v>
      </c>
      <c r="M2">
        <v>6467</v>
      </c>
      <c r="N2">
        <v>4947</v>
      </c>
      <c r="O2">
        <v>45756</v>
      </c>
      <c r="P2">
        <v>3452</v>
      </c>
      <c r="Q2">
        <v>6018</v>
      </c>
      <c r="R2">
        <v>3938</v>
      </c>
      <c r="S2">
        <v>22662</v>
      </c>
      <c r="T2">
        <v>26175</v>
      </c>
      <c r="U2">
        <v>3912</v>
      </c>
      <c r="V2">
        <v>7904</v>
      </c>
      <c r="W2">
        <v>3965</v>
      </c>
      <c r="X2">
        <v>3555</v>
      </c>
      <c r="Y2">
        <v>9405</v>
      </c>
      <c r="Z2">
        <v>4366</v>
      </c>
      <c r="AA2">
        <v>23524</v>
      </c>
      <c r="AB2">
        <v>3461</v>
      </c>
      <c r="AC2">
        <v>7561</v>
      </c>
      <c r="AD2">
        <v>3902</v>
      </c>
      <c r="AE2">
        <v>10823</v>
      </c>
      <c r="AF2">
        <v>13066</v>
      </c>
      <c r="AG2">
        <v>3447</v>
      </c>
      <c r="AH2">
        <v>10865</v>
      </c>
      <c r="AI2">
        <v>3848</v>
      </c>
      <c r="AJ2">
        <v>3376</v>
      </c>
      <c r="AK2">
        <v>17956</v>
      </c>
      <c r="AL2">
        <v>4083</v>
      </c>
      <c r="AM2">
        <v>8351</v>
      </c>
      <c r="AN2">
        <v>3478</v>
      </c>
      <c r="AO2">
        <v>13535</v>
      </c>
      <c r="AP2">
        <v>3821</v>
      </c>
      <c r="AQ2">
        <v>8718</v>
      </c>
      <c r="AR2">
        <v>7372</v>
      </c>
      <c r="AS2">
        <v>3419</v>
      </c>
      <c r="AT2">
        <v>14868</v>
      </c>
      <c r="AU2">
        <v>3972</v>
      </c>
      <c r="AV2">
        <v>3450</v>
      </c>
      <c r="AW2">
        <v>29600</v>
      </c>
      <c r="AX2">
        <v>4030</v>
      </c>
      <c r="AY2">
        <v>4666</v>
      </c>
      <c r="AZ2">
        <v>4037</v>
      </c>
      <c r="BA2">
        <v>30729</v>
      </c>
      <c r="BB2">
        <v>3708</v>
      </c>
      <c r="BC2">
        <v>8149</v>
      </c>
      <c r="BD2">
        <v>5752</v>
      </c>
      <c r="BE2">
        <v>3551</v>
      </c>
      <c r="BF2">
        <v>34301</v>
      </c>
      <c r="BG2">
        <v>4333</v>
      </c>
      <c r="BH2">
        <v>3395</v>
      </c>
      <c r="BI2">
        <v>34749</v>
      </c>
      <c r="BJ2">
        <v>4002</v>
      </c>
      <c r="BK2">
        <v>3773</v>
      </c>
      <c r="BL2">
        <v>4796</v>
      </c>
      <c r="BM2">
        <v>44945</v>
      </c>
      <c r="BN2">
        <v>3609</v>
      </c>
      <c r="BO2">
        <v>4994</v>
      </c>
      <c r="BP2">
        <v>4595</v>
      </c>
      <c r="BQ2">
        <v>3785</v>
      </c>
      <c r="BR2">
        <v>40417</v>
      </c>
      <c r="BS2">
        <v>4921</v>
      </c>
      <c r="BT2">
        <v>3629</v>
      </c>
      <c r="BU2">
        <v>25788</v>
      </c>
      <c r="BV2">
        <v>3804</v>
      </c>
      <c r="BW2">
        <v>3472</v>
      </c>
      <c r="BX2">
        <v>6007</v>
      </c>
      <c r="BY2">
        <v>56632</v>
      </c>
      <c r="BZ2">
        <v>3372</v>
      </c>
      <c r="CA2">
        <v>3495</v>
      </c>
      <c r="CB2">
        <v>4048</v>
      </c>
      <c r="CC2">
        <v>3848</v>
      </c>
      <c r="CD2">
        <v>28527</v>
      </c>
      <c r="CE2">
        <v>6058</v>
      </c>
      <c r="CF2">
        <v>4571</v>
      </c>
      <c r="CG2">
        <v>10993</v>
      </c>
      <c r="CH2">
        <v>3626</v>
      </c>
      <c r="CI2">
        <v>3411</v>
      </c>
      <c r="CJ2">
        <v>9979</v>
      </c>
      <c r="CK2">
        <v>28265</v>
      </c>
      <c r="CL2">
        <v>3393</v>
      </c>
      <c r="CM2">
        <v>3375</v>
      </c>
      <c r="CN2">
        <v>3884</v>
      </c>
      <c r="CO2">
        <v>3890</v>
      </c>
      <c r="CP2">
        <v>16177</v>
      </c>
      <c r="CQ2">
        <v>7353</v>
      </c>
      <c r="CR2">
        <v>5485</v>
      </c>
      <c r="CS2">
        <v>6745</v>
      </c>
      <c r="CT2">
        <v>3535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65005</v>
      </c>
      <c r="G9">
        <f>'Plate 1'!G9</f>
        <v>30</v>
      </c>
      <c r="H9" t="str">
        <f t="shared" ref="H9:I9" si="0">A9</f>
        <v>A1</v>
      </c>
      <c r="I9">
        <f t="shared" si="0"/>
        <v>65005</v>
      </c>
      <c r="K9" t="s">
        <v>82</v>
      </c>
      <c r="L9" t="str">
        <f>A10</f>
        <v>A2</v>
      </c>
      <c r="M9">
        <f>B10</f>
        <v>3394</v>
      </c>
      <c r="N9" s="8">
        <f>(M9-I$15)/2787.4</f>
        <v>-2.7983066657099806E-2</v>
      </c>
      <c r="O9">
        <f>N9*40</f>
        <v>-1.1193226662839924</v>
      </c>
    </row>
    <row r="10" spans="1:98" x14ac:dyDescent="0.4">
      <c r="A10" t="s">
        <v>83</v>
      </c>
      <c r="B10">
        <v>3394</v>
      </c>
      <c r="G10">
        <f>'Plate 1'!G10</f>
        <v>15</v>
      </c>
      <c r="H10" t="str">
        <f>A21</f>
        <v>B1</v>
      </c>
      <c r="I10">
        <f>B21</f>
        <v>45756</v>
      </c>
      <c r="K10" t="s">
        <v>85</v>
      </c>
      <c r="L10" t="str">
        <f>A22</f>
        <v>B2</v>
      </c>
      <c r="M10">
        <f>B22</f>
        <v>3452</v>
      </c>
      <c r="N10" s="8">
        <f t="shared" ref="N10:N73" si="1">(M10-I$15)/2787.4</f>
        <v>-7.1751452966922575E-3</v>
      </c>
      <c r="O10">
        <f t="shared" ref="O10:O73" si="2">N10*40</f>
        <v>-0.28700581186769031</v>
      </c>
    </row>
    <row r="11" spans="1:98" x14ac:dyDescent="0.4">
      <c r="A11" t="s">
        <v>84</v>
      </c>
      <c r="B11">
        <v>4603</v>
      </c>
      <c r="G11">
        <f>'Plate 1'!G11</f>
        <v>7.5</v>
      </c>
      <c r="H11" t="str">
        <f>A33</f>
        <v>C1</v>
      </c>
      <c r="I11">
        <f>B33</f>
        <v>23524</v>
      </c>
      <c r="K11" t="s">
        <v>88</v>
      </c>
      <c r="L11" t="str">
        <f>A34</f>
        <v>C2</v>
      </c>
      <c r="M11">
        <f>B34</f>
        <v>3461</v>
      </c>
      <c r="N11" s="8">
        <f t="shared" si="1"/>
        <v>-3.9463299131807421E-3</v>
      </c>
      <c r="O11">
        <f t="shared" si="2"/>
        <v>-0.15785319652722968</v>
      </c>
    </row>
    <row r="12" spans="1:98" x14ac:dyDescent="0.4">
      <c r="A12" t="s">
        <v>9</v>
      </c>
      <c r="B12">
        <v>4017</v>
      </c>
      <c r="G12">
        <f>'Plate 1'!G12</f>
        <v>1.875</v>
      </c>
      <c r="H12" t="str">
        <f>A45</f>
        <v>D1</v>
      </c>
      <c r="I12">
        <f>B45</f>
        <v>8351</v>
      </c>
      <c r="K12" t="s">
        <v>91</v>
      </c>
      <c r="L12" t="str">
        <f>A46</f>
        <v>D2</v>
      </c>
      <c r="M12">
        <f>B46</f>
        <v>3478</v>
      </c>
      <c r="N12" s="8">
        <f t="shared" si="1"/>
        <v>2.1525435890076775E-3</v>
      </c>
      <c r="O12">
        <f t="shared" si="2"/>
        <v>8.6101743560307101E-2</v>
      </c>
    </row>
    <row r="13" spans="1:98" x14ac:dyDescent="0.4">
      <c r="A13" t="s">
        <v>17</v>
      </c>
      <c r="B13">
        <v>42497</v>
      </c>
      <c r="G13">
        <f>'Plate 1'!G13</f>
        <v>0.46875</v>
      </c>
      <c r="H13" t="str">
        <f>A57</f>
        <v>E1</v>
      </c>
      <c r="I13">
        <f>B57</f>
        <v>4666</v>
      </c>
      <c r="K13" t="s">
        <v>94</v>
      </c>
      <c r="L13" t="str">
        <f>A58</f>
        <v>E2</v>
      </c>
      <c r="M13">
        <f>B58</f>
        <v>4037</v>
      </c>
      <c r="N13" s="8">
        <f t="shared" si="1"/>
        <v>0.20269785463155629</v>
      </c>
      <c r="O13">
        <f t="shared" si="2"/>
        <v>8.1079141852622509</v>
      </c>
    </row>
    <row r="14" spans="1:98" x14ac:dyDescent="0.4">
      <c r="A14" t="s">
        <v>25</v>
      </c>
      <c r="B14">
        <v>36806</v>
      </c>
      <c r="G14">
        <f>'Plate 1'!G14</f>
        <v>0.1171875</v>
      </c>
      <c r="H14" t="str">
        <f>A69</f>
        <v>F1</v>
      </c>
      <c r="I14">
        <f>B69</f>
        <v>3773</v>
      </c>
      <c r="K14" t="s">
        <v>97</v>
      </c>
      <c r="L14" t="str">
        <f>A70</f>
        <v>F2</v>
      </c>
      <c r="M14">
        <f>B70</f>
        <v>4796</v>
      </c>
      <c r="N14" s="8">
        <f t="shared" si="1"/>
        <v>0.47499461864102749</v>
      </c>
      <c r="O14">
        <f t="shared" si="2"/>
        <v>18.999784745641101</v>
      </c>
    </row>
    <row r="15" spans="1:98" x14ac:dyDescent="0.4">
      <c r="A15" t="s">
        <v>34</v>
      </c>
      <c r="B15">
        <v>4277</v>
      </c>
      <c r="G15">
        <f>'Plate 1'!G15</f>
        <v>0</v>
      </c>
      <c r="H15" t="str">
        <f>A81</f>
        <v>G1</v>
      </c>
      <c r="I15">
        <f>B81</f>
        <v>3472</v>
      </c>
      <c r="K15" t="s">
        <v>100</v>
      </c>
      <c r="L15" t="str">
        <f>A82</f>
        <v>G2</v>
      </c>
      <c r="M15">
        <f>B82</f>
        <v>6007</v>
      </c>
      <c r="N15" s="8">
        <f t="shared" si="1"/>
        <v>0.90944966635574365</v>
      </c>
      <c r="O15">
        <f t="shared" si="2"/>
        <v>36.377986654229744</v>
      </c>
    </row>
    <row r="16" spans="1:98" x14ac:dyDescent="0.4">
      <c r="A16" t="s">
        <v>41</v>
      </c>
      <c r="B16">
        <v>5192</v>
      </c>
      <c r="H16" t="s">
        <v>119</v>
      </c>
      <c r="I16">
        <f>SLOPE(I10:I15, G10:G15)</f>
        <v>2807.2160002021506</v>
      </c>
      <c r="K16" t="s">
        <v>103</v>
      </c>
      <c r="L16" t="str">
        <f>A94</f>
        <v>H2</v>
      </c>
      <c r="M16">
        <f>B94</f>
        <v>9979</v>
      </c>
      <c r="N16" s="8">
        <f t="shared" si="1"/>
        <v>2.3344335222788262</v>
      </c>
      <c r="O16">
        <f t="shared" si="2"/>
        <v>93.37734089115304</v>
      </c>
    </row>
    <row r="17" spans="1:15" x14ac:dyDescent="0.4">
      <c r="A17" t="s">
        <v>49</v>
      </c>
      <c r="B17">
        <v>3841</v>
      </c>
      <c r="K17" t="s">
        <v>104</v>
      </c>
      <c r="L17" t="str">
        <f>A95</f>
        <v>H3</v>
      </c>
      <c r="M17">
        <f>B95</f>
        <v>28265</v>
      </c>
      <c r="N17" s="8">
        <f t="shared" si="1"/>
        <v>8.8946688670445582</v>
      </c>
      <c r="O17">
        <f t="shared" si="2"/>
        <v>355.78675468178233</v>
      </c>
    </row>
    <row r="18" spans="1:15" x14ac:dyDescent="0.4">
      <c r="A18" t="s">
        <v>57</v>
      </c>
      <c r="B18">
        <v>3622</v>
      </c>
      <c r="K18" t="s">
        <v>101</v>
      </c>
      <c r="L18" t="str">
        <f>A83</f>
        <v>G3</v>
      </c>
      <c r="M18">
        <f>B83</f>
        <v>56632</v>
      </c>
      <c r="N18" s="8">
        <f t="shared" si="1"/>
        <v>19.071536198608023</v>
      </c>
      <c r="O18">
        <f t="shared" si="2"/>
        <v>762.86144794432084</v>
      </c>
    </row>
    <row r="19" spans="1:15" x14ac:dyDescent="0.4">
      <c r="A19" t="s">
        <v>65</v>
      </c>
      <c r="B19">
        <v>6467</v>
      </c>
      <c r="K19" t="s">
        <v>98</v>
      </c>
      <c r="L19" t="str">
        <f>A71</f>
        <v>F3</v>
      </c>
      <c r="M19">
        <f>B71</f>
        <v>44945</v>
      </c>
      <c r="N19" s="8">
        <f t="shared" si="1"/>
        <v>14.8787400444859</v>
      </c>
      <c r="O19">
        <f t="shared" si="2"/>
        <v>595.14960177943601</v>
      </c>
    </row>
    <row r="20" spans="1:15" x14ac:dyDescent="0.4">
      <c r="A20" t="s">
        <v>73</v>
      </c>
      <c r="B20">
        <v>4947</v>
      </c>
      <c r="K20" t="s">
        <v>95</v>
      </c>
      <c r="L20" t="str">
        <f>A59</f>
        <v>E3</v>
      </c>
      <c r="M20">
        <f>B59</f>
        <v>30729</v>
      </c>
      <c r="N20" s="8">
        <f t="shared" si="1"/>
        <v>9.7786467675970439</v>
      </c>
      <c r="O20">
        <f t="shared" si="2"/>
        <v>391.14587070388177</v>
      </c>
    </row>
    <row r="21" spans="1:15" x14ac:dyDescent="0.4">
      <c r="A21" t="s">
        <v>85</v>
      </c>
      <c r="B21">
        <v>45756</v>
      </c>
      <c r="K21" t="s">
        <v>92</v>
      </c>
      <c r="L21" t="str">
        <f>A47</f>
        <v>D3</v>
      </c>
      <c r="M21">
        <f>B47</f>
        <v>13535</v>
      </c>
      <c r="N21" s="8">
        <f t="shared" si="1"/>
        <v>3.6101743560307096</v>
      </c>
      <c r="O21">
        <f t="shared" si="2"/>
        <v>144.4069742412284</v>
      </c>
    </row>
    <row r="22" spans="1:15" x14ac:dyDescent="0.4">
      <c r="A22" t="s">
        <v>86</v>
      </c>
      <c r="B22">
        <v>3452</v>
      </c>
      <c r="K22" t="s">
        <v>89</v>
      </c>
      <c r="L22" t="str">
        <f>A35</f>
        <v>C3</v>
      </c>
      <c r="M22">
        <f>B35</f>
        <v>7561</v>
      </c>
      <c r="N22" s="8">
        <f t="shared" si="1"/>
        <v>1.4669584559087321</v>
      </c>
      <c r="O22">
        <f t="shared" si="2"/>
        <v>58.678338236349283</v>
      </c>
    </row>
    <row r="23" spans="1:15" x14ac:dyDescent="0.4">
      <c r="A23" t="s">
        <v>87</v>
      </c>
      <c r="B23">
        <v>6018</v>
      </c>
      <c r="K23" t="s">
        <v>86</v>
      </c>
      <c r="L23" t="str">
        <f>A23</f>
        <v>B3</v>
      </c>
      <c r="M23">
        <f>B23</f>
        <v>6018</v>
      </c>
      <c r="N23" s="8">
        <f t="shared" si="1"/>
        <v>0.91339599626892443</v>
      </c>
      <c r="O23">
        <f t="shared" si="2"/>
        <v>36.535839850756979</v>
      </c>
    </row>
    <row r="24" spans="1:15" x14ac:dyDescent="0.4">
      <c r="A24" t="s">
        <v>10</v>
      </c>
      <c r="B24">
        <v>3938</v>
      </c>
      <c r="K24" t="s">
        <v>83</v>
      </c>
      <c r="L24" t="str">
        <f>A11</f>
        <v>A3</v>
      </c>
      <c r="M24">
        <f>B11</f>
        <v>4603</v>
      </c>
      <c r="N24" s="8">
        <f t="shared" si="1"/>
        <v>0.40575446652794717</v>
      </c>
      <c r="O24">
        <f t="shared" si="2"/>
        <v>16.230178661117886</v>
      </c>
    </row>
    <row r="25" spans="1:15" x14ac:dyDescent="0.4">
      <c r="A25" t="s">
        <v>18</v>
      </c>
      <c r="B25">
        <v>22662</v>
      </c>
      <c r="K25" t="s">
        <v>84</v>
      </c>
      <c r="L25" t="str">
        <f>A12</f>
        <v>A4</v>
      </c>
      <c r="M25">
        <f>B12</f>
        <v>4017</v>
      </c>
      <c r="N25" s="8">
        <f t="shared" si="1"/>
        <v>0.19552270933486401</v>
      </c>
      <c r="O25">
        <f t="shared" si="2"/>
        <v>7.8209083733945608</v>
      </c>
    </row>
    <row r="26" spans="1:15" x14ac:dyDescent="0.4">
      <c r="A26" t="s">
        <v>26</v>
      </c>
      <c r="B26">
        <v>26175</v>
      </c>
      <c r="K26" t="s">
        <v>87</v>
      </c>
      <c r="L26" t="str">
        <f>A24</f>
        <v>B4</v>
      </c>
      <c r="M26">
        <f>B24</f>
        <v>3938</v>
      </c>
      <c r="N26" s="8">
        <f t="shared" si="1"/>
        <v>0.16718088541292961</v>
      </c>
      <c r="O26">
        <f t="shared" si="2"/>
        <v>6.6872354165171846</v>
      </c>
    </row>
    <row r="27" spans="1:15" x14ac:dyDescent="0.4">
      <c r="A27" t="s">
        <v>35</v>
      </c>
      <c r="B27">
        <v>3912</v>
      </c>
      <c r="K27" t="s">
        <v>90</v>
      </c>
      <c r="L27" t="str">
        <f>A36</f>
        <v>C4</v>
      </c>
      <c r="M27">
        <f>B36</f>
        <v>3902</v>
      </c>
      <c r="N27" s="8">
        <f t="shared" si="1"/>
        <v>0.15426562387888354</v>
      </c>
      <c r="O27">
        <f t="shared" si="2"/>
        <v>6.1706249551553416</v>
      </c>
    </row>
    <row r="28" spans="1:15" x14ac:dyDescent="0.4">
      <c r="A28" t="s">
        <v>42</v>
      </c>
      <c r="B28">
        <v>7904</v>
      </c>
      <c r="K28" t="s">
        <v>93</v>
      </c>
      <c r="L28" t="str">
        <f>A48</f>
        <v>D4</v>
      </c>
      <c r="M28">
        <f>B48</f>
        <v>3821</v>
      </c>
      <c r="N28" s="8">
        <f t="shared" si="1"/>
        <v>0.12520628542727991</v>
      </c>
      <c r="O28">
        <f t="shared" si="2"/>
        <v>5.0082514170911967</v>
      </c>
    </row>
    <row r="29" spans="1:15" x14ac:dyDescent="0.4">
      <c r="A29" t="s">
        <v>50</v>
      </c>
      <c r="B29">
        <v>3965</v>
      </c>
      <c r="K29" t="s">
        <v>96</v>
      </c>
      <c r="L29" t="str">
        <f>A60</f>
        <v>E4</v>
      </c>
      <c r="M29">
        <f>B60</f>
        <v>3708</v>
      </c>
      <c r="N29" s="8">
        <f t="shared" si="1"/>
        <v>8.4666714500968646E-2</v>
      </c>
      <c r="O29">
        <f t="shared" si="2"/>
        <v>3.3866685800387457</v>
      </c>
    </row>
    <row r="30" spans="1:15" x14ac:dyDescent="0.4">
      <c r="A30" t="s">
        <v>58</v>
      </c>
      <c r="B30">
        <v>3555</v>
      </c>
      <c r="K30" t="s">
        <v>99</v>
      </c>
      <c r="L30" t="str">
        <f>A72</f>
        <v>F4</v>
      </c>
      <c r="M30">
        <f>B72</f>
        <v>3609</v>
      </c>
      <c r="N30" s="8">
        <f t="shared" si="1"/>
        <v>4.9149745282341964E-2</v>
      </c>
      <c r="O30">
        <f t="shared" si="2"/>
        <v>1.9659898112936784</v>
      </c>
    </row>
    <row r="31" spans="1:15" x14ac:dyDescent="0.4">
      <c r="A31" t="s">
        <v>66</v>
      </c>
      <c r="B31">
        <v>9405</v>
      </c>
      <c r="K31" t="s">
        <v>102</v>
      </c>
      <c r="L31" t="str">
        <f>A84</f>
        <v>G4</v>
      </c>
      <c r="M31">
        <f>B84</f>
        <v>3372</v>
      </c>
      <c r="N31" s="8">
        <f t="shared" si="1"/>
        <v>-3.5875726483461289E-2</v>
      </c>
      <c r="O31">
        <f t="shared" si="2"/>
        <v>-1.4350290593384516</v>
      </c>
    </row>
    <row r="32" spans="1:15" x14ac:dyDescent="0.4">
      <c r="A32" t="s">
        <v>74</v>
      </c>
      <c r="B32">
        <v>4366</v>
      </c>
      <c r="K32" t="s">
        <v>105</v>
      </c>
      <c r="L32" t="str">
        <f>A96</f>
        <v>H4</v>
      </c>
      <c r="M32">
        <f>B96</f>
        <v>3393</v>
      </c>
      <c r="N32" s="8">
        <f t="shared" si="1"/>
        <v>-2.834182392193442E-2</v>
      </c>
      <c r="O32">
        <f t="shared" si="2"/>
        <v>-1.1336729568773767</v>
      </c>
    </row>
    <row r="33" spans="1:15" x14ac:dyDescent="0.4">
      <c r="A33" t="s">
        <v>88</v>
      </c>
      <c r="B33">
        <v>23524</v>
      </c>
      <c r="K33" t="s">
        <v>16</v>
      </c>
      <c r="L33" t="str">
        <f>A97</f>
        <v>H5</v>
      </c>
      <c r="M33">
        <f>B97</f>
        <v>3375</v>
      </c>
      <c r="N33" s="8">
        <f t="shared" si="1"/>
        <v>-3.4799454688957447E-2</v>
      </c>
      <c r="O33">
        <f t="shared" si="2"/>
        <v>-1.3919781875582979</v>
      </c>
    </row>
    <row r="34" spans="1:15" x14ac:dyDescent="0.4">
      <c r="A34" t="s">
        <v>89</v>
      </c>
      <c r="B34">
        <v>3461</v>
      </c>
      <c r="K34" t="s">
        <v>15</v>
      </c>
      <c r="L34" t="str">
        <f>A85</f>
        <v>G5</v>
      </c>
      <c r="M34">
        <f>B85</f>
        <v>3495</v>
      </c>
      <c r="N34" s="8">
        <f t="shared" si="1"/>
        <v>8.2514170911960963E-3</v>
      </c>
      <c r="O34">
        <f t="shared" si="2"/>
        <v>0.33005668364784385</v>
      </c>
    </row>
    <row r="35" spans="1:15" x14ac:dyDescent="0.4">
      <c r="A35" t="s">
        <v>90</v>
      </c>
      <c r="B35">
        <v>7561</v>
      </c>
      <c r="K35" t="s">
        <v>14</v>
      </c>
      <c r="L35" t="str">
        <f>A73</f>
        <v>F5</v>
      </c>
      <c r="M35">
        <f>B73</f>
        <v>4994</v>
      </c>
      <c r="N35" s="8">
        <f t="shared" si="1"/>
        <v>0.5460285570782808</v>
      </c>
      <c r="O35">
        <f t="shared" si="2"/>
        <v>21.841142283131234</v>
      </c>
    </row>
    <row r="36" spans="1:15" x14ac:dyDescent="0.4">
      <c r="A36" t="s">
        <v>11</v>
      </c>
      <c r="B36">
        <v>3902</v>
      </c>
      <c r="K36" t="s">
        <v>13</v>
      </c>
      <c r="L36" t="str">
        <f>A61</f>
        <v>E5</v>
      </c>
      <c r="M36">
        <f>B61</f>
        <v>8149</v>
      </c>
      <c r="N36" s="8">
        <f t="shared" si="1"/>
        <v>1.6779077276314844</v>
      </c>
      <c r="O36">
        <f t="shared" si="2"/>
        <v>67.116309105259376</v>
      </c>
    </row>
    <row r="37" spans="1:15" x14ac:dyDescent="0.4">
      <c r="A37" t="s">
        <v>19</v>
      </c>
      <c r="B37">
        <v>10823</v>
      </c>
      <c r="K37" t="s">
        <v>12</v>
      </c>
      <c r="L37" t="str">
        <f>A49</f>
        <v>D5</v>
      </c>
      <c r="M37">
        <f>B49</f>
        <v>8718</v>
      </c>
      <c r="N37" s="8">
        <f t="shared" si="1"/>
        <v>1.8820406113223793</v>
      </c>
      <c r="O37">
        <f t="shared" si="2"/>
        <v>75.281624452895173</v>
      </c>
    </row>
    <row r="38" spans="1:15" x14ac:dyDescent="0.4">
      <c r="A38" t="s">
        <v>27</v>
      </c>
      <c r="B38">
        <v>13066</v>
      </c>
      <c r="K38" t="s">
        <v>11</v>
      </c>
      <c r="L38" t="str">
        <f>A37</f>
        <v>C5</v>
      </c>
      <c r="M38">
        <f>B37</f>
        <v>10823</v>
      </c>
      <c r="N38" s="8">
        <f t="shared" si="1"/>
        <v>2.6372246537992394</v>
      </c>
      <c r="O38">
        <f t="shared" si="2"/>
        <v>105.48898615196958</v>
      </c>
    </row>
    <row r="39" spans="1:15" x14ac:dyDescent="0.4">
      <c r="A39" t="s">
        <v>36</v>
      </c>
      <c r="B39">
        <v>3447</v>
      </c>
      <c r="K39" t="s">
        <v>10</v>
      </c>
      <c r="L39" t="str">
        <f>A25</f>
        <v>B5</v>
      </c>
      <c r="M39">
        <f>B25</f>
        <v>22662</v>
      </c>
      <c r="N39" s="8">
        <f t="shared" si="1"/>
        <v>6.8845519121762218</v>
      </c>
      <c r="O39">
        <f t="shared" si="2"/>
        <v>275.38207648704889</v>
      </c>
    </row>
    <row r="40" spans="1:15" x14ac:dyDescent="0.4">
      <c r="A40" t="s">
        <v>43</v>
      </c>
      <c r="B40">
        <v>10865</v>
      </c>
      <c r="K40" t="s">
        <v>9</v>
      </c>
      <c r="L40" t="str">
        <f>A13</f>
        <v>A5</v>
      </c>
      <c r="M40">
        <f>B13</f>
        <v>42497</v>
      </c>
      <c r="N40" s="8">
        <f t="shared" si="1"/>
        <v>14.000502260170768</v>
      </c>
      <c r="O40">
        <f t="shared" si="2"/>
        <v>560.02009040683072</v>
      </c>
    </row>
    <row r="41" spans="1:15" x14ac:dyDescent="0.4">
      <c r="A41" t="s">
        <v>51</v>
      </c>
      <c r="B41">
        <v>3848</v>
      </c>
      <c r="K41" t="s">
        <v>17</v>
      </c>
      <c r="L41" t="str">
        <f>A14</f>
        <v>A6</v>
      </c>
      <c r="M41">
        <f>B14</f>
        <v>36806</v>
      </c>
      <c r="N41" s="8">
        <f t="shared" si="1"/>
        <v>11.958814665996986</v>
      </c>
      <c r="O41">
        <f t="shared" si="2"/>
        <v>478.35258663987941</v>
      </c>
    </row>
    <row r="42" spans="1:15" x14ac:dyDescent="0.4">
      <c r="A42" t="s">
        <v>59</v>
      </c>
      <c r="B42">
        <v>3376</v>
      </c>
      <c r="K42" t="s">
        <v>18</v>
      </c>
      <c r="L42" t="str">
        <f>A26</f>
        <v>B6</v>
      </c>
      <c r="M42">
        <f>B26</f>
        <v>26175</v>
      </c>
      <c r="N42" s="8">
        <f t="shared" si="1"/>
        <v>8.1448661835402163</v>
      </c>
      <c r="O42">
        <f t="shared" si="2"/>
        <v>325.79464734160865</v>
      </c>
    </row>
    <row r="43" spans="1:15" x14ac:dyDescent="0.4">
      <c r="A43" t="s">
        <v>67</v>
      </c>
      <c r="B43">
        <v>17956</v>
      </c>
      <c r="K43" t="s">
        <v>19</v>
      </c>
      <c r="L43" t="str">
        <f>A38</f>
        <v>C6</v>
      </c>
      <c r="M43">
        <f>B38</f>
        <v>13066</v>
      </c>
      <c r="N43" s="8">
        <f t="shared" si="1"/>
        <v>3.4419171988232762</v>
      </c>
      <c r="O43">
        <f t="shared" si="2"/>
        <v>137.67668795293105</v>
      </c>
    </row>
    <row r="44" spans="1:15" x14ac:dyDescent="0.4">
      <c r="A44" t="s">
        <v>75</v>
      </c>
      <c r="B44">
        <v>4083</v>
      </c>
      <c r="K44" t="s">
        <v>20</v>
      </c>
      <c r="L44" t="str">
        <f>A50</f>
        <v>D6</v>
      </c>
      <c r="M44">
        <f>B50</f>
        <v>7372</v>
      </c>
      <c r="N44" s="8">
        <f t="shared" si="1"/>
        <v>1.3991533328549903</v>
      </c>
      <c r="O44">
        <f t="shared" si="2"/>
        <v>55.96613331419961</v>
      </c>
    </row>
    <row r="45" spans="1:15" x14ac:dyDescent="0.4">
      <c r="A45" t="s">
        <v>91</v>
      </c>
      <c r="B45">
        <v>8351</v>
      </c>
      <c r="K45" t="s">
        <v>21</v>
      </c>
      <c r="L45" t="str">
        <f>A62</f>
        <v>E6</v>
      </c>
      <c r="M45">
        <f>B62</f>
        <v>5752</v>
      </c>
      <c r="N45" s="8">
        <f t="shared" si="1"/>
        <v>0.81796656382291744</v>
      </c>
      <c r="O45">
        <f t="shared" si="2"/>
        <v>32.718662552916697</v>
      </c>
    </row>
    <row r="46" spans="1:15" x14ac:dyDescent="0.4">
      <c r="A46" t="s">
        <v>92</v>
      </c>
      <c r="B46">
        <v>3478</v>
      </c>
      <c r="K46" t="s">
        <v>22</v>
      </c>
      <c r="L46" t="str">
        <f>A74</f>
        <v>F6</v>
      </c>
      <c r="M46">
        <f>B74</f>
        <v>4595</v>
      </c>
      <c r="N46" s="8">
        <f t="shared" si="1"/>
        <v>0.40288440840927026</v>
      </c>
      <c r="O46">
        <f t="shared" si="2"/>
        <v>16.115376336370812</v>
      </c>
    </row>
    <row r="47" spans="1:15" x14ac:dyDescent="0.4">
      <c r="A47" t="s">
        <v>93</v>
      </c>
      <c r="B47">
        <v>13535</v>
      </c>
      <c r="K47" t="s">
        <v>23</v>
      </c>
      <c r="L47" t="str">
        <f>A86</f>
        <v>G6</v>
      </c>
      <c r="M47">
        <f>B86</f>
        <v>4048</v>
      </c>
      <c r="N47" s="8">
        <f t="shared" si="1"/>
        <v>0.20664418454473701</v>
      </c>
      <c r="O47">
        <f t="shared" si="2"/>
        <v>8.2657673817894803</v>
      </c>
    </row>
    <row r="48" spans="1:15" x14ac:dyDescent="0.4">
      <c r="A48" t="s">
        <v>12</v>
      </c>
      <c r="B48">
        <v>3821</v>
      </c>
      <c r="K48" t="s">
        <v>24</v>
      </c>
      <c r="L48" t="str">
        <f>A98</f>
        <v>H6</v>
      </c>
      <c r="M48">
        <f>B98</f>
        <v>3884</v>
      </c>
      <c r="N48" s="8">
        <f t="shared" si="1"/>
        <v>0.14780799311186052</v>
      </c>
      <c r="O48">
        <f t="shared" si="2"/>
        <v>5.912319724474421</v>
      </c>
    </row>
    <row r="49" spans="1:15" x14ac:dyDescent="0.4">
      <c r="A49" t="s">
        <v>20</v>
      </c>
      <c r="B49">
        <v>8718</v>
      </c>
      <c r="K49" t="s">
        <v>33</v>
      </c>
      <c r="L49" t="str">
        <f>A99</f>
        <v>H7</v>
      </c>
      <c r="M49">
        <f>B99</f>
        <v>3890</v>
      </c>
      <c r="N49" s="8">
        <f t="shared" si="1"/>
        <v>0.14996053670086817</v>
      </c>
      <c r="O49">
        <f t="shared" si="2"/>
        <v>5.998421468034727</v>
      </c>
    </row>
    <row r="50" spans="1:15" x14ac:dyDescent="0.4">
      <c r="A50" t="s">
        <v>28</v>
      </c>
      <c r="B50">
        <v>7372</v>
      </c>
      <c r="K50" t="s">
        <v>31</v>
      </c>
      <c r="L50" t="str">
        <f>A87</f>
        <v>G7</v>
      </c>
      <c r="M50">
        <f>B87</f>
        <v>3848</v>
      </c>
      <c r="N50" s="8">
        <f t="shared" si="1"/>
        <v>0.13489273157781445</v>
      </c>
      <c r="O50">
        <f t="shared" si="2"/>
        <v>5.395709263112578</v>
      </c>
    </row>
    <row r="51" spans="1:15" x14ac:dyDescent="0.4">
      <c r="A51" t="s">
        <v>37</v>
      </c>
      <c r="B51">
        <v>3419</v>
      </c>
      <c r="K51" t="s">
        <v>32</v>
      </c>
      <c r="L51" t="str">
        <f>A75</f>
        <v>F7</v>
      </c>
      <c r="M51">
        <f>B75</f>
        <v>3785</v>
      </c>
      <c r="N51" s="8">
        <f t="shared" si="1"/>
        <v>0.11229102389323384</v>
      </c>
      <c r="O51">
        <f t="shared" si="2"/>
        <v>4.4916409557293537</v>
      </c>
    </row>
    <row r="52" spans="1:15" x14ac:dyDescent="0.4">
      <c r="A52" t="s">
        <v>44</v>
      </c>
      <c r="B52">
        <v>14868</v>
      </c>
      <c r="K52" t="s">
        <v>29</v>
      </c>
      <c r="L52" t="str">
        <f>A63</f>
        <v>E7</v>
      </c>
      <c r="M52">
        <f>B63</f>
        <v>3551</v>
      </c>
      <c r="N52" s="8">
        <f t="shared" si="1"/>
        <v>2.834182392193442E-2</v>
      </c>
      <c r="O52">
        <f t="shared" si="2"/>
        <v>1.1336729568773767</v>
      </c>
    </row>
    <row r="53" spans="1:15" x14ac:dyDescent="0.4">
      <c r="A53" t="s">
        <v>52</v>
      </c>
      <c r="B53">
        <v>3972</v>
      </c>
      <c r="K53" t="s">
        <v>28</v>
      </c>
      <c r="L53" t="str">
        <f>A51</f>
        <v>D7</v>
      </c>
      <c r="M53">
        <f>B51</f>
        <v>3419</v>
      </c>
      <c r="N53" s="8">
        <f t="shared" si="1"/>
        <v>-1.9014135036234482E-2</v>
      </c>
      <c r="O53">
        <f t="shared" si="2"/>
        <v>-0.76056540144937923</v>
      </c>
    </row>
    <row r="54" spans="1:15" x14ac:dyDescent="0.4">
      <c r="A54" t="s">
        <v>60</v>
      </c>
      <c r="B54">
        <v>3450</v>
      </c>
      <c r="K54" t="s">
        <v>27</v>
      </c>
      <c r="L54" t="str">
        <f>A39</f>
        <v>C7</v>
      </c>
      <c r="M54">
        <f>B39</f>
        <v>3447</v>
      </c>
      <c r="N54" s="8">
        <f t="shared" si="1"/>
        <v>-8.9689316208653221E-3</v>
      </c>
      <c r="O54">
        <f t="shared" si="2"/>
        <v>-0.3587572648346129</v>
      </c>
    </row>
    <row r="55" spans="1:15" x14ac:dyDescent="0.4">
      <c r="A55" t="s">
        <v>68</v>
      </c>
      <c r="B55">
        <v>29600</v>
      </c>
      <c r="K55" t="s">
        <v>26</v>
      </c>
      <c r="L55" t="str">
        <f>A27</f>
        <v>B7</v>
      </c>
      <c r="M55">
        <f>B27</f>
        <v>3912</v>
      </c>
      <c r="N55" s="8">
        <f t="shared" si="1"/>
        <v>0.15785319652722968</v>
      </c>
      <c r="O55">
        <f t="shared" si="2"/>
        <v>6.3141278610891867</v>
      </c>
    </row>
    <row r="56" spans="1:15" x14ac:dyDescent="0.4">
      <c r="A56" t="s">
        <v>76</v>
      </c>
      <c r="B56">
        <v>4030</v>
      </c>
      <c r="K56" t="s">
        <v>25</v>
      </c>
      <c r="L56" t="str">
        <f>A15</f>
        <v>A7</v>
      </c>
      <c r="M56">
        <f>B15</f>
        <v>4277</v>
      </c>
      <c r="N56" s="8">
        <f t="shared" si="1"/>
        <v>0.28879959819186335</v>
      </c>
      <c r="O56">
        <f t="shared" si="2"/>
        <v>11.551983927674534</v>
      </c>
    </row>
    <row r="57" spans="1:15" x14ac:dyDescent="0.4">
      <c r="A57" t="s">
        <v>94</v>
      </c>
      <c r="B57">
        <v>4666</v>
      </c>
      <c r="K57" t="s">
        <v>34</v>
      </c>
      <c r="L57" t="str">
        <f>A16</f>
        <v>A8</v>
      </c>
      <c r="M57">
        <f>B16</f>
        <v>5192</v>
      </c>
      <c r="N57" s="8">
        <f t="shared" si="1"/>
        <v>0.61706249551553416</v>
      </c>
      <c r="O57">
        <f t="shared" si="2"/>
        <v>24.682499820621366</v>
      </c>
    </row>
    <row r="58" spans="1:15" x14ac:dyDescent="0.4">
      <c r="A58" t="s">
        <v>95</v>
      </c>
      <c r="B58">
        <v>4037</v>
      </c>
      <c r="K58" t="s">
        <v>35</v>
      </c>
      <c r="L58" t="str">
        <f>A28</f>
        <v>B8</v>
      </c>
      <c r="M58">
        <f>B28</f>
        <v>7904</v>
      </c>
      <c r="N58" s="8">
        <f t="shared" si="1"/>
        <v>1.5900121977470043</v>
      </c>
      <c r="O58">
        <f t="shared" si="2"/>
        <v>63.600487909880172</v>
      </c>
    </row>
    <row r="59" spans="1:15" x14ac:dyDescent="0.4">
      <c r="A59" t="s">
        <v>96</v>
      </c>
      <c r="B59">
        <v>30729</v>
      </c>
      <c r="K59" t="s">
        <v>36</v>
      </c>
      <c r="L59" t="str">
        <f>A40</f>
        <v>C8</v>
      </c>
      <c r="M59">
        <f>B40</f>
        <v>10865</v>
      </c>
      <c r="N59" s="8">
        <f t="shared" si="1"/>
        <v>2.6522924589222932</v>
      </c>
      <c r="O59">
        <f t="shared" si="2"/>
        <v>106.09169835689173</v>
      </c>
    </row>
    <row r="60" spans="1:15" x14ac:dyDescent="0.4">
      <c r="A60" t="s">
        <v>13</v>
      </c>
      <c r="B60">
        <v>3708</v>
      </c>
      <c r="K60" t="s">
        <v>37</v>
      </c>
      <c r="L60" t="str">
        <f>A52</f>
        <v>D8</v>
      </c>
      <c r="M60">
        <f>B52</f>
        <v>14868</v>
      </c>
      <c r="N60" s="8">
        <f t="shared" si="1"/>
        <v>4.0883977900552484</v>
      </c>
      <c r="O60">
        <f t="shared" si="2"/>
        <v>163.53591160220992</v>
      </c>
    </row>
    <row r="61" spans="1:15" x14ac:dyDescent="0.4">
      <c r="A61" t="s">
        <v>21</v>
      </c>
      <c r="B61">
        <v>8149</v>
      </c>
      <c r="K61" t="s">
        <v>38</v>
      </c>
      <c r="L61" t="str">
        <f>A64</f>
        <v>E8</v>
      </c>
      <c r="M61">
        <f>B64</f>
        <v>34301</v>
      </c>
      <c r="N61" s="8">
        <f t="shared" si="1"/>
        <v>11.060127717586282</v>
      </c>
      <c r="O61">
        <f t="shared" si="2"/>
        <v>442.40510870345128</v>
      </c>
    </row>
    <row r="62" spans="1:15" x14ac:dyDescent="0.4">
      <c r="A62" t="s">
        <v>29</v>
      </c>
      <c r="B62">
        <v>5752</v>
      </c>
      <c r="K62" t="s">
        <v>30</v>
      </c>
      <c r="L62" t="str">
        <f>A76</f>
        <v>F8</v>
      </c>
      <c r="M62">
        <f>B76</f>
        <v>40417</v>
      </c>
      <c r="N62" s="8">
        <f t="shared" si="1"/>
        <v>13.254287149314774</v>
      </c>
      <c r="O62">
        <f t="shared" si="2"/>
        <v>530.17148597259097</v>
      </c>
    </row>
    <row r="63" spans="1:15" x14ac:dyDescent="0.4">
      <c r="A63" t="s">
        <v>38</v>
      </c>
      <c r="B63">
        <v>3551</v>
      </c>
      <c r="K63" t="s">
        <v>39</v>
      </c>
      <c r="L63" t="str">
        <f>A88</f>
        <v>G8</v>
      </c>
      <c r="M63">
        <f>B88</f>
        <v>28527</v>
      </c>
      <c r="N63" s="8">
        <f t="shared" si="1"/>
        <v>8.9886632704312266</v>
      </c>
      <c r="O63">
        <f t="shared" si="2"/>
        <v>359.54653081724905</v>
      </c>
    </row>
    <row r="64" spans="1:15" x14ac:dyDescent="0.4">
      <c r="A64" t="s">
        <v>45</v>
      </c>
      <c r="B64">
        <v>34301</v>
      </c>
      <c r="K64" t="s">
        <v>40</v>
      </c>
      <c r="L64" t="str">
        <f>A100</f>
        <v>H8</v>
      </c>
      <c r="M64">
        <f>B100</f>
        <v>16177</v>
      </c>
      <c r="N64" s="8">
        <f t="shared" si="1"/>
        <v>4.5580110497237571</v>
      </c>
      <c r="O64">
        <f t="shared" si="2"/>
        <v>182.32044198895028</v>
      </c>
    </row>
    <row r="65" spans="1:15" x14ac:dyDescent="0.4">
      <c r="A65" t="s">
        <v>53</v>
      </c>
      <c r="B65">
        <v>4333</v>
      </c>
      <c r="K65" t="s">
        <v>48</v>
      </c>
      <c r="L65" t="str">
        <f>A101</f>
        <v>H9</v>
      </c>
      <c r="M65">
        <f>B101</f>
        <v>7353</v>
      </c>
      <c r="N65" s="8">
        <f t="shared" si="1"/>
        <v>1.3923369448231326</v>
      </c>
      <c r="O65">
        <f t="shared" si="2"/>
        <v>55.693477792925307</v>
      </c>
    </row>
    <row r="66" spans="1:15" x14ac:dyDescent="0.4">
      <c r="A66" t="s">
        <v>61</v>
      </c>
      <c r="B66">
        <v>3395</v>
      </c>
      <c r="K66" t="s">
        <v>47</v>
      </c>
      <c r="L66" t="str">
        <f>A89</f>
        <v>G9</v>
      </c>
      <c r="M66">
        <f>B89</f>
        <v>6058</v>
      </c>
      <c r="N66" s="8">
        <f t="shared" si="1"/>
        <v>0.92774628686230898</v>
      </c>
      <c r="O66">
        <f t="shared" si="2"/>
        <v>37.109851474492359</v>
      </c>
    </row>
    <row r="67" spans="1:15" x14ac:dyDescent="0.4">
      <c r="A67" t="s">
        <v>69</v>
      </c>
      <c r="B67">
        <v>34749</v>
      </c>
      <c r="K67" t="s">
        <v>46</v>
      </c>
      <c r="L67" t="str">
        <f>A77</f>
        <v>F9</v>
      </c>
      <c r="M67">
        <f>B77</f>
        <v>4921</v>
      </c>
      <c r="N67" s="8">
        <f t="shared" si="1"/>
        <v>0.51983927674535413</v>
      </c>
      <c r="O67">
        <f t="shared" si="2"/>
        <v>20.793571069814163</v>
      </c>
    </row>
    <row r="68" spans="1:15" x14ac:dyDescent="0.4">
      <c r="A68" t="s">
        <v>77</v>
      </c>
      <c r="B68">
        <v>4002</v>
      </c>
      <c r="K68" t="s">
        <v>45</v>
      </c>
      <c r="L68" t="str">
        <f>A65</f>
        <v>E9</v>
      </c>
      <c r="M68">
        <f>B65</f>
        <v>4333</v>
      </c>
      <c r="N68" s="8">
        <f t="shared" si="1"/>
        <v>0.30889000502260172</v>
      </c>
      <c r="O68">
        <f t="shared" si="2"/>
        <v>12.355600200904069</v>
      </c>
    </row>
    <row r="69" spans="1:15" x14ac:dyDescent="0.4">
      <c r="A69" t="s">
        <v>97</v>
      </c>
      <c r="B69">
        <v>3773</v>
      </c>
      <c r="K69" t="s">
        <v>44</v>
      </c>
      <c r="L69" t="str">
        <f>A53</f>
        <v>D9</v>
      </c>
      <c r="M69">
        <f>B53</f>
        <v>3972</v>
      </c>
      <c r="N69" s="8">
        <f t="shared" si="1"/>
        <v>0.17937863241730645</v>
      </c>
      <c r="O69">
        <f t="shared" si="2"/>
        <v>7.175145296692258</v>
      </c>
    </row>
    <row r="70" spans="1:15" x14ac:dyDescent="0.4">
      <c r="A70" t="s">
        <v>98</v>
      </c>
      <c r="B70">
        <v>4796</v>
      </c>
      <c r="K70" t="s">
        <v>43</v>
      </c>
      <c r="L70" t="str">
        <f>A41</f>
        <v>C9</v>
      </c>
      <c r="M70">
        <f>B41</f>
        <v>3848</v>
      </c>
      <c r="N70" s="8">
        <f t="shared" si="1"/>
        <v>0.13489273157781445</v>
      </c>
      <c r="O70">
        <f t="shared" si="2"/>
        <v>5.395709263112578</v>
      </c>
    </row>
    <row r="71" spans="1:15" x14ac:dyDescent="0.4">
      <c r="A71" t="s">
        <v>99</v>
      </c>
      <c r="B71">
        <v>44945</v>
      </c>
      <c r="K71" t="s">
        <v>42</v>
      </c>
      <c r="L71" t="str">
        <f>A29</f>
        <v>B9</v>
      </c>
      <c r="M71">
        <f>B29</f>
        <v>3965</v>
      </c>
      <c r="N71" s="8">
        <f t="shared" si="1"/>
        <v>0.17686733156346415</v>
      </c>
      <c r="O71">
        <f t="shared" si="2"/>
        <v>7.0746932625385659</v>
      </c>
    </row>
    <row r="72" spans="1:15" x14ac:dyDescent="0.4">
      <c r="A72" t="s">
        <v>14</v>
      </c>
      <c r="B72">
        <v>3609</v>
      </c>
      <c r="K72" t="s">
        <v>41</v>
      </c>
      <c r="L72" t="str">
        <f>A17</f>
        <v>A9</v>
      </c>
      <c r="M72">
        <f>B17</f>
        <v>3841</v>
      </c>
      <c r="N72" s="8">
        <f t="shared" si="1"/>
        <v>0.13238143072397215</v>
      </c>
      <c r="O72">
        <f t="shared" si="2"/>
        <v>5.295257228958886</v>
      </c>
    </row>
    <row r="73" spans="1:15" x14ac:dyDescent="0.4">
      <c r="A73" t="s">
        <v>22</v>
      </c>
      <c r="B73">
        <v>4994</v>
      </c>
      <c r="K73" t="s">
        <v>49</v>
      </c>
      <c r="L73" t="str">
        <f>A18</f>
        <v>A10</v>
      </c>
      <c r="M73">
        <f>B18</f>
        <v>3622</v>
      </c>
      <c r="N73" s="8">
        <f t="shared" si="1"/>
        <v>5.3813589725191936E-2</v>
      </c>
      <c r="O73">
        <f t="shared" si="2"/>
        <v>2.1525435890076774</v>
      </c>
    </row>
    <row r="74" spans="1:15" x14ac:dyDescent="0.4">
      <c r="A74" t="s">
        <v>32</v>
      </c>
      <c r="B74">
        <v>4595</v>
      </c>
      <c r="K74" t="s">
        <v>50</v>
      </c>
      <c r="L74" t="str">
        <f>A30</f>
        <v>B10</v>
      </c>
      <c r="M74">
        <f>B30</f>
        <v>3555</v>
      </c>
      <c r="N74" s="8">
        <f t="shared" ref="N74:N96" si="3">(M74-I$15)/2787.4</f>
        <v>2.9776852981272871E-2</v>
      </c>
      <c r="O74">
        <f t="shared" ref="O74:O96" si="4">N74*40</f>
        <v>1.1910741192509149</v>
      </c>
    </row>
    <row r="75" spans="1:15" x14ac:dyDescent="0.4">
      <c r="A75" t="s">
        <v>30</v>
      </c>
      <c r="B75">
        <v>3785</v>
      </c>
      <c r="K75" t="s">
        <v>51</v>
      </c>
      <c r="L75" t="str">
        <f>A42</f>
        <v>C10</v>
      </c>
      <c r="M75">
        <f>B42</f>
        <v>3376</v>
      </c>
      <c r="N75" s="8">
        <f t="shared" si="3"/>
        <v>-3.444069742412284E-2</v>
      </c>
      <c r="O75">
        <f t="shared" si="4"/>
        <v>-1.3776278969649136</v>
      </c>
    </row>
    <row r="76" spans="1:15" x14ac:dyDescent="0.4">
      <c r="A76" t="s">
        <v>46</v>
      </c>
      <c r="B76">
        <v>40417</v>
      </c>
      <c r="K76" t="s">
        <v>52</v>
      </c>
      <c r="L76" t="str">
        <f>A54</f>
        <v>D10</v>
      </c>
      <c r="M76">
        <f>B54</f>
        <v>3450</v>
      </c>
      <c r="N76" s="8">
        <f t="shared" si="3"/>
        <v>-7.8926598263614842E-3</v>
      </c>
      <c r="O76">
        <f t="shared" si="4"/>
        <v>-0.31570639305445936</v>
      </c>
    </row>
    <row r="77" spans="1:15" x14ac:dyDescent="0.4">
      <c r="A77" t="s">
        <v>54</v>
      </c>
      <c r="B77">
        <v>4921</v>
      </c>
      <c r="K77" t="s">
        <v>53</v>
      </c>
      <c r="L77" t="str">
        <f>A66</f>
        <v>E10</v>
      </c>
      <c r="M77">
        <f>B66</f>
        <v>3395</v>
      </c>
      <c r="N77" s="8">
        <f t="shared" si="3"/>
        <v>-2.7624309392265192E-2</v>
      </c>
      <c r="O77">
        <f t="shared" si="4"/>
        <v>-1.1049723756906076</v>
      </c>
    </row>
    <row r="78" spans="1:15" x14ac:dyDescent="0.4">
      <c r="A78" t="s">
        <v>62</v>
      </c>
      <c r="B78">
        <v>3629</v>
      </c>
      <c r="K78" t="s">
        <v>54</v>
      </c>
      <c r="L78" t="str">
        <f>A78</f>
        <v>F10</v>
      </c>
      <c r="M78">
        <f>B78</f>
        <v>3629</v>
      </c>
      <c r="N78" s="8">
        <f t="shared" si="3"/>
        <v>5.6324890579034226E-2</v>
      </c>
      <c r="O78">
        <f t="shared" si="4"/>
        <v>2.252995623161369</v>
      </c>
    </row>
    <row r="79" spans="1:15" x14ac:dyDescent="0.4">
      <c r="A79" t="s">
        <v>70</v>
      </c>
      <c r="B79">
        <v>25788</v>
      </c>
      <c r="K79" t="s">
        <v>55</v>
      </c>
      <c r="L79" t="str">
        <f>A90</f>
        <v>G10</v>
      </c>
      <c r="M79">
        <f>B90</f>
        <v>4571</v>
      </c>
      <c r="N79" s="8">
        <f t="shared" si="3"/>
        <v>0.39427423405323958</v>
      </c>
      <c r="O79">
        <f t="shared" si="4"/>
        <v>15.770969362129584</v>
      </c>
    </row>
    <row r="80" spans="1:15" x14ac:dyDescent="0.4">
      <c r="A80" t="s">
        <v>78</v>
      </c>
      <c r="B80">
        <v>3804</v>
      </c>
      <c r="K80" t="s">
        <v>56</v>
      </c>
      <c r="L80" t="str">
        <f>A102</f>
        <v>H10</v>
      </c>
      <c r="M80">
        <f>B102</f>
        <v>5485</v>
      </c>
      <c r="N80" s="8">
        <f t="shared" si="3"/>
        <v>0.72217837411207575</v>
      </c>
      <c r="O80">
        <f t="shared" si="4"/>
        <v>28.887134964483032</v>
      </c>
    </row>
    <row r="81" spans="1:15" x14ac:dyDescent="0.4">
      <c r="A81" t="s">
        <v>100</v>
      </c>
      <c r="B81">
        <v>3472</v>
      </c>
      <c r="K81" t="s">
        <v>64</v>
      </c>
      <c r="L81" t="str">
        <f>A103</f>
        <v>H11</v>
      </c>
      <c r="M81">
        <f>B103</f>
        <v>6745</v>
      </c>
      <c r="N81" s="8">
        <f t="shared" si="3"/>
        <v>1.1742125278036879</v>
      </c>
      <c r="O81">
        <f t="shared" si="4"/>
        <v>46.968501112147514</v>
      </c>
    </row>
    <row r="82" spans="1:15" x14ac:dyDescent="0.4">
      <c r="A82" t="s">
        <v>101</v>
      </c>
      <c r="B82">
        <v>6007</v>
      </c>
      <c r="K82" t="s">
        <v>63</v>
      </c>
      <c r="L82" t="str">
        <f>A91</f>
        <v>G11</v>
      </c>
      <c r="M82">
        <f>B91</f>
        <v>10993</v>
      </c>
      <c r="N82" s="8">
        <f t="shared" si="3"/>
        <v>2.6982133888211237</v>
      </c>
      <c r="O82">
        <f t="shared" si="4"/>
        <v>107.92853555284495</v>
      </c>
    </row>
    <row r="83" spans="1:15" x14ac:dyDescent="0.4">
      <c r="A83" t="s">
        <v>102</v>
      </c>
      <c r="B83">
        <v>56632</v>
      </c>
      <c r="K83" t="s">
        <v>62</v>
      </c>
      <c r="L83" t="str">
        <f>A79</f>
        <v>F11</v>
      </c>
      <c r="M83">
        <f>B79</f>
        <v>25788</v>
      </c>
      <c r="N83" s="8">
        <f t="shared" si="3"/>
        <v>8.0060271220492218</v>
      </c>
      <c r="O83">
        <f t="shared" si="4"/>
        <v>320.24108488196885</v>
      </c>
    </row>
    <row r="84" spans="1:15" x14ac:dyDescent="0.4">
      <c r="A84" t="s">
        <v>15</v>
      </c>
      <c r="B84">
        <v>3372</v>
      </c>
      <c r="K84" t="s">
        <v>61</v>
      </c>
      <c r="L84" t="str">
        <f>A67</f>
        <v>E11</v>
      </c>
      <c r="M84">
        <f>B67</f>
        <v>34749</v>
      </c>
      <c r="N84" s="8">
        <f t="shared" si="3"/>
        <v>11.220850972232187</v>
      </c>
      <c r="O84">
        <f t="shared" si="4"/>
        <v>448.83403888928746</v>
      </c>
    </row>
    <row r="85" spans="1:15" x14ac:dyDescent="0.4">
      <c r="A85" t="s">
        <v>23</v>
      </c>
      <c r="B85">
        <v>3495</v>
      </c>
      <c r="K85" t="s">
        <v>60</v>
      </c>
      <c r="L85" t="str">
        <f>A55</f>
        <v>D11</v>
      </c>
      <c r="M85">
        <f>B55</f>
        <v>29600</v>
      </c>
      <c r="N85" s="8">
        <f t="shared" si="3"/>
        <v>9.3736098155987655</v>
      </c>
      <c r="O85">
        <f t="shared" si="4"/>
        <v>374.94439262395065</v>
      </c>
    </row>
    <row r="86" spans="1:15" x14ac:dyDescent="0.4">
      <c r="A86" t="s">
        <v>31</v>
      </c>
      <c r="B86">
        <v>4048</v>
      </c>
      <c r="K86" t="s">
        <v>59</v>
      </c>
      <c r="L86" t="str">
        <f>A43</f>
        <v>C11</v>
      </c>
      <c r="M86">
        <f>B43</f>
        <v>17956</v>
      </c>
      <c r="N86" s="8">
        <f t="shared" si="3"/>
        <v>5.1962402238645327</v>
      </c>
      <c r="O86">
        <f t="shared" si="4"/>
        <v>207.8496089545813</v>
      </c>
    </row>
    <row r="87" spans="1:15" x14ac:dyDescent="0.4">
      <c r="A87" t="s">
        <v>39</v>
      </c>
      <c r="B87">
        <v>3848</v>
      </c>
      <c r="K87" t="s">
        <v>58</v>
      </c>
      <c r="L87" t="str">
        <f>A31</f>
        <v>B11</v>
      </c>
      <c r="M87">
        <f>B31</f>
        <v>9405</v>
      </c>
      <c r="N87" s="8">
        <f t="shared" si="3"/>
        <v>2.1285068522637585</v>
      </c>
      <c r="O87">
        <f t="shared" si="4"/>
        <v>85.140274090550335</v>
      </c>
    </row>
    <row r="88" spans="1:15" x14ac:dyDescent="0.4">
      <c r="A88" t="s">
        <v>47</v>
      </c>
      <c r="B88">
        <v>28527</v>
      </c>
      <c r="K88" t="s">
        <v>57</v>
      </c>
      <c r="L88" t="str">
        <f>A19</f>
        <v>A11</v>
      </c>
      <c r="M88">
        <f>B19</f>
        <v>6467</v>
      </c>
      <c r="N88" s="8">
        <f t="shared" si="3"/>
        <v>1.0744780081796657</v>
      </c>
      <c r="O88">
        <f t="shared" si="4"/>
        <v>42.979120327186628</v>
      </c>
    </row>
    <row r="89" spans="1:15" x14ac:dyDescent="0.4">
      <c r="A89" t="s">
        <v>55</v>
      </c>
      <c r="B89">
        <v>6058</v>
      </c>
      <c r="K89" t="s">
        <v>65</v>
      </c>
      <c r="L89" t="str">
        <f>A20</f>
        <v>A12</v>
      </c>
      <c r="M89">
        <f>B20</f>
        <v>4947</v>
      </c>
      <c r="N89" s="8">
        <f t="shared" si="3"/>
        <v>0.52916696563105403</v>
      </c>
      <c r="O89">
        <f t="shared" si="4"/>
        <v>21.166678625242163</v>
      </c>
    </row>
    <row r="90" spans="1:15" x14ac:dyDescent="0.4">
      <c r="A90" t="s">
        <v>63</v>
      </c>
      <c r="B90">
        <v>4571</v>
      </c>
      <c r="K90" t="s">
        <v>66</v>
      </c>
      <c r="L90" t="str">
        <f>A32</f>
        <v>B12</v>
      </c>
      <c r="M90">
        <f>B32</f>
        <v>4366</v>
      </c>
      <c r="N90" s="8">
        <f t="shared" si="3"/>
        <v>0.32072899476214395</v>
      </c>
      <c r="O90">
        <f t="shared" si="4"/>
        <v>12.829159790485757</v>
      </c>
    </row>
    <row r="91" spans="1:15" x14ac:dyDescent="0.4">
      <c r="A91" t="s">
        <v>71</v>
      </c>
      <c r="B91">
        <v>10993</v>
      </c>
      <c r="K91" t="s">
        <v>67</v>
      </c>
      <c r="L91" t="str">
        <f>A44</f>
        <v>C12</v>
      </c>
      <c r="M91">
        <f>B44</f>
        <v>4083</v>
      </c>
      <c r="N91" s="8">
        <f t="shared" si="3"/>
        <v>0.21920068881394847</v>
      </c>
      <c r="O91">
        <f t="shared" si="4"/>
        <v>8.768027552557939</v>
      </c>
    </row>
    <row r="92" spans="1:15" x14ac:dyDescent="0.4">
      <c r="A92" t="s">
        <v>79</v>
      </c>
      <c r="B92">
        <v>3626</v>
      </c>
      <c r="K92" t="s">
        <v>68</v>
      </c>
      <c r="L92" t="str">
        <f>A56</f>
        <v>D12</v>
      </c>
      <c r="M92">
        <f>B56</f>
        <v>4030</v>
      </c>
      <c r="N92" s="8">
        <f t="shared" si="3"/>
        <v>0.20018655377771399</v>
      </c>
      <c r="O92">
        <f t="shared" si="4"/>
        <v>8.0074621511085589</v>
      </c>
    </row>
    <row r="93" spans="1:15" x14ac:dyDescent="0.4">
      <c r="A93" t="s">
        <v>103</v>
      </c>
      <c r="B93">
        <v>3411</v>
      </c>
      <c r="K93" t="s">
        <v>69</v>
      </c>
      <c r="L93" t="str">
        <f>A68</f>
        <v>E12</v>
      </c>
      <c r="M93">
        <f>B68</f>
        <v>4002</v>
      </c>
      <c r="N93" s="8">
        <f t="shared" si="3"/>
        <v>0.19014135036234484</v>
      </c>
      <c r="O93">
        <f t="shared" si="4"/>
        <v>7.6056540144937932</v>
      </c>
    </row>
    <row r="94" spans="1:15" x14ac:dyDescent="0.4">
      <c r="A94" t="s">
        <v>104</v>
      </c>
      <c r="B94">
        <v>9979</v>
      </c>
      <c r="K94" t="s">
        <v>70</v>
      </c>
      <c r="L94" t="str">
        <f>A80</f>
        <v>F12</v>
      </c>
      <c r="M94">
        <f>B80</f>
        <v>3804</v>
      </c>
      <c r="N94" s="8">
        <f t="shared" si="3"/>
        <v>0.11910741192509149</v>
      </c>
      <c r="O94">
        <f t="shared" si="4"/>
        <v>4.7642964770036595</v>
      </c>
    </row>
    <row r="95" spans="1:15" x14ac:dyDescent="0.4">
      <c r="A95" t="s">
        <v>105</v>
      </c>
      <c r="B95">
        <v>28265</v>
      </c>
      <c r="K95" t="s">
        <v>71</v>
      </c>
      <c r="L95" t="str">
        <f>A92</f>
        <v>G12</v>
      </c>
      <c r="M95">
        <f>B92</f>
        <v>3626</v>
      </c>
      <c r="N95" s="8">
        <f t="shared" si="3"/>
        <v>5.5248618784530384E-2</v>
      </c>
      <c r="O95">
        <f t="shared" si="4"/>
        <v>2.2099447513812152</v>
      </c>
    </row>
    <row r="96" spans="1:15" x14ac:dyDescent="0.4">
      <c r="A96" t="s">
        <v>16</v>
      </c>
      <c r="B96">
        <v>3393</v>
      </c>
      <c r="K96" t="s">
        <v>72</v>
      </c>
      <c r="L96" t="str">
        <f>A104</f>
        <v>H12</v>
      </c>
      <c r="M96">
        <f>B104</f>
        <v>3535</v>
      </c>
      <c r="N96" s="8">
        <f t="shared" si="3"/>
        <v>2.2601707684580613E-2</v>
      </c>
      <c r="O96">
        <f t="shared" si="4"/>
        <v>0.90406830738322452</v>
      </c>
    </row>
    <row r="97" spans="1:2" x14ac:dyDescent="0.4">
      <c r="A97" t="s">
        <v>24</v>
      </c>
      <c r="B97">
        <v>3375</v>
      </c>
    </row>
    <row r="98" spans="1:2" x14ac:dyDescent="0.4">
      <c r="A98" t="s">
        <v>33</v>
      </c>
      <c r="B98">
        <v>3884</v>
      </c>
    </row>
    <row r="99" spans="1:2" x14ac:dyDescent="0.4">
      <c r="A99" t="s">
        <v>40</v>
      </c>
      <c r="B99">
        <v>3890</v>
      </c>
    </row>
    <row r="100" spans="1:2" x14ac:dyDescent="0.4">
      <c r="A100" t="s">
        <v>48</v>
      </c>
      <c r="B100">
        <v>16177</v>
      </c>
    </row>
    <row r="101" spans="1:2" x14ac:dyDescent="0.4">
      <c r="A101" t="s">
        <v>56</v>
      </c>
      <c r="B101">
        <v>7353</v>
      </c>
    </row>
    <row r="102" spans="1:2" x14ac:dyDescent="0.4">
      <c r="A102" t="s">
        <v>64</v>
      </c>
      <c r="B102">
        <v>5485</v>
      </c>
    </row>
    <row r="103" spans="1:2" x14ac:dyDescent="0.4">
      <c r="A103" t="s">
        <v>72</v>
      </c>
      <c r="B103">
        <v>6745</v>
      </c>
    </row>
    <row r="104" spans="1:2" x14ac:dyDescent="0.4">
      <c r="A104" t="s">
        <v>80</v>
      </c>
      <c r="B104">
        <v>3535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64988</v>
      </c>
      <c r="D2">
        <v>3384</v>
      </c>
      <c r="E2">
        <v>4509</v>
      </c>
      <c r="F2">
        <v>3976</v>
      </c>
      <c r="G2">
        <v>40248</v>
      </c>
      <c r="H2">
        <v>35189</v>
      </c>
      <c r="I2">
        <v>4317</v>
      </c>
      <c r="J2">
        <v>5058</v>
      </c>
      <c r="K2">
        <v>3765</v>
      </c>
      <c r="L2">
        <v>3665</v>
      </c>
      <c r="M2">
        <v>6218</v>
      </c>
      <c r="N2">
        <v>4872</v>
      </c>
      <c r="O2">
        <v>43812</v>
      </c>
      <c r="P2">
        <v>3395</v>
      </c>
      <c r="Q2">
        <v>5869</v>
      </c>
      <c r="R2">
        <v>3863</v>
      </c>
      <c r="S2">
        <v>21668</v>
      </c>
      <c r="T2">
        <v>25281</v>
      </c>
      <c r="U2">
        <v>3843</v>
      </c>
      <c r="V2">
        <v>7817</v>
      </c>
      <c r="W2">
        <v>3925</v>
      </c>
      <c r="X2">
        <v>3484</v>
      </c>
      <c r="Y2">
        <v>8928</v>
      </c>
      <c r="Z2">
        <v>4216</v>
      </c>
      <c r="AA2">
        <v>22321</v>
      </c>
      <c r="AB2">
        <v>3362</v>
      </c>
      <c r="AC2">
        <v>7347</v>
      </c>
      <c r="AD2">
        <v>3874</v>
      </c>
      <c r="AE2">
        <v>10291</v>
      </c>
      <c r="AF2">
        <v>12643</v>
      </c>
      <c r="AG2">
        <v>3476</v>
      </c>
      <c r="AH2">
        <v>10251</v>
      </c>
      <c r="AI2">
        <v>3778</v>
      </c>
      <c r="AJ2">
        <v>3402</v>
      </c>
      <c r="AK2">
        <v>16875</v>
      </c>
      <c r="AL2">
        <v>3938</v>
      </c>
      <c r="AM2">
        <v>8265</v>
      </c>
      <c r="AN2">
        <v>3495</v>
      </c>
      <c r="AO2">
        <v>12880</v>
      </c>
      <c r="AP2">
        <v>3736</v>
      </c>
      <c r="AQ2">
        <v>8351</v>
      </c>
      <c r="AR2">
        <v>7106</v>
      </c>
      <c r="AS2">
        <v>3400</v>
      </c>
      <c r="AT2">
        <v>13796</v>
      </c>
      <c r="AU2">
        <v>3881</v>
      </c>
      <c r="AV2">
        <v>3364</v>
      </c>
      <c r="AW2">
        <v>27291</v>
      </c>
      <c r="AX2">
        <v>3818</v>
      </c>
      <c r="AY2">
        <v>4495</v>
      </c>
      <c r="AZ2">
        <v>3979</v>
      </c>
      <c r="BA2">
        <v>28744</v>
      </c>
      <c r="BB2">
        <v>3662</v>
      </c>
      <c r="BC2">
        <v>7812</v>
      </c>
      <c r="BD2">
        <v>5528</v>
      </c>
      <c r="BE2">
        <v>3495</v>
      </c>
      <c r="BF2">
        <v>33048</v>
      </c>
      <c r="BG2">
        <v>4251</v>
      </c>
      <c r="BH2">
        <v>3369</v>
      </c>
      <c r="BI2">
        <v>32107</v>
      </c>
      <c r="BJ2">
        <v>3843</v>
      </c>
      <c r="BK2">
        <v>3718</v>
      </c>
      <c r="BL2">
        <v>4599</v>
      </c>
      <c r="BM2">
        <v>41605</v>
      </c>
      <c r="BN2">
        <v>3499</v>
      </c>
      <c r="BO2">
        <v>4852</v>
      </c>
      <c r="BP2">
        <v>4508</v>
      </c>
      <c r="BQ2">
        <v>3675</v>
      </c>
      <c r="BR2">
        <v>36974</v>
      </c>
      <c r="BS2">
        <v>4779</v>
      </c>
      <c r="BT2">
        <v>3537</v>
      </c>
      <c r="BU2">
        <v>24933</v>
      </c>
      <c r="BV2">
        <v>3727</v>
      </c>
      <c r="BW2">
        <v>3441</v>
      </c>
      <c r="BX2">
        <v>5788</v>
      </c>
      <c r="BY2">
        <v>53514</v>
      </c>
      <c r="BZ2">
        <v>3354</v>
      </c>
      <c r="CA2">
        <v>3487</v>
      </c>
      <c r="CB2">
        <v>3995</v>
      </c>
      <c r="CC2">
        <v>3879</v>
      </c>
      <c r="CD2">
        <v>26897</v>
      </c>
      <c r="CE2">
        <v>5912</v>
      </c>
      <c r="CF2">
        <v>4479</v>
      </c>
      <c r="CG2">
        <v>10392</v>
      </c>
      <c r="CH2">
        <v>3586</v>
      </c>
      <c r="CI2">
        <v>3441</v>
      </c>
      <c r="CJ2">
        <v>9747</v>
      </c>
      <c r="CK2">
        <v>26865</v>
      </c>
      <c r="CL2">
        <v>3364</v>
      </c>
      <c r="CM2">
        <v>3362</v>
      </c>
      <c r="CN2">
        <v>3826</v>
      </c>
      <c r="CO2">
        <v>3910</v>
      </c>
      <c r="CP2">
        <v>15185</v>
      </c>
      <c r="CQ2">
        <v>7083</v>
      </c>
      <c r="CR2">
        <v>5243</v>
      </c>
      <c r="CS2">
        <v>6461</v>
      </c>
      <c r="CT2">
        <v>3477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64988</v>
      </c>
      <c r="G9">
        <f>'Plate 1'!G9</f>
        <v>30</v>
      </c>
      <c r="H9" t="str">
        <f t="shared" ref="H9:I9" si="0">A9</f>
        <v>A1</v>
      </c>
      <c r="I9">
        <f t="shared" si="0"/>
        <v>64988</v>
      </c>
      <c r="K9" t="s">
        <v>82</v>
      </c>
      <c r="L9" t="str">
        <f>A10</f>
        <v>A2</v>
      </c>
      <c r="M9">
        <f>B10</f>
        <v>3384</v>
      </c>
      <c r="N9" s="8">
        <f>(M9-I$15)/2655.2</f>
        <v>-2.1467309430551373E-2</v>
      </c>
      <c r="O9">
        <f>N9*40</f>
        <v>-0.85869237722205494</v>
      </c>
    </row>
    <row r="10" spans="1:98" x14ac:dyDescent="0.4">
      <c r="A10" t="s">
        <v>83</v>
      </c>
      <c r="B10">
        <v>3384</v>
      </c>
      <c r="G10">
        <f>'Plate 1'!G10</f>
        <v>15</v>
      </c>
      <c r="H10" t="str">
        <f>A21</f>
        <v>B1</v>
      </c>
      <c r="I10">
        <f>B21</f>
        <v>43812</v>
      </c>
      <c r="K10" t="s">
        <v>85</v>
      </c>
      <c r="L10" t="str">
        <f>A22</f>
        <v>B2</v>
      </c>
      <c r="M10">
        <f>B22</f>
        <v>3395</v>
      </c>
      <c r="N10" s="8">
        <f t="shared" ref="N10:N73" si="1">(M10-I$15)/2655.2</f>
        <v>-1.732449532991865E-2</v>
      </c>
      <c r="O10">
        <f t="shared" ref="O10:O73" si="2">N10*40</f>
        <v>-0.69297981319674595</v>
      </c>
    </row>
    <row r="11" spans="1:98" x14ac:dyDescent="0.4">
      <c r="A11" t="s">
        <v>84</v>
      </c>
      <c r="B11">
        <v>4509</v>
      </c>
      <c r="G11">
        <f>'Plate 1'!G11</f>
        <v>7.5</v>
      </c>
      <c r="H11" t="str">
        <f>A33</f>
        <v>C1</v>
      </c>
      <c r="I11">
        <f>B33</f>
        <v>22321</v>
      </c>
      <c r="K11" t="s">
        <v>88</v>
      </c>
      <c r="L11" t="str">
        <f>A34</f>
        <v>C2</v>
      </c>
      <c r="M11">
        <f>B34</f>
        <v>3362</v>
      </c>
      <c r="N11" s="8">
        <f t="shared" si="1"/>
        <v>-2.9752937631816814E-2</v>
      </c>
      <c r="O11">
        <f t="shared" si="2"/>
        <v>-1.1901175052726725</v>
      </c>
    </row>
    <row r="12" spans="1:98" x14ac:dyDescent="0.4">
      <c r="A12" t="s">
        <v>9</v>
      </c>
      <c r="B12">
        <v>3976</v>
      </c>
      <c r="G12">
        <f>'Plate 1'!G12</f>
        <v>1.875</v>
      </c>
      <c r="H12" t="str">
        <f>A45</f>
        <v>D1</v>
      </c>
      <c r="I12">
        <f>B45</f>
        <v>8265</v>
      </c>
      <c r="K12" t="s">
        <v>91</v>
      </c>
      <c r="L12" t="str">
        <f>A46</f>
        <v>D2</v>
      </c>
      <c r="M12">
        <f>B46</f>
        <v>3495</v>
      </c>
      <c r="N12" s="8">
        <f t="shared" si="1"/>
        <v>2.0337451039469722E-2</v>
      </c>
      <c r="O12">
        <f t="shared" si="2"/>
        <v>0.81349804157878891</v>
      </c>
    </row>
    <row r="13" spans="1:98" x14ac:dyDescent="0.4">
      <c r="A13" t="s">
        <v>17</v>
      </c>
      <c r="B13">
        <v>40248</v>
      </c>
      <c r="G13">
        <f>'Plate 1'!G13</f>
        <v>0.46875</v>
      </c>
      <c r="H13" t="str">
        <f>A57</f>
        <v>E1</v>
      </c>
      <c r="I13">
        <f>B57</f>
        <v>4495</v>
      </c>
      <c r="K13" t="s">
        <v>94</v>
      </c>
      <c r="L13" t="str">
        <f>A58</f>
        <v>E2</v>
      </c>
      <c r="M13">
        <f>B58</f>
        <v>3979</v>
      </c>
      <c r="N13" s="8">
        <f t="shared" si="1"/>
        <v>0.20262127146730943</v>
      </c>
      <c r="O13">
        <f t="shared" si="2"/>
        <v>8.1048508586923766</v>
      </c>
    </row>
    <row r="14" spans="1:98" x14ac:dyDescent="0.4">
      <c r="A14" t="s">
        <v>25</v>
      </c>
      <c r="B14">
        <v>35189</v>
      </c>
      <c r="G14">
        <f>'Plate 1'!G14</f>
        <v>0.1171875</v>
      </c>
      <c r="H14" t="str">
        <f>A69</f>
        <v>F1</v>
      </c>
      <c r="I14">
        <f>B69</f>
        <v>3718</v>
      </c>
      <c r="K14" t="s">
        <v>97</v>
      </c>
      <c r="L14" t="str">
        <f>A70</f>
        <v>F2</v>
      </c>
      <c r="M14">
        <f>B70</f>
        <v>4599</v>
      </c>
      <c r="N14" s="8">
        <f t="shared" si="1"/>
        <v>0.43612533895751737</v>
      </c>
      <c r="O14">
        <f t="shared" si="2"/>
        <v>17.445013558300694</v>
      </c>
    </row>
    <row r="15" spans="1:98" x14ac:dyDescent="0.4">
      <c r="A15" t="s">
        <v>34</v>
      </c>
      <c r="B15">
        <v>4317</v>
      </c>
      <c r="G15">
        <f>'Plate 1'!G15</f>
        <v>0</v>
      </c>
      <c r="H15" t="str">
        <f>A81</f>
        <v>G1</v>
      </c>
      <c r="I15">
        <f>B81</f>
        <v>3441</v>
      </c>
      <c r="K15" t="s">
        <v>100</v>
      </c>
      <c r="L15" t="str">
        <f>A82</f>
        <v>G2</v>
      </c>
      <c r="M15">
        <f>B82</f>
        <v>5788</v>
      </c>
      <c r="N15" s="8">
        <f t="shared" si="1"/>
        <v>0.88392588128954508</v>
      </c>
      <c r="O15">
        <f t="shared" si="2"/>
        <v>35.357035251581806</v>
      </c>
    </row>
    <row r="16" spans="1:98" x14ac:dyDescent="0.4">
      <c r="A16" t="s">
        <v>41</v>
      </c>
      <c r="B16">
        <v>5058</v>
      </c>
      <c r="H16" t="s">
        <v>119</v>
      </c>
      <c r="I16">
        <f>SLOPE(I10:I15, G10:G15)</f>
        <v>2675.2237728840541</v>
      </c>
      <c r="K16" t="s">
        <v>103</v>
      </c>
      <c r="L16" t="str">
        <f>A94</f>
        <v>H2</v>
      </c>
      <c r="M16">
        <f>B94</f>
        <v>9747</v>
      </c>
      <c r="N16" s="8">
        <f t="shared" si="1"/>
        <v>2.3749623380536309</v>
      </c>
      <c r="O16">
        <f t="shared" si="2"/>
        <v>94.998493522145239</v>
      </c>
    </row>
    <row r="17" spans="1:15" x14ac:dyDescent="0.4">
      <c r="A17" t="s">
        <v>49</v>
      </c>
      <c r="B17">
        <v>3765</v>
      </c>
      <c r="K17" t="s">
        <v>104</v>
      </c>
      <c r="L17" t="str">
        <f>A95</f>
        <v>H3</v>
      </c>
      <c r="M17">
        <f>B95</f>
        <v>26865</v>
      </c>
      <c r="N17" s="8">
        <f t="shared" si="1"/>
        <v>8.8219343175655318</v>
      </c>
      <c r="O17">
        <f t="shared" si="2"/>
        <v>352.8773727026213</v>
      </c>
    </row>
    <row r="18" spans="1:15" x14ac:dyDescent="0.4">
      <c r="A18" t="s">
        <v>57</v>
      </c>
      <c r="B18">
        <v>3665</v>
      </c>
      <c r="K18" t="s">
        <v>101</v>
      </c>
      <c r="L18" t="str">
        <f>A83</f>
        <v>G3</v>
      </c>
      <c r="M18">
        <f>B83</f>
        <v>53514</v>
      </c>
      <c r="N18" s="8">
        <f t="shared" si="1"/>
        <v>18.85846640554384</v>
      </c>
      <c r="O18">
        <f t="shared" si="2"/>
        <v>754.33865622175358</v>
      </c>
    </row>
    <row r="19" spans="1:15" x14ac:dyDescent="0.4">
      <c r="A19" t="s">
        <v>65</v>
      </c>
      <c r="B19">
        <v>6218</v>
      </c>
      <c r="K19" t="s">
        <v>98</v>
      </c>
      <c r="L19" t="str">
        <f>A71</f>
        <v>F3</v>
      </c>
      <c r="M19">
        <f>B71</f>
        <v>41605</v>
      </c>
      <c r="N19" s="8">
        <f t="shared" si="1"/>
        <v>14.373305212413378</v>
      </c>
      <c r="O19">
        <f t="shared" si="2"/>
        <v>574.93220849653517</v>
      </c>
    </row>
    <row r="20" spans="1:15" x14ac:dyDescent="0.4">
      <c r="A20" t="s">
        <v>73</v>
      </c>
      <c r="B20">
        <v>4872</v>
      </c>
      <c r="K20" t="s">
        <v>95</v>
      </c>
      <c r="L20" t="str">
        <f>A59</f>
        <v>E3</v>
      </c>
      <c r="M20">
        <f>B59</f>
        <v>28744</v>
      </c>
      <c r="N20" s="8">
        <f t="shared" si="1"/>
        <v>9.5296022898463395</v>
      </c>
      <c r="O20">
        <f t="shared" si="2"/>
        <v>381.18409159385357</v>
      </c>
    </row>
    <row r="21" spans="1:15" x14ac:dyDescent="0.4">
      <c r="A21" t="s">
        <v>85</v>
      </c>
      <c r="B21">
        <v>43812</v>
      </c>
      <c r="K21" t="s">
        <v>92</v>
      </c>
      <c r="L21" t="str">
        <f>A47</f>
        <v>D3</v>
      </c>
      <c r="M21">
        <f>B47</f>
        <v>12880</v>
      </c>
      <c r="N21" s="8">
        <f t="shared" si="1"/>
        <v>3.5549111178065687</v>
      </c>
      <c r="O21">
        <f t="shared" si="2"/>
        <v>142.19644471226275</v>
      </c>
    </row>
    <row r="22" spans="1:15" x14ac:dyDescent="0.4">
      <c r="A22" t="s">
        <v>86</v>
      </c>
      <c r="B22">
        <v>3395</v>
      </c>
      <c r="K22" t="s">
        <v>89</v>
      </c>
      <c r="L22" t="str">
        <f>A35</f>
        <v>C3</v>
      </c>
      <c r="M22">
        <f>B35</f>
        <v>7347</v>
      </c>
      <c r="N22" s="8">
        <f t="shared" si="1"/>
        <v>1.4710756251883099</v>
      </c>
      <c r="O22">
        <f t="shared" si="2"/>
        <v>58.843025007532397</v>
      </c>
    </row>
    <row r="23" spans="1:15" x14ac:dyDescent="0.4">
      <c r="A23" t="s">
        <v>87</v>
      </c>
      <c r="B23">
        <v>5869</v>
      </c>
      <c r="K23" t="s">
        <v>86</v>
      </c>
      <c r="L23" t="str">
        <f>A23</f>
        <v>B3</v>
      </c>
      <c r="M23">
        <f>B23</f>
        <v>5869</v>
      </c>
      <c r="N23" s="8">
        <f t="shared" si="1"/>
        <v>0.9144320578487497</v>
      </c>
      <c r="O23">
        <f t="shared" si="2"/>
        <v>36.577282313949986</v>
      </c>
    </row>
    <row r="24" spans="1:15" x14ac:dyDescent="0.4">
      <c r="A24" t="s">
        <v>10</v>
      </c>
      <c r="B24">
        <v>3863</v>
      </c>
      <c r="K24" t="s">
        <v>83</v>
      </c>
      <c r="L24" t="str">
        <f>A11</f>
        <v>A3</v>
      </c>
      <c r="M24">
        <f>B11</f>
        <v>4509</v>
      </c>
      <c r="N24" s="8">
        <f t="shared" si="1"/>
        <v>0.4022295872250678</v>
      </c>
      <c r="O24">
        <f t="shared" si="2"/>
        <v>16.089183489002711</v>
      </c>
    </row>
    <row r="25" spans="1:15" x14ac:dyDescent="0.4">
      <c r="A25" t="s">
        <v>18</v>
      </c>
      <c r="B25">
        <v>21668</v>
      </c>
      <c r="K25" t="s">
        <v>84</v>
      </c>
      <c r="L25" t="str">
        <f>A12</f>
        <v>A4</v>
      </c>
      <c r="M25">
        <f>B12</f>
        <v>3976</v>
      </c>
      <c r="N25" s="8">
        <f t="shared" si="1"/>
        <v>0.20149141307622778</v>
      </c>
      <c r="O25">
        <f t="shared" si="2"/>
        <v>8.059656523049112</v>
      </c>
    </row>
    <row r="26" spans="1:15" x14ac:dyDescent="0.4">
      <c r="A26" t="s">
        <v>26</v>
      </c>
      <c r="B26">
        <v>25281</v>
      </c>
      <c r="K26" t="s">
        <v>87</v>
      </c>
      <c r="L26" t="str">
        <f>A24</f>
        <v>B4</v>
      </c>
      <c r="M26">
        <f>B24</f>
        <v>3863</v>
      </c>
      <c r="N26" s="8">
        <f t="shared" si="1"/>
        <v>0.15893341367881894</v>
      </c>
      <c r="O26">
        <f t="shared" si="2"/>
        <v>6.3573365471527579</v>
      </c>
    </row>
    <row r="27" spans="1:15" x14ac:dyDescent="0.4">
      <c r="A27" t="s">
        <v>35</v>
      </c>
      <c r="B27">
        <v>3843</v>
      </c>
      <c r="K27" t="s">
        <v>90</v>
      </c>
      <c r="L27" t="str">
        <f>A36</f>
        <v>C4</v>
      </c>
      <c r="M27">
        <f>B36</f>
        <v>3874</v>
      </c>
      <c r="N27" s="8">
        <f t="shared" si="1"/>
        <v>0.16307622777945166</v>
      </c>
      <c r="O27">
        <f t="shared" si="2"/>
        <v>6.5230491111780662</v>
      </c>
    </row>
    <row r="28" spans="1:15" x14ac:dyDescent="0.4">
      <c r="A28" t="s">
        <v>42</v>
      </c>
      <c r="B28">
        <v>7817</v>
      </c>
      <c r="K28" t="s">
        <v>93</v>
      </c>
      <c r="L28" t="str">
        <f>A48</f>
        <v>D4</v>
      </c>
      <c r="M28">
        <f>B48</f>
        <v>3736</v>
      </c>
      <c r="N28" s="8">
        <f t="shared" si="1"/>
        <v>0.1111027417896957</v>
      </c>
      <c r="O28">
        <f t="shared" si="2"/>
        <v>4.4441096715878281</v>
      </c>
    </row>
    <row r="29" spans="1:15" x14ac:dyDescent="0.4">
      <c r="A29" t="s">
        <v>50</v>
      </c>
      <c r="B29">
        <v>3925</v>
      </c>
      <c r="K29" t="s">
        <v>96</v>
      </c>
      <c r="L29" t="str">
        <f>A60</f>
        <v>E4</v>
      </c>
      <c r="M29">
        <f>B60</f>
        <v>3662</v>
      </c>
      <c r="N29" s="8">
        <f t="shared" si="1"/>
        <v>8.3232901476348306E-2</v>
      </c>
      <c r="O29">
        <f t="shared" si="2"/>
        <v>3.3293160590539324</v>
      </c>
    </row>
    <row r="30" spans="1:15" x14ac:dyDescent="0.4">
      <c r="A30" t="s">
        <v>58</v>
      </c>
      <c r="B30">
        <v>3484</v>
      </c>
      <c r="K30" t="s">
        <v>99</v>
      </c>
      <c r="L30" t="str">
        <f>A72</f>
        <v>F4</v>
      </c>
      <c r="M30">
        <f>B72</f>
        <v>3499</v>
      </c>
      <c r="N30" s="8">
        <f t="shared" si="1"/>
        <v>2.1843928894245256E-2</v>
      </c>
      <c r="O30">
        <f t="shared" si="2"/>
        <v>0.87375715576981028</v>
      </c>
    </row>
    <row r="31" spans="1:15" x14ac:dyDescent="0.4">
      <c r="A31" t="s">
        <v>66</v>
      </c>
      <c r="B31">
        <v>8928</v>
      </c>
      <c r="K31" t="s">
        <v>102</v>
      </c>
      <c r="L31" t="str">
        <f>A84</f>
        <v>G4</v>
      </c>
      <c r="M31">
        <f>B84</f>
        <v>3354</v>
      </c>
      <c r="N31" s="8">
        <f t="shared" si="1"/>
        <v>-3.2765893341367883E-2</v>
      </c>
      <c r="O31">
        <f t="shared" si="2"/>
        <v>-1.3106357336547152</v>
      </c>
    </row>
    <row r="32" spans="1:15" x14ac:dyDescent="0.4">
      <c r="A32" t="s">
        <v>74</v>
      </c>
      <c r="B32">
        <v>4216</v>
      </c>
      <c r="K32" t="s">
        <v>105</v>
      </c>
      <c r="L32" t="str">
        <f>A96</f>
        <v>H4</v>
      </c>
      <c r="M32">
        <f>B96</f>
        <v>3364</v>
      </c>
      <c r="N32" s="8">
        <f t="shared" si="1"/>
        <v>-2.8999698704429047E-2</v>
      </c>
      <c r="O32">
        <f t="shared" si="2"/>
        <v>-1.1599879481771618</v>
      </c>
    </row>
    <row r="33" spans="1:15" x14ac:dyDescent="0.4">
      <c r="A33" t="s">
        <v>88</v>
      </c>
      <c r="B33">
        <v>22321</v>
      </c>
      <c r="K33" t="s">
        <v>16</v>
      </c>
      <c r="L33" t="str">
        <f>A97</f>
        <v>H5</v>
      </c>
      <c r="M33">
        <f>B97</f>
        <v>3362</v>
      </c>
      <c r="N33" s="8">
        <f t="shared" si="1"/>
        <v>-2.9752937631816814E-2</v>
      </c>
      <c r="O33">
        <f t="shared" si="2"/>
        <v>-1.1901175052726725</v>
      </c>
    </row>
    <row r="34" spans="1:15" x14ac:dyDescent="0.4">
      <c r="A34" t="s">
        <v>89</v>
      </c>
      <c r="B34">
        <v>3362</v>
      </c>
      <c r="K34" t="s">
        <v>15</v>
      </c>
      <c r="L34" t="str">
        <f>A85</f>
        <v>G5</v>
      </c>
      <c r="M34">
        <f>B85</f>
        <v>3487</v>
      </c>
      <c r="N34" s="8">
        <f t="shared" si="1"/>
        <v>1.732449532991865E-2</v>
      </c>
      <c r="O34">
        <f t="shared" si="2"/>
        <v>0.69297981319674595</v>
      </c>
    </row>
    <row r="35" spans="1:15" x14ac:dyDescent="0.4">
      <c r="A35" t="s">
        <v>90</v>
      </c>
      <c r="B35">
        <v>7347</v>
      </c>
      <c r="K35" t="s">
        <v>14</v>
      </c>
      <c r="L35" t="str">
        <f>A73</f>
        <v>F5</v>
      </c>
      <c r="M35">
        <f>B73</f>
        <v>4852</v>
      </c>
      <c r="N35" s="8">
        <f t="shared" si="1"/>
        <v>0.53141006327206997</v>
      </c>
      <c r="O35">
        <f t="shared" si="2"/>
        <v>21.256402530882799</v>
      </c>
    </row>
    <row r="36" spans="1:15" x14ac:dyDescent="0.4">
      <c r="A36" t="s">
        <v>11</v>
      </c>
      <c r="B36">
        <v>3874</v>
      </c>
      <c r="K36" t="s">
        <v>13</v>
      </c>
      <c r="L36" t="str">
        <f>A61</f>
        <v>E5</v>
      </c>
      <c r="M36">
        <f>B61</f>
        <v>7812</v>
      </c>
      <c r="N36" s="8">
        <f t="shared" si="1"/>
        <v>1.6462036758059657</v>
      </c>
      <c r="O36">
        <f t="shared" si="2"/>
        <v>65.848147032238629</v>
      </c>
    </row>
    <row r="37" spans="1:15" x14ac:dyDescent="0.4">
      <c r="A37" t="s">
        <v>19</v>
      </c>
      <c r="B37">
        <v>10291</v>
      </c>
      <c r="K37" t="s">
        <v>12</v>
      </c>
      <c r="L37" t="str">
        <f>A49</f>
        <v>D5</v>
      </c>
      <c r="M37">
        <f>B49</f>
        <v>8351</v>
      </c>
      <c r="N37" s="8">
        <f t="shared" si="1"/>
        <v>1.849201566736969</v>
      </c>
      <c r="O37">
        <f t="shared" si="2"/>
        <v>73.968062669478755</v>
      </c>
    </row>
    <row r="38" spans="1:15" x14ac:dyDescent="0.4">
      <c r="A38" t="s">
        <v>27</v>
      </c>
      <c r="B38">
        <v>12643</v>
      </c>
      <c r="K38" t="s">
        <v>11</v>
      </c>
      <c r="L38" t="str">
        <f>A37</f>
        <v>C5</v>
      </c>
      <c r="M38">
        <f>B37</f>
        <v>10291</v>
      </c>
      <c r="N38" s="8">
        <f t="shared" si="1"/>
        <v>2.5798433263031035</v>
      </c>
      <c r="O38">
        <f t="shared" si="2"/>
        <v>103.19373305212414</v>
      </c>
    </row>
    <row r="39" spans="1:15" x14ac:dyDescent="0.4">
      <c r="A39" t="s">
        <v>36</v>
      </c>
      <c r="B39">
        <v>3476</v>
      </c>
      <c r="K39" t="s">
        <v>10</v>
      </c>
      <c r="L39" t="str">
        <f>A25</f>
        <v>B5</v>
      </c>
      <c r="M39">
        <f>B25</f>
        <v>21668</v>
      </c>
      <c r="N39" s="8">
        <f t="shared" si="1"/>
        <v>6.8646429647484188</v>
      </c>
      <c r="O39">
        <f t="shared" si="2"/>
        <v>274.58571858993673</v>
      </c>
    </row>
    <row r="40" spans="1:15" x14ac:dyDescent="0.4">
      <c r="A40" t="s">
        <v>43</v>
      </c>
      <c r="B40">
        <v>10251</v>
      </c>
      <c r="K40" t="s">
        <v>9</v>
      </c>
      <c r="L40" t="str">
        <f>A13</f>
        <v>A5</v>
      </c>
      <c r="M40">
        <f>B13</f>
        <v>40248</v>
      </c>
      <c r="N40" s="8">
        <f t="shared" si="1"/>
        <v>13.862232600180779</v>
      </c>
      <c r="O40">
        <f t="shared" si="2"/>
        <v>554.48930400723111</v>
      </c>
    </row>
    <row r="41" spans="1:15" x14ac:dyDescent="0.4">
      <c r="A41" t="s">
        <v>51</v>
      </c>
      <c r="B41">
        <v>3778</v>
      </c>
      <c r="K41" t="s">
        <v>17</v>
      </c>
      <c r="L41" t="str">
        <f>A14</f>
        <v>A6</v>
      </c>
      <c r="M41">
        <f>B14</f>
        <v>35189</v>
      </c>
      <c r="N41" s="8">
        <f t="shared" si="1"/>
        <v>11.95691473335342</v>
      </c>
      <c r="O41">
        <f t="shared" si="2"/>
        <v>478.27658933413682</v>
      </c>
    </row>
    <row r="42" spans="1:15" x14ac:dyDescent="0.4">
      <c r="A42" t="s">
        <v>59</v>
      </c>
      <c r="B42">
        <v>3402</v>
      </c>
      <c r="K42" t="s">
        <v>18</v>
      </c>
      <c r="L42" t="str">
        <f>A26</f>
        <v>B6</v>
      </c>
      <c r="M42">
        <f>B26</f>
        <v>25281</v>
      </c>
      <c r="N42" s="8">
        <f t="shared" si="1"/>
        <v>8.2253690870744212</v>
      </c>
      <c r="O42">
        <f t="shared" si="2"/>
        <v>329.01476348297683</v>
      </c>
    </row>
    <row r="43" spans="1:15" x14ac:dyDescent="0.4">
      <c r="A43" t="s">
        <v>67</v>
      </c>
      <c r="B43">
        <v>16875</v>
      </c>
      <c r="K43" t="s">
        <v>19</v>
      </c>
      <c r="L43" t="str">
        <f>A38</f>
        <v>C6</v>
      </c>
      <c r="M43">
        <f>B38</f>
        <v>12643</v>
      </c>
      <c r="N43" s="8">
        <f t="shared" si="1"/>
        <v>3.4656523049111181</v>
      </c>
      <c r="O43">
        <f t="shared" si="2"/>
        <v>138.62609219644472</v>
      </c>
    </row>
    <row r="44" spans="1:15" x14ac:dyDescent="0.4">
      <c r="A44" t="s">
        <v>75</v>
      </c>
      <c r="B44">
        <v>3938</v>
      </c>
      <c r="K44" t="s">
        <v>20</v>
      </c>
      <c r="L44" t="str">
        <f>A50</f>
        <v>D6</v>
      </c>
      <c r="M44">
        <f>B50</f>
        <v>7106</v>
      </c>
      <c r="N44" s="8">
        <f t="shared" si="1"/>
        <v>1.3803103344380838</v>
      </c>
      <c r="O44">
        <f t="shared" si="2"/>
        <v>55.212413377523355</v>
      </c>
    </row>
    <row r="45" spans="1:15" x14ac:dyDescent="0.4">
      <c r="A45" t="s">
        <v>91</v>
      </c>
      <c r="B45">
        <v>8265</v>
      </c>
      <c r="K45" t="s">
        <v>21</v>
      </c>
      <c r="L45" t="str">
        <f>A62</f>
        <v>E6</v>
      </c>
      <c r="M45">
        <f>B62</f>
        <v>5528</v>
      </c>
      <c r="N45" s="8">
        <f t="shared" si="1"/>
        <v>0.78600482072913536</v>
      </c>
      <c r="O45">
        <f t="shared" si="2"/>
        <v>31.440192829165415</v>
      </c>
    </row>
    <row r="46" spans="1:15" x14ac:dyDescent="0.4">
      <c r="A46" t="s">
        <v>92</v>
      </c>
      <c r="B46">
        <v>3495</v>
      </c>
      <c r="K46" t="s">
        <v>22</v>
      </c>
      <c r="L46" t="str">
        <f>A74</f>
        <v>F6</v>
      </c>
      <c r="M46">
        <f>B74</f>
        <v>4508</v>
      </c>
      <c r="N46" s="8">
        <f t="shared" si="1"/>
        <v>0.40185296776137391</v>
      </c>
      <c r="O46">
        <f t="shared" si="2"/>
        <v>16.074118710454957</v>
      </c>
    </row>
    <row r="47" spans="1:15" x14ac:dyDescent="0.4">
      <c r="A47" t="s">
        <v>93</v>
      </c>
      <c r="B47">
        <v>12880</v>
      </c>
      <c r="K47" t="s">
        <v>23</v>
      </c>
      <c r="L47" t="str">
        <f>A86</f>
        <v>G6</v>
      </c>
      <c r="M47">
        <f>B86</f>
        <v>3995</v>
      </c>
      <c r="N47" s="8">
        <f t="shared" si="1"/>
        <v>0.2086471828864116</v>
      </c>
      <c r="O47">
        <f t="shared" si="2"/>
        <v>8.3458873154564639</v>
      </c>
    </row>
    <row r="48" spans="1:15" x14ac:dyDescent="0.4">
      <c r="A48" t="s">
        <v>12</v>
      </c>
      <c r="B48">
        <v>3736</v>
      </c>
      <c r="K48" t="s">
        <v>24</v>
      </c>
      <c r="L48" t="str">
        <f>A98</f>
        <v>H6</v>
      </c>
      <c r="M48">
        <f>B98</f>
        <v>3826</v>
      </c>
      <c r="N48" s="8">
        <f t="shared" si="1"/>
        <v>0.14499849352214522</v>
      </c>
      <c r="O48">
        <f t="shared" si="2"/>
        <v>5.7999397408858089</v>
      </c>
    </row>
    <row r="49" spans="1:15" x14ac:dyDescent="0.4">
      <c r="A49" t="s">
        <v>20</v>
      </c>
      <c r="B49">
        <v>8351</v>
      </c>
      <c r="K49" t="s">
        <v>33</v>
      </c>
      <c r="L49" t="str">
        <f>A99</f>
        <v>H7</v>
      </c>
      <c r="M49">
        <f>B99</f>
        <v>3910</v>
      </c>
      <c r="N49" s="8">
        <f t="shared" si="1"/>
        <v>0.17663452847243147</v>
      </c>
      <c r="O49">
        <f t="shared" si="2"/>
        <v>7.0653811388972585</v>
      </c>
    </row>
    <row r="50" spans="1:15" x14ac:dyDescent="0.4">
      <c r="A50" t="s">
        <v>28</v>
      </c>
      <c r="B50">
        <v>7106</v>
      </c>
      <c r="K50" t="s">
        <v>31</v>
      </c>
      <c r="L50" t="str">
        <f>A87</f>
        <v>G7</v>
      </c>
      <c r="M50">
        <f>B87</f>
        <v>3879</v>
      </c>
      <c r="N50" s="8">
        <f t="shared" si="1"/>
        <v>0.16495932509792108</v>
      </c>
      <c r="O50">
        <f t="shared" si="2"/>
        <v>6.5983730039168433</v>
      </c>
    </row>
    <row r="51" spans="1:15" x14ac:dyDescent="0.4">
      <c r="A51" t="s">
        <v>37</v>
      </c>
      <c r="B51">
        <v>3400</v>
      </c>
      <c r="K51" t="s">
        <v>32</v>
      </c>
      <c r="L51" t="str">
        <f>A75</f>
        <v>F7</v>
      </c>
      <c r="M51">
        <f>B75</f>
        <v>3675</v>
      </c>
      <c r="N51" s="8">
        <f t="shared" si="1"/>
        <v>8.8128954504368792E-2</v>
      </c>
      <c r="O51">
        <f t="shared" si="2"/>
        <v>3.5251581801747518</v>
      </c>
    </row>
    <row r="52" spans="1:15" x14ac:dyDescent="0.4">
      <c r="A52" t="s">
        <v>44</v>
      </c>
      <c r="B52">
        <v>13796</v>
      </c>
      <c r="K52" t="s">
        <v>29</v>
      </c>
      <c r="L52" t="str">
        <f>A63</f>
        <v>E7</v>
      </c>
      <c r="M52">
        <f>B63</f>
        <v>3495</v>
      </c>
      <c r="N52" s="8">
        <f t="shared" si="1"/>
        <v>2.0337451039469722E-2</v>
      </c>
      <c r="O52">
        <f t="shared" si="2"/>
        <v>0.81349804157878891</v>
      </c>
    </row>
    <row r="53" spans="1:15" x14ac:dyDescent="0.4">
      <c r="A53" t="s">
        <v>52</v>
      </c>
      <c r="B53">
        <v>3881</v>
      </c>
      <c r="K53" t="s">
        <v>28</v>
      </c>
      <c r="L53" t="str">
        <f>A51</f>
        <v>D7</v>
      </c>
      <c r="M53">
        <f>B51</f>
        <v>3400</v>
      </c>
      <c r="N53" s="8">
        <f t="shared" si="1"/>
        <v>-1.5441398011449232E-2</v>
      </c>
      <c r="O53">
        <f t="shared" si="2"/>
        <v>-0.61765592045796924</v>
      </c>
    </row>
    <row r="54" spans="1:15" x14ac:dyDescent="0.4">
      <c r="A54" t="s">
        <v>60</v>
      </c>
      <c r="B54">
        <v>3364</v>
      </c>
      <c r="K54" t="s">
        <v>27</v>
      </c>
      <c r="L54" t="str">
        <f>A39</f>
        <v>C7</v>
      </c>
      <c r="M54">
        <f>B39</f>
        <v>3476</v>
      </c>
      <c r="N54" s="8">
        <f t="shared" si="1"/>
        <v>1.3181681229285931E-2</v>
      </c>
      <c r="O54">
        <f t="shared" si="2"/>
        <v>0.52726724917143719</v>
      </c>
    </row>
    <row r="55" spans="1:15" x14ac:dyDescent="0.4">
      <c r="A55" t="s">
        <v>68</v>
      </c>
      <c r="B55">
        <v>27291</v>
      </c>
      <c r="K55" t="s">
        <v>26</v>
      </c>
      <c r="L55" t="str">
        <f>A27</f>
        <v>B7</v>
      </c>
      <c r="M55">
        <f>B27</f>
        <v>3843</v>
      </c>
      <c r="N55" s="8">
        <f t="shared" si="1"/>
        <v>0.15140102440494127</v>
      </c>
      <c r="O55">
        <f t="shared" si="2"/>
        <v>6.056040976197651</v>
      </c>
    </row>
    <row r="56" spans="1:15" x14ac:dyDescent="0.4">
      <c r="A56" t="s">
        <v>76</v>
      </c>
      <c r="B56">
        <v>3818</v>
      </c>
      <c r="K56" t="s">
        <v>25</v>
      </c>
      <c r="L56" t="str">
        <f>A15</f>
        <v>A7</v>
      </c>
      <c r="M56">
        <f>B15</f>
        <v>4317</v>
      </c>
      <c r="N56" s="8">
        <f t="shared" si="1"/>
        <v>0.32991865019584216</v>
      </c>
      <c r="O56">
        <f t="shared" si="2"/>
        <v>13.196746007833687</v>
      </c>
    </row>
    <row r="57" spans="1:15" x14ac:dyDescent="0.4">
      <c r="A57" t="s">
        <v>94</v>
      </c>
      <c r="B57">
        <v>4495</v>
      </c>
      <c r="K57" t="s">
        <v>34</v>
      </c>
      <c r="L57" t="str">
        <f>A16</f>
        <v>A8</v>
      </c>
      <c r="M57">
        <f>B16</f>
        <v>5058</v>
      </c>
      <c r="N57" s="8">
        <f t="shared" si="1"/>
        <v>0.60899367279300998</v>
      </c>
      <c r="O57">
        <f t="shared" si="2"/>
        <v>24.3597469117204</v>
      </c>
    </row>
    <row r="58" spans="1:15" x14ac:dyDescent="0.4">
      <c r="A58" t="s">
        <v>95</v>
      </c>
      <c r="B58">
        <v>3979</v>
      </c>
      <c r="K58" t="s">
        <v>35</v>
      </c>
      <c r="L58" t="str">
        <f>A28</f>
        <v>B8</v>
      </c>
      <c r="M58">
        <f>B28</f>
        <v>7817</v>
      </c>
      <c r="N58" s="8">
        <f t="shared" si="1"/>
        <v>1.6480867731244351</v>
      </c>
      <c r="O58">
        <f t="shared" si="2"/>
        <v>65.923470924977408</v>
      </c>
    </row>
    <row r="59" spans="1:15" x14ac:dyDescent="0.4">
      <c r="A59" t="s">
        <v>96</v>
      </c>
      <c r="B59">
        <v>28744</v>
      </c>
      <c r="K59" t="s">
        <v>36</v>
      </c>
      <c r="L59" t="str">
        <f>A40</f>
        <v>C8</v>
      </c>
      <c r="M59">
        <f>B40</f>
        <v>10251</v>
      </c>
      <c r="N59" s="8">
        <f t="shared" si="1"/>
        <v>2.5647785477553482</v>
      </c>
      <c r="O59">
        <f t="shared" si="2"/>
        <v>102.59114191021393</v>
      </c>
    </row>
    <row r="60" spans="1:15" x14ac:dyDescent="0.4">
      <c r="A60" t="s">
        <v>13</v>
      </c>
      <c r="B60">
        <v>3662</v>
      </c>
      <c r="K60" t="s">
        <v>37</v>
      </c>
      <c r="L60" t="str">
        <f>A52</f>
        <v>D8</v>
      </c>
      <c r="M60">
        <f>B52</f>
        <v>13796</v>
      </c>
      <c r="N60" s="8">
        <f t="shared" si="1"/>
        <v>3.8998945465501658</v>
      </c>
      <c r="O60">
        <f t="shared" si="2"/>
        <v>155.99578186200662</v>
      </c>
    </row>
    <row r="61" spans="1:15" x14ac:dyDescent="0.4">
      <c r="A61" t="s">
        <v>21</v>
      </c>
      <c r="B61">
        <v>7812</v>
      </c>
      <c r="K61" t="s">
        <v>38</v>
      </c>
      <c r="L61" t="str">
        <f>A64</f>
        <v>E8</v>
      </c>
      <c r="M61">
        <f>B64</f>
        <v>33048</v>
      </c>
      <c r="N61" s="8">
        <f t="shared" si="1"/>
        <v>11.150572461584815</v>
      </c>
      <c r="O61">
        <f t="shared" si="2"/>
        <v>446.02289846339261</v>
      </c>
    </row>
    <row r="62" spans="1:15" x14ac:dyDescent="0.4">
      <c r="A62" t="s">
        <v>29</v>
      </c>
      <c r="B62">
        <v>5528</v>
      </c>
      <c r="K62" t="s">
        <v>30</v>
      </c>
      <c r="L62" t="str">
        <f>A76</f>
        <v>F8</v>
      </c>
      <c r="M62">
        <f>B76</f>
        <v>36974</v>
      </c>
      <c r="N62" s="8">
        <f t="shared" si="1"/>
        <v>12.629180476047003</v>
      </c>
      <c r="O62">
        <f t="shared" si="2"/>
        <v>505.16721904188012</v>
      </c>
    </row>
    <row r="63" spans="1:15" x14ac:dyDescent="0.4">
      <c r="A63" t="s">
        <v>38</v>
      </c>
      <c r="B63">
        <v>3495</v>
      </c>
      <c r="K63" t="s">
        <v>39</v>
      </c>
      <c r="L63" t="str">
        <f>A88</f>
        <v>G8</v>
      </c>
      <c r="M63">
        <f>B88</f>
        <v>26897</v>
      </c>
      <c r="N63" s="8">
        <f t="shared" si="1"/>
        <v>8.8339861404037361</v>
      </c>
      <c r="O63">
        <f t="shared" si="2"/>
        <v>353.35944561614946</v>
      </c>
    </row>
    <row r="64" spans="1:15" x14ac:dyDescent="0.4">
      <c r="A64" t="s">
        <v>45</v>
      </c>
      <c r="B64">
        <v>33048</v>
      </c>
      <c r="K64" t="s">
        <v>40</v>
      </c>
      <c r="L64" t="str">
        <f>A100</f>
        <v>H8</v>
      </c>
      <c r="M64">
        <f>B100</f>
        <v>15185</v>
      </c>
      <c r="N64" s="8">
        <f t="shared" si="1"/>
        <v>4.4230189816209702</v>
      </c>
      <c r="O64">
        <f t="shared" si="2"/>
        <v>176.92075926483881</v>
      </c>
    </row>
    <row r="65" spans="1:15" x14ac:dyDescent="0.4">
      <c r="A65" t="s">
        <v>53</v>
      </c>
      <c r="B65">
        <v>4251</v>
      </c>
      <c r="K65" t="s">
        <v>48</v>
      </c>
      <c r="L65" t="str">
        <f>A101</f>
        <v>H9</v>
      </c>
      <c r="M65">
        <f>B101</f>
        <v>7083</v>
      </c>
      <c r="N65" s="8">
        <f t="shared" si="1"/>
        <v>1.3716480867731244</v>
      </c>
      <c r="O65">
        <f t="shared" si="2"/>
        <v>54.865923470924976</v>
      </c>
    </row>
    <row r="66" spans="1:15" x14ac:dyDescent="0.4">
      <c r="A66" t="s">
        <v>61</v>
      </c>
      <c r="B66">
        <v>3369</v>
      </c>
      <c r="K66" t="s">
        <v>47</v>
      </c>
      <c r="L66" t="str">
        <f>A89</f>
        <v>G9</v>
      </c>
      <c r="M66">
        <f>B89</f>
        <v>5912</v>
      </c>
      <c r="N66" s="8">
        <f t="shared" si="1"/>
        <v>0.93062669478758664</v>
      </c>
      <c r="O66">
        <f t="shared" si="2"/>
        <v>37.225067791503463</v>
      </c>
    </row>
    <row r="67" spans="1:15" x14ac:dyDescent="0.4">
      <c r="A67" t="s">
        <v>69</v>
      </c>
      <c r="B67">
        <v>32107</v>
      </c>
      <c r="K67" t="s">
        <v>46</v>
      </c>
      <c r="L67" t="str">
        <f>A77</f>
        <v>F9</v>
      </c>
      <c r="M67">
        <f>B77</f>
        <v>4779</v>
      </c>
      <c r="N67" s="8">
        <f t="shared" si="1"/>
        <v>0.50391684242241641</v>
      </c>
      <c r="O67">
        <f t="shared" si="2"/>
        <v>20.156673696896657</v>
      </c>
    </row>
    <row r="68" spans="1:15" x14ac:dyDescent="0.4">
      <c r="A68" t="s">
        <v>77</v>
      </c>
      <c r="B68">
        <v>3843</v>
      </c>
      <c r="K68" t="s">
        <v>45</v>
      </c>
      <c r="L68" t="str">
        <f>A65</f>
        <v>E9</v>
      </c>
      <c r="M68">
        <f>B65</f>
        <v>4251</v>
      </c>
      <c r="N68" s="8">
        <f t="shared" si="1"/>
        <v>0.30506176559204584</v>
      </c>
      <c r="O68">
        <f t="shared" si="2"/>
        <v>12.202470623681833</v>
      </c>
    </row>
    <row r="69" spans="1:15" x14ac:dyDescent="0.4">
      <c r="A69" t="s">
        <v>97</v>
      </c>
      <c r="B69">
        <v>3718</v>
      </c>
      <c r="K69" t="s">
        <v>44</v>
      </c>
      <c r="L69" t="str">
        <f>A53</f>
        <v>D9</v>
      </c>
      <c r="M69">
        <f>B53</f>
        <v>3881</v>
      </c>
      <c r="N69" s="8">
        <f t="shared" si="1"/>
        <v>0.16571256402530884</v>
      </c>
      <c r="O69">
        <f t="shared" si="2"/>
        <v>6.628502561012354</v>
      </c>
    </row>
    <row r="70" spans="1:15" x14ac:dyDescent="0.4">
      <c r="A70" t="s">
        <v>98</v>
      </c>
      <c r="B70">
        <v>4599</v>
      </c>
      <c r="K70" t="s">
        <v>43</v>
      </c>
      <c r="L70" t="str">
        <f>A41</f>
        <v>C9</v>
      </c>
      <c r="M70">
        <f>B41</f>
        <v>3778</v>
      </c>
      <c r="N70" s="8">
        <f t="shared" si="1"/>
        <v>0.12692075926483881</v>
      </c>
      <c r="O70">
        <f t="shared" si="2"/>
        <v>5.0768303705935525</v>
      </c>
    </row>
    <row r="71" spans="1:15" x14ac:dyDescent="0.4">
      <c r="A71" t="s">
        <v>99</v>
      </c>
      <c r="B71">
        <v>41605</v>
      </c>
      <c r="K71" t="s">
        <v>42</v>
      </c>
      <c r="L71" t="str">
        <f>A29</f>
        <v>B9</v>
      </c>
      <c r="M71">
        <f>B29</f>
        <v>3925</v>
      </c>
      <c r="N71" s="8">
        <f t="shared" si="1"/>
        <v>0.18228382042783972</v>
      </c>
      <c r="O71">
        <f t="shared" si="2"/>
        <v>7.2913528171135891</v>
      </c>
    </row>
    <row r="72" spans="1:15" x14ac:dyDescent="0.4">
      <c r="A72" t="s">
        <v>14</v>
      </c>
      <c r="B72">
        <v>3499</v>
      </c>
      <c r="K72" t="s">
        <v>41</v>
      </c>
      <c r="L72" t="str">
        <f>A17</f>
        <v>A9</v>
      </c>
      <c r="M72">
        <f>B17</f>
        <v>3765</v>
      </c>
      <c r="N72" s="8">
        <f t="shared" si="1"/>
        <v>0.12202470623681833</v>
      </c>
      <c r="O72">
        <f t="shared" si="2"/>
        <v>4.8809882494727326</v>
      </c>
    </row>
    <row r="73" spans="1:15" x14ac:dyDescent="0.4">
      <c r="A73" t="s">
        <v>22</v>
      </c>
      <c r="B73">
        <v>4852</v>
      </c>
      <c r="K73" t="s">
        <v>49</v>
      </c>
      <c r="L73" t="str">
        <f>A18</f>
        <v>A10</v>
      </c>
      <c r="M73">
        <f>B18</f>
        <v>3665</v>
      </c>
      <c r="N73" s="8">
        <f t="shared" si="1"/>
        <v>8.4362759867429957E-2</v>
      </c>
      <c r="O73">
        <f t="shared" si="2"/>
        <v>3.3745103946971984</v>
      </c>
    </row>
    <row r="74" spans="1:15" x14ac:dyDescent="0.4">
      <c r="A74" t="s">
        <v>32</v>
      </c>
      <c r="B74">
        <v>4508</v>
      </c>
      <c r="K74" t="s">
        <v>50</v>
      </c>
      <c r="L74" t="str">
        <f>A30</f>
        <v>B10</v>
      </c>
      <c r="M74">
        <f>B30</f>
        <v>3484</v>
      </c>
      <c r="N74" s="8">
        <f t="shared" ref="N74:N96" si="3">(M74-I$15)/2655.2</f>
        <v>1.6194636938837E-2</v>
      </c>
      <c r="O74">
        <f t="shared" ref="O74:O96" si="4">N74*40</f>
        <v>0.64778547755347993</v>
      </c>
    </row>
    <row r="75" spans="1:15" x14ac:dyDescent="0.4">
      <c r="A75" t="s">
        <v>30</v>
      </c>
      <c r="B75">
        <v>3675</v>
      </c>
      <c r="K75" t="s">
        <v>51</v>
      </c>
      <c r="L75" t="str">
        <f>A42</f>
        <v>C10</v>
      </c>
      <c r="M75">
        <f>B42</f>
        <v>3402</v>
      </c>
      <c r="N75" s="8">
        <f t="shared" si="3"/>
        <v>-1.4688159084061465E-2</v>
      </c>
      <c r="O75">
        <f t="shared" si="4"/>
        <v>-0.58752636336245856</v>
      </c>
    </row>
    <row r="76" spans="1:15" x14ac:dyDescent="0.4">
      <c r="A76" t="s">
        <v>46</v>
      </c>
      <c r="B76">
        <v>36974</v>
      </c>
      <c r="K76" t="s">
        <v>52</v>
      </c>
      <c r="L76" t="str">
        <f>A54</f>
        <v>D10</v>
      </c>
      <c r="M76">
        <f>B54</f>
        <v>3364</v>
      </c>
      <c r="N76" s="8">
        <f t="shared" si="3"/>
        <v>-2.8999698704429047E-2</v>
      </c>
      <c r="O76">
        <f t="shared" si="4"/>
        <v>-1.1599879481771618</v>
      </c>
    </row>
    <row r="77" spans="1:15" x14ac:dyDescent="0.4">
      <c r="A77" t="s">
        <v>54</v>
      </c>
      <c r="B77">
        <v>4779</v>
      </c>
      <c r="K77" t="s">
        <v>53</v>
      </c>
      <c r="L77" t="str">
        <f>A66</f>
        <v>E10</v>
      </c>
      <c r="M77">
        <f>B66</f>
        <v>3369</v>
      </c>
      <c r="N77" s="8">
        <f t="shared" si="3"/>
        <v>-2.7116601385959629E-2</v>
      </c>
      <c r="O77">
        <f t="shared" si="4"/>
        <v>-1.0846640554383851</v>
      </c>
    </row>
    <row r="78" spans="1:15" x14ac:dyDescent="0.4">
      <c r="A78" t="s">
        <v>62</v>
      </c>
      <c r="B78">
        <v>3537</v>
      </c>
      <c r="K78" t="s">
        <v>54</v>
      </c>
      <c r="L78" t="str">
        <f>A78</f>
        <v>F10</v>
      </c>
      <c r="M78">
        <f>B78</f>
        <v>3537</v>
      </c>
      <c r="N78" s="8">
        <f t="shared" si="3"/>
        <v>3.6155468514612835E-2</v>
      </c>
      <c r="O78">
        <f t="shared" si="4"/>
        <v>1.4462187405845133</v>
      </c>
    </row>
    <row r="79" spans="1:15" x14ac:dyDescent="0.4">
      <c r="A79" t="s">
        <v>70</v>
      </c>
      <c r="B79">
        <v>24933</v>
      </c>
      <c r="K79" t="s">
        <v>55</v>
      </c>
      <c r="L79" t="str">
        <f>A90</f>
        <v>G10</v>
      </c>
      <c r="M79">
        <f>B90</f>
        <v>4479</v>
      </c>
      <c r="N79" s="8">
        <f t="shared" si="3"/>
        <v>0.39093100331425129</v>
      </c>
      <c r="O79">
        <f t="shared" si="4"/>
        <v>15.637240132570051</v>
      </c>
    </row>
    <row r="80" spans="1:15" x14ac:dyDescent="0.4">
      <c r="A80" t="s">
        <v>78</v>
      </c>
      <c r="B80">
        <v>3727</v>
      </c>
      <c r="K80" t="s">
        <v>56</v>
      </c>
      <c r="L80" t="str">
        <f>A102</f>
        <v>H10</v>
      </c>
      <c r="M80">
        <f>B102</f>
        <v>5243</v>
      </c>
      <c r="N80" s="8">
        <f t="shared" si="3"/>
        <v>0.67866827357637849</v>
      </c>
      <c r="O80">
        <f t="shared" si="4"/>
        <v>27.14673094305514</v>
      </c>
    </row>
    <row r="81" spans="1:15" x14ac:dyDescent="0.4">
      <c r="A81" t="s">
        <v>100</v>
      </c>
      <c r="B81">
        <v>3441</v>
      </c>
      <c r="K81" t="s">
        <v>64</v>
      </c>
      <c r="L81" t="str">
        <f>A103</f>
        <v>H11</v>
      </c>
      <c r="M81">
        <f>B103</f>
        <v>6461</v>
      </c>
      <c r="N81" s="8">
        <f t="shared" si="3"/>
        <v>1.1373907803555288</v>
      </c>
      <c r="O81">
        <f t="shared" si="4"/>
        <v>45.495631214221149</v>
      </c>
    </row>
    <row r="82" spans="1:15" x14ac:dyDescent="0.4">
      <c r="A82" t="s">
        <v>101</v>
      </c>
      <c r="B82">
        <v>5788</v>
      </c>
      <c r="K82" t="s">
        <v>63</v>
      </c>
      <c r="L82" t="str">
        <f>A91</f>
        <v>G11</v>
      </c>
      <c r="M82">
        <f>B91</f>
        <v>10392</v>
      </c>
      <c r="N82" s="8">
        <f t="shared" si="3"/>
        <v>2.6178818921361859</v>
      </c>
      <c r="O82">
        <f t="shared" si="4"/>
        <v>104.71527568544744</v>
      </c>
    </row>
    <row r="83" spans="1:15" x14ac:dyDescent="0.4">
      <c r="A83" t="s">
        <v>102</v>
      </c>
      <c r="B83">
        <v>53514</v>
      </c>
      <c r="K83" t="s">
        <v>62</v>
      </c>
      <c r="L83" t="str">
        <f>A79</f>
        <v>F11</v>
      </c>
      <c r="M83">
        <f>B79</f>
        <v>24933</v>
      </c>
      <c r="N83" s="8">
        <f t="shared" si="3"/>
        <v>8.0943055137089495</v>
      </c>
      <c r="O83">
        <f t="shared" si="4"/>
        <v>323.77222054835795</v>
      </c>
    </row>
    <row r="84" spans="1:15" x14ac:dyDescent="0.4">
      <c r="A84" t="s">
        <v>15</v>
      </c>
      <c r="B84">
        <v>3354</v>
      </c>
      <c r="K84" t="s">
        <v>61</v>
      </c>
      <c r="L84" t="str">
        <f>A67</f>
        <v>E11</v>
      </c>
      <c r="M84">
        <f>B67</f>
        <v>32107</v>
      </c>
      <c r="N84" s="8">
        <f t="shared" si="3"/>
        <v>10.796173546248871</v>
      </c>
      <c r="O84">
        <f t="shared" si="4"/>
        <v>431.84694184995487</v>
      </c>
    </row>
    <row r="85" spans="1:15" x14ac:dyDescent="0.4">
      <c r="A85" t="s">
        <v>23</v>
      </c>
      <c r="B85">
        <v>3487</v>
      </c>
      <c r="K85" t="s">
        <v>60</v>
      </c>
      <c r="L85" t="str">
        <f>A55</f>
        <v>D11</v>
      </c>
      <c r="M85">
        <f>B55</f>
        <v>27291</v>
      </c>
      <c r="N85" s="8">
        <f t="shared" si="3"/>
        <v>8.9823742090991274</v>
      </c>
      <c r="O85">
        <f t="shared" si="4"/>
        <v>359.2949683639651</v>
      </c>
    </row>
    <row r="86" spans="1:15" x14ac:dyDescent="0.4">
      <c r="A86" t="s">
        <v>31</v>
      </c>
      <c r="B86">
        <v>3995</v>
      </c>
      <c r="K86" t="s">
        <v>59</v>
      </c>
      <c r="L86" t="str">
        <f>A43</f>
        <v>C11</v>
      </c>
      <c r="M86">
        <f>B43</f>
        <v>16875</v>
      </c>
      <c r="N86" s="8">
        <f t="shared" si="3"/>
        <v>5.0595058752636337</v>
      </c>
      <c r="O86">
        <f t="shared" si="4"/>
        <v>202.38023501054533</v>
      </c>
    </row>
    <row r="87" spans="1:15" x14ac:dyDescent="0.4">
      <c r="A87" t="s">
        <v>39</v>
      </c>
      <c r="B87">
        <v>3879</v>
      </c>
      <c r="K87" t="s">
        <v>58</v>
      </c>
      <c r="L87" t="str">
        <f>A31</f>
        <v>B11</v>
      </c>
      <c r="M87">
        <f>B31</f>
        <v>8928</v>
      </c>
      <c r="N87" s="8">
        <f t="shared" si="3"/>
        <v>2.06651099728834</v>
      </c>
      <c r="O87">
        <f t="shared" si="4"/>
        <v>82.660439891533599</v>
      </c>
    </row>
    <row r="88" spans="1:15" x14ac:dyDescent="0.4">
      <c r="A88" t="s">
        <v>47</v>
      </c>
      <c r="B88">
        <v>26897</v>
      </c>
      <c r="K88" t="s">
        <v>57</v>
      </c>
      <c r="L88" t="str">
        <f>A19</f>
        <v>A11</v>
      </c>
      <c r="M88">
        <f>B19</f>
        <v>6218</v>
      </c>
      <c r="N88" s="8">
        <f t="shared" si="3"/>
        <v>1.045872250677915</v>
      </c>
      <c r="O88">
        <f t="shared" si="4"/>
        <v>41.8348900271166</v>
      </c>
    </row>
    <row r="89" spans="1:15" x14ac:dyDescent="0.4">
      <c r="A89" t="s">
        <v>55</v>
      </c>
      <c r="B89">
        <v>5912</v>
      </c>
      <c r="K89" t="s">
        <v>65</v>
      </c>
      <c r="L89" t="str">
        <f>A20</f>
        <v>A12</v>
      </c>
      <c r="M89">
        <f>B20</f>
        <v>4872</v>
      </c>
      <c r="N89" s="8">
        <f t="shared" si="3"/>
        <v>0.53894245254594764</v>
      </c>
      <c r="O89">
        <f t="shared" si="4"/>
        <v>21.557698101837907</v>
      </c>
    </row>
    <row r="90" spans="1:15" x14ac:dyDescent="0.4">
      <c r="A90" t="s">
        <v>63</v>
      </c>
      <c r="B90">
        <v>4479</v>
      </c>
      <c r="K90" t="s">
        <v>66</v>
      </c>
      <c r="L90" t="str">
        <f>A32</f>
        <v>B12</v>
      </c>
      <c r="M90">
        <f>B32</f>
        <v>4216</v>
      </c>
      <c r="N90" s="8">
        <f t="shared" si="3"/>
        <v>0.29188008436275986</v>
      </c>
      <c r="O90">
        <f t="shared" si="4"/>
        <v>11.675203374510394</v>
      </c>
    </row>
    <row r="91" spans="1:15" x14ac:dyDescent="0.4">
      <c r="A91" t="s">
        <v>71</v>
      </c>
      <c r="B91">
        <v>10392</v>
      </c>
      <c r="K91" t="s">
        <v>67</v>
      </c>
      <c r="L91" t="str">
        <f>A44</f>
        <v>C12</v>
      </c>
      <c r="M91">
        <f>B44</f>
        <v>3938</v>
      </c>
      <c r="N91" s="8">
        <f t="shared" si="3"/>
        <v>0.18717987345586021</v>
      </c>
      <c r="O91">
        <f t="shared" si="4"/>
        <v>7.4871949382344081</v>
      </c>
    </row>
    <row r="92" spans="1:15" x14ac:dyDescent="0.4">
      <c r="A92" t="s">
        <v>79</v>
      </c>
      <c r="B92">
        <v>3586</v>
      </c>
      <c r="K92" t="s">
        <v>68</v>
      </c>
      <c r="L92" t="str">
        <f>A56</f>
        <v>D12</v>
      </c>
      <c r="M92">
        <f>B56</f>
        <v>3818</v>
      </c>
      <c r="N92" s="8">
        <f t="shared" si="3"/>
        <v>0.14198553781259415</v>
      </c>
      <c r="O92">
        <f t="shared" si="4"/>
        <v>5.6794215125037661</v>
      </c>
    </row>
    <row r="93" spans="1:15" x14ac:dyDescent="0.4">
      <c r="A93" t="s">
        <v>103</v>
      </c>
      <c r="B93">
        <v>3441</v>
      </c>
      <c r="K93" t="s">
        <v>69</v>
      </c>
      <c r="L93" t="str">
        <f>A68</f>
        <v>E12</v>
      </c>
      <c r="M93">
        <f>B68</f>
        <v>3843</v>
      </c>
      <c r="N93" s="8">
        <f t="shared" si="3"/>
        <v>0.15140102440494127</v>
      </c>
      <c r="O93">
        <f t="shared" si="4"/>
        <v>6.056040976197651</v>
      </c>
    </row>
    <row r="94" spans="1:15" x14ac:dyDescent="0.4">
      <c r="A94" t="s">
        <v>104</v>
      </c>
      <c r="B94">
        <v>9747</v>
      </c>
      <c r="K94" t="s">
        <v>70</v>
      </c>
      <c r="L94" t="str">
        <f>A80</f>
        <v>F12</v>
      </c>
      <c r="M94">
        <f>B80</f>
        <v>3727</v>
      </c>
      <c r="N94" s="8">
        <f t="shared" si="3"/>
        <v>0.10771316661645075</v>
      </c>
      <c r="O94">
        <f t="shared" si="4"/>
        <v>4.3085266646580305</v>
      </c>
    </row>
    <row r="95" spans="1:15" x14ac:dyDescent="0.4">
      <c r="A95" t="s">
        <v>105</v>
      </c>
      <c r="B95">
        <v>26865</v>
      </c>
      <c r="K95" t="s">
        <v>71</v>
      </c>
      <c r="L95" t="str">
        <f>A92</f>
        <v>G12</v>
      </c>
      <c r="M95">
        <f>B92</f>
        <v>3586</v>
      </c>
      <c r="N95" s="8">
        <f t="shared" si="3"/>
        <v>5.4609822235613142E-2</v>
      </c>
      <c r="O95">
        <f t="shared" si="4"/>
        <v>2.1843928894245259</v>
      </c>
    </row>
    <row r="96" spans="1:15" x14ac:dyDescent="0.4">
      <c r="A96" t="s">
        <v>16</v>
      </c>
      <c r="B96">
        <v>3364</v>
      </c>
      <c r="K96" t="s">
        <v>72</v>
      </c>
      <c r="L96" t="str">
        <f>A104</f>
        <v>H12</v>
      </c>
      <c r="M96">
        <f>B104</f>
        <v>3477</v>
      </c>
      <c r="N96" s="8">
        <f t="shared" si="3"/>
        <v>1.3558300692979815E-2</v>
      </c>
      <c r="O96">
        <f t="shared" si="4"/>
        <v>0.54233202771919253</v>
      </c>
    </row>
    <row r="97" spans="1:2" x14ac:dyDescent="0.4">
      <c r="A97" t="s">
        <v>24</v>
      </c>
      <c r="B97">
        <v>3362</v>
      </c>
    </row>
    <row r="98" spans="1:2" x14ac:dyDescent="0.4">
      <c r="A98" t="s">
        <v>33</v>
      </c>
      <c r="B98">
        <v>3826</v>
      </c>
    </row>
    <row r="99" spans="1:2" x14ac:dyDescent="0.4">
      <c r="A99" t="s">
        <v>40</v>
      </c>
      <c r="B99">
        <v>3910</v>
      </c>
    </row>
    <row r="100" spans="1:2" x14ac:dyDescent="0.4">
      <c r="A100" t="s">
        <v>48</v>
      </c>
      <c r="B100">
        <v>15185</v>
      </c>
    </row>
    <row r="101" spans="1:2" x14ac:dyDescent="0.4">
      <c r="A101" t="s">
        <v>56</v>
      </c>
      <c r="B101">
        <v>7083</v>
      </c>
    </row>
    <row r="102" spans="1:2" x14ac:dyDescent="0.4">
      <c r="A102" t="s">
        <v>64</v>
      </c>
      <c r="B102">
        <v>5243</v>
      </c>
    </row>
    <row r="103" spans="1:2" x14ac:dyDescent="0.4">
      <c r="A103" t="s">
        <v>72</v>
      </c>
      <c r="B103">
        <v>6461</v>
      </c>
    </row>
    <row r="104" spans="1:2" x14ac:dyDescent="0.4">
      <c r="A104" t="s">
        <v>80</v>
      </c>
      <c r="B104">
        <v>3477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B54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-3.4113417944391461E-2</v>
      </c>
      <c r="E2" s="7">
        <f>'Plate 2'!N9</f>
        <v>-2.7983066657099806E-2</v>
      </c>
      <c r="F2" s="7">
        <f>'Plate 3'!N9</f>
        <v>-2.1467309430551373E-2</v>
      </c>
      <c r="G2" s="7">
        <f>AVERAGE(D2:F2)</f>
        <v>-2.7854598010680881E-2</v>
      </c>
      <c r="H2" s="7">
        <f>STDEV(D2:F2)</f>
        <v>6.324032991753689E-3</v>
      </c>
      <c r="I2" s="7">
        <f>G2*40</f>
        <v>-1.1141839204272352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-1.6873303499376421E-2</v>
      </c>
      <c r="E3" s="7">
        <f>'Plate 2'!N10</f>
        <v>-7.1751452966922575E-3</v>
      </c>
      <c r="F3" s="7">
        <f>'Plate 3'!N10</f>
        <v>-1.732449532991865E-2</v>
      </c>
      <c r="G3" s="7">
        <f t="shared" ref="G3:G66" si="0">AVERAGE(D3:F3)</f>
        <v>-1.3790981375329109E-2</v>
      </c>
      <c r="H3" s="7">
        <f t="shared" ref="H3:H66" si="1">STDEV(D3:F3)</f>
        <v>5.7339217627668968E-3</v>
      </c>
      <c r="I3" s="7">
        <f t="shared" ref="I3:I66" si="2">G3*40</f>
        <v>-0.55163925501316435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-5.1353532389406507E-3</v>
      </c>
      <c r="E4" s="7">
        <f>'Plate 2'!N11</f>
        <v>-3.9463299131807421E-3</v>
      </c>
      <c r="F4" s="7">
        <f>'Plate 3'!N11</f>
        <v>-2.9752937631816814E-2</v>
      </c>
      <c r="G4" s="7">
        <f t="shared" si="0"/>
        <v>-1.2944873594646069E-2</v>
      </c>
      <c r="H4" s="7">
        <f t="shared" si="1"/>
        <v>1.4568346049758863E-2</v>
      </c>
      <c r="I4" s="7">
        <f t="shared" si="2"/>
        <v>-0.51779494378584279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-3.6681094563861789E-4</v>
      </c>
      <c r="E5" s="7">
        <f>'Plate 2'!N12</f>
        <v>2.1525435890076775E-3</v>
      </c>
      <c r="F5" s="7">
        <f>'Plate 3'!N12</f>
        <v>2.0337451039469722E-2</v>
      </c>
      <c r="G5" s="7">
        <f t="shared" si="0"/>
        <v>7.3743945609462611E-3</v>
      </c>
      <c r="H5" s="7">
        <f t="shared" si="1"/>
        <v>1.1296787674682236E-2</v>
      </c>
      <c r="I5" s="7">
        <f t="shared" si="2"/>
        <v>0.29497578243785044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0.20284645293815567</v>
      </c>
      <c r="E6" s="7">
        <f>'Plate 2'!N13</f>
        <v>0.20269785463155629</v>
      </c>
      <c r="F6" s="7">
        <f>'Plate 3'!N13</f>
        <v>0.20262127146730943</v>
      </c>
      <c r="G6" s="7">
        <f t="shared" si="0"/>
        <v>0.20272185967900713</v>
      </c>
      <c r="H6" s="7">
        <f t="shared" si="1"/>
        <v>1.1449391001471264E-4</v>
      </c>
      <c r="I6" s="7">
        <f t="shared" si="2"/>
        <v>8.1088743871602844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0.47722104027584189</v>
      </c>
      <c r="E7" s="7">
        <f>'Plate 2'!N14</f>
        <v>0.47499461864102749</v>
      </c>
      <c r="F7" s="7">
        <f>'Plate 3'!N14</f>
        <v>0.43612533895751737</v>
      </c>
      <c r="G7" s="7">
        <f t="shared" si="0"/>
        <v>0.46278033262479551</v>
      </c>
      <c r="H7" s="7">
        <f t="shared" si="1"/>
        <v>2.3110728112198751E-2</v>
      </c>
      <c r="I7" s="7">
        <f t="shared" si="2"/>
        <v>18.51121330499182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1.0010270706477882</v>
      </c>
      <c r="E8" s="7">
        <f>'Plate 2'!N15</f>
        <v>0.90944966635574365</v>
      </c>
      <c r="F8" s="7">
        <f>'Plate 3'!N15</f>
        <v>0.88392588128954508</v>
      </c>
      <c r="G8" s="7">
        <f t="shared" si="0"/>
        <v>0.93146753943102567</v>
      </c>
      <c r="H8" s="7">
        <f t="shared" si="1"/>
        <v>6.1577286302241324E-2</v>
      </c>
      <c r="I8" s="7">
        <f t="shared" si="2"/>
        <v>37.258701577241027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2.5192575746460277</v>
      </c>
      <c r="E9" s="7">
        <f>'Plate 2'!N16</f>
        <v>2.3344335222788262</v>
      </c>
      <c r="F9" s="7">
        <f>'Plate 3'!N16</f>
        <v>2.3749623380536309</v>
      </c>
      <c r="G9" s="7">
        <f t="shared" si="0"/>
        <v>2.4095511449928284</v>
      </c>
      <c r="H9" s="7">
        <f t="shared" si="1"/>
        <v>9.7145621401411184E-2</v>
      </c>
      <c r="I9" s="7">
        <f t="shared" si="2"/>
        <v>96.38204579971314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9.1636710439439515</v>
      </c>
      <c r="E10" s="7">
        <f>'Plate 2'!N17</f>
        <v>8.8946688670445582</v>
      </c>
      <c r="F10" s="7">
        <f>'Plate 3'!N17</f>
        <v>8.8219343175655318</v>
      </c>
      <c r="G10" s="7">
        <f t="shared" si="0"/>
        <v>8.9600914095180126</v>
      </c>
      <c r="H10" s="7">
        <f t="shared" si="1"/>
        <v>0.18001688625439574</v>
      </c>
      <c r="I10" s="7">
        <f t="shared" si="2"/>
        <v>358.40365638072052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19.925537378035362</v>
      </c>
      <c r="E11" s="7">
        <f>'Plate 2'!N18</f>
        <v>19.071536198608023</v>
      </c>
      <c r="F11" s="7">
        <f>'Plate 3'!N18</f>
        <v>18.85846640554384</v>
      </c>
      <c r="G11" s="7">
        <f t="shared" si="0"/>
        <v>19.285179994062407</v>
      </c>
      <c r="H11" s="7">
        <f t="shared" si="1"/>
        <v>0.56470600190330611</v>
      </c>
      <c r="I11" s="7">
        <f t="shared" si="2"/>
        <v>771.40719976249625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15.100139388159343</v>
      </c>
      <c r="E12" s="7">
        <f>'Plate 2'!N19</f>
        <v>14.8787400444859</v>
      </c>
      <c r="F12" s="7">
        <f>'Plate 3'!N19</f>
        <v>14.373305212413378</v>
      </c>
      <c r="G12" s="7">
        <f t="shared" si="0"/>
        <v>14.784061548352874</v>
      </c>
      <c r="H12" s="7">
        <f t="shared" si="1"/>
        <v>0.37255200037120711</v>
      </c>
      <c r="I12" s="7">
        <f t="shared" si="2"/>
        <v>591.36246193411489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9.9097645073729002</v>
      </c>
      <c r="E13" s="7">
        <f>'Plate 2'!N20</f>
        <v>9.7786467675970439</v>
      </c>
      <c r="F13" s="7">
        <f>'Plate 3'!N20</f>
        <v>9.5296022898463395</v>
      </c>
      <c r="G13" s="7">
        <f t="shared" si="0"/>
        <v>9.7393378549387606</v>
      </c>
      <c r="H13" s="7">
        <f t="shared" si="1"/>
        <v>0.19310546566438863</v>
      </c>
      <c r="I13" s="7">
        <f t="shared" si="2"/>
        <v>389.57351419755042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3.6732448096251193</v>
      </c>
      <c r="E14" s="7">
        <f>'Plate 2'!N21</f>
        <v>3.6101743560307096</v>
      </c>
      <c r="F14" s="7">
        <f>'Plate 3'!N21</f>
        <v>3.5549111178065687</v>
      </c>
      <c r="G14" s="7">
        <f t="shared" si="0"/>
        <v>3.6127767611541324</v>
      </c>
      <c r="H14" s="7">
        <f t="shared" si="1"/>
        <v>5.9209754594760362E-2</v>
      </c>
      <c r="I14" s="7">
        <f t="shared" si="2"/>
        <v>144.51107044616529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1.4998899567163084</v>
      </c>
      <c r="E15" s="7">
        <f>'Plate 2'!N22</f>
        <v>1.4669584559087321</v>
      </c>
      <c r="F15" s="7">
        <f>'Plate 3'!N22</f>
        <v>1.4710756251883099</v>
      </c>
      <c r="G15" s="7">
        <f t="shared" si="0"/>
        <v>1.4793080126044502</v>
      </c>
      <c r="H15" s="7">
        <f t="shared" si="1"/>
        <v>1.7942967655516694E-2</v>
      </c>
      <c r="I15" s="7">
        <f t="shared" si="2"/>
        <v>59.17232050417801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0.92142909544420815</v>
      </c>
      <c r="E16" s="7">
        <f>'Plate 2'!N23</f>
        <v>0.91339599626892443</v>
      </c>
      <c r="F16" s="7">
        <f>'Plate 3'!N23</f>
        <v>0.9144320578487497</v>
      </c>
      <c r="G16" s="7">
        <f t="shared" si="0"/>
        <v>0.91641904985396072</v>
      </c>
      <c r="H16" s="7">
        <f t="shared" si="1"/>
        <v>4.3696422635686643E-3</v>
      </c>
      <c r="I16" s="7">
        <f t="shared" si="2"/>
        <v>36.65676199415843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0.40129117452864799</v>
      </c>
      <c r="E17" s="7">
        <f>'Plate 2'!N24</f>
        <v>0.40575446652794717</v>
      </c>
      <c r="F17" s="7">
        <f>'Plate 3'!N24</f>
        <v>0.4022295872250678</v>
      </c>
      <c r="G17" s="7">
        <f t="shared" si="0"/>
        <v>0.40309174276055432</v>
      </c>
      <c r="H17" s="7">
        <f t="shared" si="1"/>
        <v>2.3532377681142959E-3</v>
      </c>
      <c r="I17" s="7">
        <f t="shared" si="2"/>
        <v>16.123669710422174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0.19514342307974472</v>
      </c>
      <c r="E18" s="7">
        <f>'Plate 2'!N25</f>
        <v>0.19552270933486401</v>
      </c>
      <c r="F18" s="7">
        <f>'Plate 3'!N25</f>
        <v>0.20149141307622778</v>
      </c>
      <c r="G18" s="7">
        <f t="shared" si="0"/>
        <v>0.19738584849694552</v>
      </c>
      <c r="H18" s="7">
        <f t="shared" si="1"/>
        <v>3.5605771866122414E-3</v>
      </c>
      <c r="I18" s="7">
        <f t="shared" si="2"/>
        <v>7.8954339398778206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0.16066319418971464</v>
      </c>
      <c r="E19" s="7">
        <f>'Plate 2'!N26</f>
        <v>0.16718088541292961</v>
      </c>
      <c r="F19" s="7">
        <f>'Plate 3'!N26</f>
        <v>0.15893341367881894</v>
      </c>
      <c r="G19" s="7">
        <f t="shared" si="0"/>
        <v>0.16225916442715441</v>
      </c>
      <c r="H19" s="7">
        <f t="shared" si="1"/>
        <v>4.3491997252751843E-3</v>
      </c>
      <c r="I19" s="7">
        <f t="shared" si="2"/>
        <v>6.490366577086176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0.15222654244002642</v>
      </c>
      <c r="E20" s="7">
        <f>'Plate 2'!N27</f>
        <v>0.15426562387888354</v>
      </c>
      <c r="F20" s="7">
        <f>'Plate 3'!N27</f>
        <v>0.16307622777945166</v>
      </c>
      <c r="G20" s="7">
        <f t="shared" si="0"/>
        <v>0.15652279803278721</v>
      </c>
      <c r="H20" s="7">
        <f t="shared" si="1"/>
        <v>5.7662851440006659E-3</v>
      </c>
      <c r="I20" s="7">
        <f t="shared" si="2"/>
        <v>6.2609119213114885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0.11591225882180325</v>
      </c>
      <c r="E21" s="7">
        <f>'Plate 2'!N28</f>
        <v>0.12520628542727991</v>
      </c>
      <c r="F21" s="7">
        <f>'Plate 3'!N28</f>
        <v>0.1111027417896957</v>
      </c>
      <c r="G21" s="7">
        <f t="shared" si="0"/>
        <v>0.11740709534625964</v>
      </c>
      <c r="H21" s="7">
        <f t="shared" si="1"/>
        <v>7.1696156075794649E-3</v>
      </c>
      <c r="I21" s="7">
        <f t="shared" si="2"/>
        <v>4.6962838138503855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8.5466950333797961E-2</v>
      </c>
      <c r="E22" s="7">
        <f>'Plate 2'!N29</f>
        <v>8.4666714500968646E-2</v>
      </c>
      <c r="F22" s="7">
        <f>'Plate 3'!N29</f>
        <v>8.3232901476348306E-2</v>
      </c>
      <c r="G22" s="7">
        <f t="shared" si="0"/>
        <v>8.445552210370498E-2</v>
      </c>
      <c r="H22" s="7">
        <f t="shared" si="1"/>
        <v>1.1318989556778074E-3</v>
      </c>
      <c r="I22" s="7">
        <f t="shared" si="2"/>
        <v>3.3782208841481993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4.4750935367911381E-2</v>
      </c>
      <c r="E23" s="7">
        <f>'Plate 2'!N30</f>
        <v>4.9149745282341964E-2</v>
      </c>
      <c r="F23" s="7">
        <f>'Plate 3'!N30</f>
        <v>2.1843928894245256E-2</v>
      </c>
      <c r="G23" s="7">
        <f t="shared" si="0"/>
        <v>3.8581536514832863E-2</v>
      </c>
      <c r="H23" s="7">
        <f t="shared" si="1"/>
        <v>1.4661105477125106E-2</v>
      </c>
      <c r="I23" s="7">
        <f t="shared" si="2"/>
        <v>1.5432614605933146</v>
      </c>
      <c r="J23">
        <f>SUM(I2:I23)</f>
        <v>2555.8473262589914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-3.9248771183332115E-2</v>
      </c>
      <c r="E24">
        <f>'Plate 2'!N31</f>
        <v>-3.5875726483461289E-2</v>
      </c>
      <c r="F24">
        <f>'Plate 3'!N31</f>
        <v>-3.2765893341367883E-2</v>
      </c>
      <c r="G24">
        <f t="shared" si="0"/>
        <v>-3.5963463669387095E-2</v>
      </c>
      <c r="H24">
        <f t="shared" si="1"/>
        <v>3.2423293538447542E-3</v>
      </c>
      <c r="I24" s="7">
        <f t="shared" si="2"/>
        <v>-1.4385385467754839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-3.4480228890030079E-2</v>
      </c>
      <c r="E25">
        <f>'Plate 2'!N32</f>
        <v>-2.834182392193442E-2</v>
      </c>
      <c r="F25">
        <f>'Plate 3'!N32</f>
        <v>-2.8999698704429047E-2</v>
      </c>
      <c r="G25">
        <f t="shared" si="0"/>
        <v>-3.0607250505464517E-2</v>
      </c>
      <c r="H25">
        <f t="shared" si="1"/>
        <v>3.370188567846709E-3</v>
      </c>
      <c r="I25" s="7">
        <f t="shared" si="2"/>
        <v>-1.2242900202185807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-3.8148338346416261E-2</v>
      </c>
      <c r="E26">
        <f>'Plate 2'!N33</f>
        <v>-3.4799454688957447E-2</v>
      </c>
      <c r="F26">
        <f>'Plate 3'!N33</f>
        <v>-2.9752937631816814E-2</v>
      </c>
      <c r="G26">
        <f t="shared" si="0"/>
        <v>-3.4233576889063512E-2</v>
      </c>
      <c r="H26">
        <f t="shared" si="1"/>
        <v>4.2262100696704406E-3</v>
      </c>
      <c r="I26" s="7">
        <f t="shared" si="2"/>
        <v>-1.3693430755625404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3.668109456386179E-3</v>
      </c>
      <c r="E27">
        <f>'Plate 2'!N34</f>
        <v>8.2514170911960963E-3</v>
      </c>
      <c r="F27">
        <f>'Plate 3'!N34</f>
        <v>1.732449532991865E-2</v>
      </c>
      <c r="G27">
        <f t="shared" si="0"/>
        <v>9.7480072925003082E-3</v>
      </c>
      <c r="H27">
        <f t="shared" si="1"/>
        <v>6.9501119023138167E-3</v>
      </c>
      <c r="I27" s="7">
        <f t="shared" si="2"/>
        <v>0.3899202917000123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0.54984960751228817</v>
      </c>
      <c r="E28">
        <f>'Plate 2'!N35</f>
        <v>0.5460285570782808</v>
      </c>
      <c r="F28">
        <f>'Plate 3'!N35</f>
        <v>0.53141006327206997</v>
      </c>
      <c r="G28">
        <f t="shared" si="0"/>
        <v>0.54242940928754635</v>
      </c>
      <c r="H28">
        <f t="shared" si="1"/>
        <v>9.7323993219248263E-3</v>
      </c>
      <c r="I28" s="7">
        <f t="shared" si="2"/>
        <v>21.697176371501854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1.829652996845426</v>
      </c>
      <c r="E29">
        <f>'Plate 2'!N36</f>
        <v>1.6779077276314844</v>
      </c>
      <c r="F29">
        <f>'Plate 3'!N36</f>
        <v>1.6462036758059657</v>
      </c>
      <c r="G29">
        <f t="shared" si="0"/>
        <v>1.7179214667609586</v>
      </c>
      <c r="H29">
        <f t="shared" si="1"/>
        <v>9.8052219948356917E-2</v>
      </c>
      <c r="I29" s="7">
        <f t="shared" si="2"/>
        <v>68.716858670438342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1.8736703103220602</v>
      </c>
      <c r="E30">
        <f>'Plate 2'!N37</f>
        <v>1.8820406113223793</v>
      </c>
      <c r="F30">
        <f>'Plate 3'!N37</f>
        <v>1.849201566736969</v>
      </c>
      <c r="G30">
        <f t="shared" si="0"/>
        <v>1.8683041627938028</v>
      </c>
      <c r="H30">
        <f t="shared" si="1"/>
        <v>1.70645060517997E-2</v>
      </c>
      <c r="I30" s="7">
        <f t="shared" si="2"/>
        <v>74.732166511752112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2.6729513608686086</v>
      </c>
      <c r="E31">
        <f>'Plate 2'!N38</f>
        <v>2.6372246537992394</v>
      </c>
      <c r="F31">
        <f>'Plate 3'!N38</f>
        <v>2.5798433263031035</v>
      </c>
      <c r="G31">
        <f t="shared" si="0"/>
        <v>2.630006446990317</v>
      </c>
      <c r="H31">
        <f t="shared" si="1"/>
        <v>4.6971836320449524E-2</v>
      </c>
      <c r="I31" s="7">
        <f t="shared" si="2"/>
        <v>105.20025787961268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6.993984300491527</v>
      </c>
      <c r="E32">
        <f>'Plate 2'!N39</f>
        <v>6.8845519121762218</v>
      </c>
      <c r="F32">
        <f>'Plate 3'!N39</f>
        <v>6.8646429647484188</v>
      </c>
      <c r="G32">
        <f t="shared" si="0"/>
        <v>6.9143930591387219</v>
      </c>
      <c r="H32">
        <f t="shared" si="1"/>
        <v>6.9643131908186259E-2</v>
      </c>
      <c r="I32" s="7">
        <f t="shared" si="2"/>
        <v>276.57572236554887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13.208128530555353</v>
      </c>
      <c r="E33">
        <f>'Plate 2'!N40</f>
        <v>14.000502260170768</v>
      </c>
      <c r="F33">
        <f>'Plate 3'!N40</f>
        <v>13.862232600180779</v>
      </c>
      <c r="G33">
        <f t="shared" si="0"/>
        <v>13.690287796968965</v>
      </c>
      <c r="H33">
        <f t="shared" si="1"/>
        <v>0.4232467287053997</v>
      </c>
      <c r="I33" s="7">
        <f t="shared" si="2"/>
        <v>547.61151187875862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12.185459614114887</v>
      </c>
      <c r="E34">
        <f>'Plate 2'!N41</f>
        <v>11.958814665996986</v>
      </c>
      <c r="F34">
        <f>'Plate 3'!N41</f>
        <v>11.95691473335342</v>
      </c>
      <c r="G34">
        <f t="shared" si="0"/>
        <v>12.033729671155099</v>
      </c>
      <c r="H34">
        <f t="shared" si="1"/>
        <v>0.13140541894818566</v>
      </c>
      <c r="I34" s="7">
        <f t="shared" si="2"/>
        <v>481.34918684620396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8.2737876898246654</v>
      </c>
      <c r="E35">
        <f>'Plate 2'!N42</f>
        <v>8.1448661835402163</v>
      </c>
      <c r="F35">
        <f>'Plate 3'!N42</f>
        <v>8.2253690870744212</v>
      </c>
      <c r="G35">
        <f t="shared" si="0"/>
        <v>8.2146743201464343</v>
      </c>
      <c r="H35">
        <f t="shared" si="1"/>
        <v>6.5122747372909448E-2</v>
      </c>
      <c r="I35" s="7">
        <f t="shared" si="2"/>
        <v>328.58697280585739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3.6835155161030007</v>
      </c>
      <c r="E36">
        <f>'Plate 2'!N43</f>
        <v>3.4419171988232762</v>
      </c>
      <c r="F36">
        <f>'Plate 3'!N43</f>
        <v>3.4656523049111181</v>
      </c>
      <c r="G36">
        <f t="shared" si="0"/>
        <v>3.5303616732791312</v>
      </c>
      <c r="H36">
        <f t="shared" si="1"/>
        <v>0.13316498599120963</v>
      </c>
      <c r="I36" s="7">
        <f t="shared" si="2"/>
        <v>141.21446693116525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1.4026850561220747</v>
      </c>
      <c r="E37">
        <f>'Plate 2'!N44</f>
        <v>1.3991533328549903</v>
      </c>
      <c r="F37">
        <f>'Plate 3'!N44</f>
        <v>1.3803103344380838</v>
      </c>
      <c r="G37">
        <f t="shared" si="0"/>
        <v>1.3940495744717163</v>
      </c>
      <c r="H37">
        <f t="shared" si="1"/>
        <v>1.2028853014113326E-2</v>
      </c>
      <c r="I37" s="7">
        <f t="shared" si="2"/>
        <v>55.761982978868652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0.83669576700168735</v>
      </c>
      <c r="E38">
        <f>'Plate 2'!N45</f>
        <v>0.81796656382291744</v>
      </c>
      <c r="F38">
        <f>'Plate 3'!N45</f>
        <v>0.78600482072913536</v>
      </c>
      <c r="G38">
        <f t="shared" si="0"/>
        <v>0.81355571718458009</v>
      </c>
      <c r="H38">
        <f t="shared" si="1"/>
        <v>2.5631712477941996E-2</v>
      </c>
      <c r="I38" s="7">
        <f t="shared" si="2"/>
        <v>32.542228687383201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0.38111657251852399</v>
      </c>
      <c r="E39">
        <f>'Plate 2'!N46</f>
        <v>0.40288440840927026</v>
      </c>
      <c r="F39">
        <f>'Plate 3'!N46</f>
        <v>0.40185296776137391</v>
      </c>
      <c r="G39">
        <f t="shared" si="0"/>
        <v>0.39528464956305603</v>
      </c>
      <c r="H39">
        <f t="shared" si="1"/>
        <v>1.2280748055691907E-2</v>
      </c>
      <c r="I39" s="7">
        <f t="shared" si="2"/>
        <v>15.811385982522241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0.20761499523145771</v>
      </c>
      <c r="E40">
        <f>'Plate 2'!N47</f>
        <v>0.20664418454473701</v>
      </c>
      <c r="F40">
        <f>'Plate 3'!N47</f>
        <v>0.2086471828864116</v>
      </c>
      <c r="G40">
        <f t="shared" si="0"/>
        <v>0.20763545422086879</v>
      </c>
      <c r="H40">
        <f t="shared" si="1"/>
        <v>1.0016558874551551E-3</v>
      </c>
      <c r="I40" s="7">
        <f t="shared" si="2"/>
        <v>8.3054181688347519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0.14195583596214512</v>
      </c>
      <c r="E41">
        <f>'Plate 2'!N48</f>
        <v>0.14780799311186052</v>
      </c>
      <c r="F41">
        <f>'Plate 3'!N48</f>
        <v>0.14499849352214522</v>
      </c>
      <c r="G41">
        <f t="shared" si="0"/>
        <v>0.14492077419871696</v>
      </c>
      <c r="H41">
        <f t="shared" si="1"/>
        <v>2.9268525836069858E-3</v>
      </c>
      <c r="I41" s="7">
        <f t="shared" si="2"/>
        <v>5.7968309679486785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0.15442740811385813</v>
      </c>
      <c r="E42">
        <f>'Plate 2'!N49</f>
        <v>0.14996053670086817</v>
      </c>
      <c r="F42">
        <f>'Plate 3'!N49</f>
        <v>0.17663452847243147</v>
      </c>
      <c r="G42">
        <f t="shared" si="0"/>
        <v>0.16034082442905259</v>
      </c>
      <c r="H42">
        <f t="shared" si="1"/>
        <v>1.4286421127943925E-2</v>
      </c>
      <c r="I42" s="7">
        <f t="shared" si="2"/>
        <v>6.4136329771621039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0.13021788570170933</v>
      </c>
      <c r="E43">
        <f>'Plate 2'!N50</f>
        <v>0.13489273157781445</v>
      </c>
      <c r="F43">
        <f>'Plate 3'!N50</f>
        <v>0.16495932509792108</v>
      </c>
      <c r="G43">
        <f t="shared" si="0"/>
        <v>0.14335664745914831</v>
      </c>
      <c r="H43">
        <f t="shared" si="1"/>
        <v>1.8853920198857524E-2</v>
      </c>
      <c r="I43" s="7">
        <f t="shared" si="2"/>
        <v>5.7342658983659325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0.10527474139828333</v>
      </c>
      <c r="E44">
        <f>'Plate 2'!N51</f>
        <v>0.11229102389323384</v>
      </c>
      <c r="F44">
        <f>'Plate 3'!N51</f>
        <v>8.8128954504368792E-2</v>
      </c>
      <c r="G44">
        <f t="shared" si="0"/>
        <v>0.101898239931962</v>
      </c>
      <c r="H44">
        <f t="shared" si="1"/>
        <v>1.2429882175714094E-2</v>
      </c>
      <c r="I44" s="7">
        <f t="shared" si="2"/>
        <v>4.0759295972784795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2.6043577140341868E-2</v>
      </c>
      <c r="E45">
        <f>'Plate 2'!N52</f>
        <v>2.834182392193442E-2</v>
      </c>
      <c r="F45">
        <f>'Plate 3'!N52</f>
        <v>2.0337451039469722E-2</v>
      </c>
      <c r="G45">
        <f t="shared" si="0"/>
        <v>2.4907617367248669E-2</v>
      </c>
      <c r="H45">
        <f t="shared" si="1"/>
        <v>4.1213225747262876E-3</v>
      </c>
      <c r="I45" s="7">
        <f t="shared" si="2"/>
        <v>0.99630469468994676</v>
      </c>
      <c r="J45">
        <f>SUM(I24:I45)</f>
        <v>2177.4800488630362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-2.567676619470325E-2</v>
      </c>
      <c r="E46" s="6">
        <f>'Plate 2'!N53</f>
        <v>-1.9014135036234482E-2</v>
      </c>
      <c r="F46" s="6">
        <f>'Plate 3'!N53</f>
        <v>-1.5441398011449232E-2</v>
      </c>
      <c r="G46" s="6">
        <f t="shared" si="0"/>
        <v>-2.004409974746232E-2</v>
      </c>
      <c r="H46" s="6">
        <f t="shared" si="1"/>
        <v>5.1948350254337437E-3</v>
      </c>
      <c r="I46" s="7">
        <f t="shared" si="2"/>
        <v>-0.80176398989849285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-1.5039248771183332E-2</v>
      </c>
      <c r="E47" s="6">
        <f>'Plate 2'!N54</f>
        <v>-8.9689316208653221E-3</v>
      </c>
      <c r="F47" s="6">
        <f>'Plate 3'!N54</f>
        <v>1.3181681229285931E-2</v>
      </c>
      <c r="G47" s="6">
        <f t="shared" si="0"/>
        <v>-3.6088330542542409E-3</v>
      </c>
      <c r="H47" s="6">
        <f t="shared" si="1"/>
        <v>1.4854400526634731E-2</v>
      </c>
      <c r="I47" s="7">
        <f t="shared" si="2"/>
        <v>-0.14435332217016963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0.14745800014672439</v>
      </c>
      <c r="E48" s="6">
        <f>'Plate 2'!N55</f>
        <v>0.15785319652722968</v>
      </c>
      <c r="F48" s="6">
        <f>'Plate 3'!N55</f>
        <v>0.15140102440494127</v>
      </c>
      <c r="G48" s="6">
        <f t="shared" si="0"/>
        <v>0.15223740702629843</v>
      </c>
      <c r="H48" s="6">
        <f t="shared" si="1"/>
        <v>5.2478261084280215E-3</v>
      </c>
      <c r="I48" s="7">
        <f t="shared" si="2"/>
        <v>6.0894962810519369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0.28354486097865161</v>
      </c>
      <c r="E49" s="6">
        <f>'Plate 2'!N56</f>
        <v>0.28879959819186335</v>
      </c>
      <c r="F49" s="6">
        <f>'Plate 3'!N56</f>
        <v>0.32991865019584216</v>
      </c>
      <c r="G49" s="6">
        <f t="shared" si="0"/>
        <v>0.30075436978878572</v>
      </c>
      <c r="H49" s="6">
        <f t="shared" si="1"/>
        <v>2.5393296448886674E-2</v>
      </c>
      <c r="I49" s="7">
        <f t="shared" si="2"/>
        <v>12.030174791551429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0.60927298070574432</v>
      </c>
      <c r="E50" s="6">
        <f>'Plate 2'!N57</f>
        <v>0.61706249551553416</v>
      </c>
      <c r="F50" s="6">
        <f>'Plate 3'!N57</f>
        <v>0.60899367279300998</v>
      </c>
      <c r="G50" s="6">
        <f t="shared" si="0"/>
        <v>0.61177638300476289</v>
      </c>
      <c r="H50" s="6">
        <f t="shared" si="1"/>
        <v>4.580037372656361E-3</v>
      </c>
      <c r="I50" s="7">
        <f t="shared" si="2"/>
        <v>24.471055320190516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1.6077323747340622</v>
      </c>
      <c r="E51" s="6">
        <f>'Plate 2'!N58</f>
        <v>1.5900121977470043</v>
      </c>
      <c r="F51" s="6">
        <f>'Plate 3'!N58</f>
        <v>1.6480867731244351</v>
      </c>
      <c r="G51" s="6">
        <f t="shared" si="0"/>
        <v>1.6152771152018337</v>
      </c>
      <c r="H51" s="6">
        <f t="shared" si="1"/>
        <v>2.9763339998423326E-2</v>
      </c>
      <c r="I51" s="7">
        <f t="shared" si="2"/>
        <v>64.611084608073355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2.655344435477955</v>
      </c>
      <c r="E52" s="6">
        <f>'Plate 2'!N59</f>
        <v>2.6522924589222932</v>
      </c>
      <c r="F52" s="6">
        <f>'Plate 3'!N59</f>
        <v>2.5647785477553482</v>
      </c>
      <c r="G52" s="6">
        <f t="shared" si="0"/>
        <v>2.6241384807185324</v>
      </c>
      <c r="H52" s="6">
        <f t="shared" si="1"/>
        <v>5.1429853891191861E-2</v>
      </c>
      <c r="I52" s="7">
        <f t="shared" si="2"/>
        <v>104.96553922874129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4.0914092876531436</v>
      </c>
      <c r="E53" s="6">
        <f>'Plate 2'!N60</f>
        <v>4.0883977900552484</v>
      </c>
      <c r="F53" s="6">
        <f>'Plate 3'!N60</f>
        <v>3.8998945465501658</v>
      </c>
      <c r="G53" s="6">
        <f t="shared" si="0"/>
        <v>4.0265672080861856</v>
      </c>
      <c r="H53" s="6">
        <f t="shared" si="1"/>
        <v>0.10971207620362433</v>
      </c>
      <c r="I53" s="7">
        <f t="shared" si="2"/>
        <v>161.06268832344742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11.211209742498717</v>
      </c>
      <c r="E54" s="6">
        <f>'Plate 2'!N61</f>
        <v>11.060127717586282</v>
      </c>
      <c r="F54" s="6">
        <f>'Plate 3'!N61</f>
        <v>11.150572461584815</v>
      </c>
      <c r="G54" s="6">
        <f t="shared" si="0"/>
        <v>11.140636640556606</v>
      </c>
      <c r="H54" s="6">
        <f t="shared" si="1"/>
        <v>7.6029500639810274E-2</v>
      </c>
      <c r="I54" s="7">
        <f t="shared" si="2"/>
        <v>445.62546562226424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13.74734062064412</v>
      </c>
      <c r="E55" s="6">
        <f>'Plate 2'!N62</f>
        <v>13.254287149314774</v>
      </c>
      <c r="F55" s="6">
        <f>'Plate 3'!N62</f>
        <v>12.629180476047003</v>
      </c>
      <c r="G55" s="6">
        <f t="shared" si="0"/>
        <v>13.210269415335299</v>
      </c>
      <c r="H55" s="6">
        <f t="shared" si="1"/>
        <v>0.56037817402168488</v>
      </c>
      <c r="I55" s="7">
        <f t="shared" si="2"/>
        <v>528.41077661341194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9.3529454918934789</v>
      </c>
      <c r="E56" s="6">
        <f>'Plate 2'!N63</f>
        <v>8.9886632704312266</v>
      </c>
      <c r="F56" s="6">
        <f>'Plate 3'!N63</f>
        <v>8.8339861404037361</v>
      </c>
      <c r="G56" s="6">
        <f t="shared" si="0"/>
        <v>9.0585316342428133</v>
      </c>
      <c r="H56" s="6">
        <f t="shared" si="1"/>
        <v>0.26644116296275405</v>
      </c>
      <c r="I56" s="7">
        <f t="shared" si="2"/>
        <v>362.34126536971252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4.674271880272908</v>
      </c>
      <c r="E57" s="6">
        <f>'Plate 2'!N64</f>
        <v>4.5580110497237571</v>
      </c>
      <c r="F57" s="6">
        <f>'Plate 3'!N64</f>
        <v>4.4230189816209702</v>
      </c>
      <c r="G57" s="6">
        <f t="shared" si="0"/>
        <v>4.5517673038725448</v>
      </c>
      <c r="H57" s="6">
        <f t="shared" si="1"/>
        <v>0.12574276536620757</v>
      </c>
      <c r="I57" s="7">
        <f t="shared" si="2"/>
        <v>182.07069215490179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1.4074535984153769</v>
      </c>
      <c r="E58" s="6">
        <f>'Plate 2'!N65</f>
        <v>1.3923369448231326</v>
      </c>
      <c r="F58" s="6">
        <f>'Plate 3'!N65</f>
        <v>1.3716480867731244</v>
      </c>
      <c r="G58" s="6">
        <f t="shared" si="0"/>
        <v>1.3904795433372115</v>
      </c>
      <c r="H58" s="6">
        <f t="shared" si="1"/>
        <v>1.7974874720030613E-2</v>
      </c>
      <c r="I58" s="7">
        <f t="shared" si="2"/>
        <v>55.61918173348846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0.97241581688797596</v>
      </c>
      <c r="E59" s="6">
        <f>'Plate 2'!N66</f>
        <v>0.92774628686230898</v>
      </c>
      <c r="F59" s="6">
        <f>'Plate 3'!N66</f>
        <v>0.93062669478758664</v>
      </c>
      <c r="G59" s="6">
        <f t="shared" si="0"/>
        <v>0.94359626617929049</v>
      </c>
      <c r="H59" s="6">
        <f t="shared" si="1"/>
        <v>2.4999981294830383E-2</v>
      </c>
      <c r="I59" s="7">
        <f t="shared" si="2"/>
        <v>37.74385064717162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0.54691511994717923</v>
      </c>
      <c r="E60" s="6">
        <f>'Plate 2'!N67</f>
        <v>0.51983927674535413</v>
      </c>
      <c r="F60" s="6">
        <f>'Plate 3'!N67</f>
        <v>0.50391684242241641</v>
      </c>
      <c r="G60" s="6">
        <f t="shared" si="0"/>
        <v>0.52355707970498333</v>
      </c>
      <c r="H60" s="6">
        <f t="shared" si="1"/>
        <v>2.1738893984264727E-2</v>
      </c>
      <c r="I60" s="7">
        <f t="shared" si="2"/>
        <v>20.942283188199333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0.31142249284718659</v>
      </c>
      <c r="E61" s="6">
        <f>'Plate 2'!N68</f>
        <v>0.30889000502260172</v>
      </c>
      <c r="F61" s="6">
        <f>'Plate 3'!N68</f>
        <v>0.30506176559204584</v>
      </c>
      <c r="G61" s="6">
        <f t="shared" si="0"/>
        <v>0.30845808782061135</v>
      </c>
      <c r="H61" s="6">
        <f t="shared" si="1"/>
        <v>3.202284677477E-3</v>
      </c>
      <c r="I61" s="7">
        <f t="shared" si="2"/>
        <v>12.338323512824454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0.19440980118846748</v>
      </c>
      <c r="E62" s="6">
        <f>'Plate 2'!N69</f>
        <v>0.17937863241730645</v>
      </c>
      <c r="F62" s="6">
        <f>'Plate 3'!N69</f>
        <v>0.16571256402530884</v>
      </c>
      <c r="G62" s="6">
        <f t="shared" si="0"/>
        <v>0.17983366587702762</v>
      </c>
      <c r="H62" s="6">
        <f t="shared" si="1"/>
        <v>1.4354028939177414E-2</v>
      </c>
      <c r="I62" s="7">
        <f t="shared" si="2"/>
        <v>7.1933466350811051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0.13131831853862519</v>
      </c>
      <c r="E63" s="6">
        <f>'Plate 2'!N70</f>
        <v>0.13489273157781445</v>
      </c>
      <c r="F63" s="6">
        <f>'Plate 3'!N70</f>
        <v>0.12692075926483881</v>
      </c>
      <c r="G63" s="6">
        <f t="shared" si="0"/>
        <v>0.13104393646042614</v>
      </c>
      <c r="H63" s="6">
        <f t="shared" si="1"/>
        <v>3.9930627071635329E-3</v>
      </c>
      <c r="I63" s="7">
        <f t="shared" si="2"/>
        <v>5.2417574584170454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0.17423519917834349</v>
      </c>
      <c r="E64" s="6">
        <f>'Plate 2'!N71</f>
        <v>0.17686733156346415</v>
      </c>
      <c r="F64" s="6">
        <f>'Plate 3'!N71</f>
        <v>0.18228382042783972</v>
      </c>
      <c r="G64" s="6">
        <f t="shared" si="0"/>
        <v>0.17779545038988245</v>
      </c>
      <c r="H64" s="6">
        <f t="shared" si="1"/>
        <v>4.1037945150098152E-3</v>
      </c>
      <c r="I64" s="7">
        <f t="shared" si="2"/>
        <v>7.1118180155952979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0.1456239454185313</v>
      </c>
      <c r="E65" s="6">
        <f>'Plate 2'!N72</f>
        <v>0.13238143072397215</v>
      </c>
      <c r="F65" s="6">
        <f>'Plate 3'!N72</f>
        <v>0.12202470623681833</v>
      </c>
      <c r="G65" s="6">
        <f t="shared" si="0"/>
        <v>0.13334336079310724</v>
      </c>
      <c r="H65" s="6">
        <f t="shared" si="1"/>
        <v>1.1828990006858314E-2</v>
      </c>
      <c r="I65" s="7">
        <f t="shared" si="2"/>
        <v>5.3337344317242898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4.5484557259188617E-2</v>
      </c>
      <c r="E66" s="6">
        <f>'Plate 2'!N73</f>
        <v>5.3813589725191936E-2</v>
      </c>
      <c r="F66" s="6">
        <f>'Plate 3'!N73</f>
        <v>8.4362759867429957E-2</v>
      </c>
      <c r="G66" s="6">
        <f t="shared" si="0"/>
        <v>6.1220302283936844E-2</v>
      </c>
      <c r="H66" s="6">
        <f t="shared" si="1"/>
        <v>2.0470056245837902E-2</v>
      </c>
      <c r="I66" s="7">
        <f t="shared" si="2"/>
        <v>2.4488120913574738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2.2742278629594308E-2</v>
      </c>
      <c r="E67" s="6">
        <f>'Plate 2'!N74</f>
        <v>2.9776852981272871E-2</v>
      </c>
      <c r="F67" s="6">
        <f>'Plate 3'!N74</f>
        <v>1.6194636938837E-2</v>
      </c>
      <c r="G67" s="6">
        <f t="shared" ref="G67:G73" si="3">AVERAGE(D67:F67)</f>
        <v>2.2904589516568059E-2</v>
      </c>
      <c r="H67" s="6">
        <f t="shared" ref="H67:H73" si="4">STDEV(D67:F67)</f>
        <v>6.792562607284041E-3</v>
      </c>
      <c r="I67" s="7">
        <f t="shared" ref="I67:I89" si="5">G67*40</f>
        <v>0.91618358066272232</v>
      </c>
      <c r="J67">
        <f>SUM(I46:I67)</f>
        <v>2045.621412295799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-4.1449636857163817E-2</v>
      </c>
      <c r="E68">
        <f>'Plate 2'!N75</f>
        <v>-3.444069742412284E-2</v>
      </c>
      <c r="F68">
        <f>'Plate 3'!N75</f>
        <v>-1.4688159084061465E-2</v>
      </c>
      <c r="G68">
        <f t="shared" si="3"/>
        <v>-3.0192831121782709E-2</v>
      </c>
      <c r="H68">
        <f t="shared" si="4"/>
        <v>1.3877227721774275E-2</v>
      </c>
      <c r="I68" s="7">
        <f t="shared" si="5"/>
        <v>-1.2077132448713084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-1.1737950260435772E-2</v>
      </c>
      <c r="E69">
        <f>'Plate 2'!N76</f>
        <v>-7.8926598263614842E-3</v>
      </c>
      <c r="F69">
        <f>'Plate 3'!N76</f>
        <v>-2.8999698704429047E-2</v>
      </c>
      <c r="G69">
        <f t="shared" si="3"/>
        <v>-1.6210102930408768E-2</v>
      </c>
      <c r="H69">
        <f t="shared" si="4"/>
        <v>1.1241747403216455E-2</v>
      </c>
      <c r="I69" s="7">
        <f t="shared" si="5"/>
        <v>-0.64840411721635072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-3.7047905509500406E-2</v>
      </c>
      <c r="E70">
        <f>'Plate 2'!N77</f>
        <v>-2.7624309392265192E-2</v>
      </c>
      <c r="F70">
        <f>'Plate 3'!N77</f>
        <v>-2.7116601385959629E-2</v>
      </c>
      <c r="G70">
        <f t="shared" si="3"/>
        <v>-3.059627209590841E-2</v>
      </c>
      <c r="H70">
        <f t="shared" si="4"/>
        <v>5.5930422966797965E-3</v>
      </c>
      <c r="I70" s="7">
        <f t="shared" si="5"/>
        <v>-1.2238508838363364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4.6218179150465853E-2</v>
      </c>
      <c r="E71">
        <f>'Plate 2'!N78</f>
        <v>5.6324890579034226E-2</v>
      </c>
      <c r="F71">
        <f>'Plate 3'!N78</f>
        <v>3.6155468514612835E-2</v>
      </c>
      <c r="G71">
        <f t="shared" si="3"/>
        <v>4.623284608137098E-2</v>
      </c>
      <c r="H71">
        <f t="shared" si="4"/>
        <v>1.0084719031402798E-2</v>
      </c>
      <c r="I71" s="7">
        <f t="shared" si="5"/>
        <v>1.8493138432548393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0.40899420438705891</v>
      </c>
      <c r="E72">
        <f>'Plate 2'!N79</f>
        <v>0.39427423405323958</v>
      </c>
      <c r="F72">
        <f>'Plate 3'!N79</f>
        <v>0.39093100331425129</v>
      </c>
      <c r="G72">
        <f t="shared" si="3"/>
        <v>0.39806648058484995</v>
      </c>
      <c r="H72">
        <f t="shared" si="4"/>
        <v>9.6101851473607228E-3</v>
      </c>
      <c r="I72" s="7">
        <f t="shared" si="5"/>
        <v>15.922659223393998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0.7648008216565183</v>
      </c>
      <c r="E73">
        <f>'Plate 2'!N80</f>
        <v>0.72217837411207575</v>
      </c>
      <c r="F73">
        <f>'Plate 3'!N80</f>
        <v>0.67866827357637849</v>
      </c>
      <c r="G73">
        <f t="shared" si="3"/>
        <v>0.72188248978165748</v>
      </c>
      <c r="H73">
        <f t="shared" si="4"/>
        <v>4.3067036354352731E-2</v>
      </c>
      <c r="I73" s="7">
        <f t="shared" si="5"/>
        <v>28.875299591266298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1.2629300858337613</v>
      </c>
      <c r="E74">
        <f>'Plate 2'!N81</f>
        <v>1.1742125278036879</v>
      </c>
      <c r="F74">
        <f>'Plate 3'!N81</f>
        <v>1.1373907803555288</v>
      </c>
      <c r="G74">
        <f t="shared" ref="G74:G89" si="6">AVERAGE(D74:F74)</f>
        <v>1.1915111313309925</v>
      </c>
      <c r="H74">
        <f t="shared" ref="H74:H89" si="7">STDEV(D74:F74)</f>
        <v>6.4532631807368651E-2</v>
      </c>
      <c r="I74" s="7">
        <f t="shared" si="5"/>
        <v>47.6604452532397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2.7738243709192285</v>
      </c>
      <c r="E75">
        <f>'Plate 2'!N82</f>
        <v>2.6982133888211237</v>
      </c>
      <c r="F75">
        <f>'Plate 3'!N82</f>
        <v>2.6178818921361859</v>
      </c>
      <c r="G75">
        <f t="shared" si="6"/>
        <v>2.6966398839588464</v>
      </c>
      <c r="H75">
        <f t="shared" si="7"/>
        <v>7.7983146322866639E-2</v>
      </c>
      <c r="I75" s="7">
        <f t="shared" si="5"/>
        <v>107.86559535835386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8.2675519037488083</v>
      </c>
      <c r="E76">
        <f>'Plate 2'!N83</f>
        <v>8.0060271220492218</v>
      </c>
      <c r="F76">
        <f>'Plate 3'!N83</f>
        <v>8.0943055137089495</v>
      </c>
      <c r="G76">
        <f t="shared" si="6"/>
        <v>8.1226281798356599</v>
      </c>
      <c r="H76">
        <f t="shared" si="7"/>
        <v>0.13304297397137482</v>
      </c>
      <c r="I76" s="7">
        <f t="shared" si="5"/>
        <v>324.90512719342638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11.499156334825033</v>
      </c>
      <c r="E77">
        <f>'Plate 2'!N84</f>
        <v>11.220850972232187</v>
      </c>
      <c r="F77">
        <f>'Plate 3'!N84</f>
        <v>10.796173546248871</v>
      </c>
      <c r="G77">
        <f t="shared" si="6"/>
        <v>11.172060284435362</v>
      </c>
      <c r="H77">
        <f t="shared" si="7"/>
        <v>0.35402203133469573</v>
      </c>
      <c r="I77" s="7">
        <f t="shared" si="5"/>
        <v>446.88241137741448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9.5601936761792974</v>
      </c>
      <c r="E78">
        <f>'Plate 2'!N85</f>
        <v>9.3736098155987655</v>
      </c>
      <c r="F78">
        <f>'Plate 3'!N85</f>
        <v>8.9823742090991274</v>
      </c>
      <c r="G78">
        <f t="shared" si="6"/>
        <v>9.305392566959064</v>
      </c>
      <c r="H78">
        <f t="shared" si="7"/>
        <v>0.29488816336567514</v>
      </c>
      <c r="I78" s="7">
        <f t="shared" si="5"/>
        <v>372.21570267836256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5.3073875724451618</v>
      </c>
      <c r="E79">
        <f>'Plate 2'!N86</f>
        <v>5.1962402238645327</v>
      </c>
      <c r="F79">
        <f>'Plate 3'!N86</f>
        <v>5.0595058752636337</v>
      </c>
      <c r="G79">
        <f t="shared" si="6"/>
        <v>5.1877112238577761</v>
      </c>
      <c r="H79">
        <f t="shared" si="7"/>
        <v>0.12416074995841132</v>
      </c>
      <c r="I79" s="7">
        <f t="shared" si="5"/>
        <v>207.50844895431104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2.1421759225295283</v>
      </c>
      <c r="E80">
        <f>'Plate 2'!N87</f>
        <v>2.1285068522637585</v>
      </c>
      <c r="F80">
        <f>'Plate 3'!N87</f>
        <v>2.06651099728834</v>
      </c>
      <c r="G80">
        <f t="shared" si="6"/>
        <v>2.1123979240272086</v>
      </c>
      <c r="H80">
        <f t="shared" si="7"/>
        <v>4.0322678539952937E-2</v>
      </c>
      <c r="I80" s="7">
        <f t="shared" si="5"/>
        <v>84.495916961088341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1.0710879612647641</v>
      </c>
      <c r="E81">
        <f>'Plate 2'!N88</f>
        <v>1.0744780081796657</v>
      </c>
      <c r="F81">
        <f>'Plate 3'!N88</f>
        <v>1.045872250677915</v>
      </c>
      <c r="G81">
        <f t="shared" si="6"/>
        <v>1.0638127400407817</v>
      </c>
      <c r="H81">
        <f t="shared" si="7"/>
        <v>1.5629106610924866E-2</v>
      </c>
      <c r="I81" s="7">
        <f t="shared" si="5"/>
        <v>42.552509601631272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0.52600689604577799</v>
      </c>
      <c r="E82">
        <f>'Plate 2'!N89</f>
        <v>0.52916696563105403</v>
      </c>
      <c r="F82">
        <f>'Plate 3'!N89</f>
        <v>0.53894245254594764</v>
      </c>
      <c r="G82">
        <f t="shared" si="6"/>
        <v>0.53137210474092655</v>
      </c>
      <c r="H82">
        <f t="shared" si="7"/>
        <v>6.7438219403159888E-3</v>
      </c>
      <c r="I82" s="7">
        <f t="shared" si="5"/>
        <v>21.25488418963706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0.31178930379282521</v>
      </c>
      <c r="E83">
        <f>'Plate 2'!N90</f>
        <v>0.32072899476214395</v>
      </c>
      <c r="F83">
        <f>'Plate 3'!N90</f>
        <v>0.29188008436275986</v>
      </c>
      <c r="G83">
        <f t="shared" si="6"/>
        <v>0.30813279430590962</v>
      </c>
      <c r="H83">
        <f t="shared" si="7"/>
        <v>1.4767953616830271E-2</v>
      </c>
      <c r="I83" s="7">
        <f t="shared" si="5"/>
        <v>12.325311772236384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0.20064558726432399</v>
      </c>
      <c r="E84">
        <f>'Plate 2'!N91</f>
        <v>0.21920068881394847</v>
      </c>
      <c r="F84">
        <f>'Plate 3'!N91</f>
        <v>0.18717987345586021</v>
      </c>
      <c r="G84">
        <f t="shared" si="6"/>
        <v>0.20234204984471091</v>
      </c>
      <c r="H84">
        <f t="shared" si="7"/>
        <v>1.6077675298816835E-2</v>
      </c>
      <c r="I84" s="7">
        <f t="shared" si="5"/>
        <v>8.0936819937884366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0.19184212456899716</v>
      </c>
      <c r="E85">
        <f>'Plate 2'!N92</f>
        <v>0.20018655377771399</v>
      </c>
      <c r="F85">
        <f>'Plate 3'!N92</f>
        <v>0.14198553781259415</v>
      </c>
      <c r="G85">
        <f t="shared" si="6"/>
        <v>0.17800473871976843</v>
      </c>
      <c r="H85">
        <f t="shared" si="7"/>
        <v>3.1471328224248099E-2</v>
      </c>
      <c r="I85" s="7">
        <f t="shared" si="5"/>
        <v>7.1201895487907372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0.20651456239454186</v>
      </c>
      <c r="E86">
        <f>'Plate 2'!N93</f>
        <v>0.19014135036234484</v>
      </c>
      <c r="F86">
        <f>'Plate 3'!N93</f>
        <v>0.15140102440494127</v>
      </c>
      <c r="G86">
        <f t="shared" si="6"/>
        <v>0.18268564572060933</v>
      </c>
      <c r="H86">
        <f t="shared" si="7"/>
        <v>2.8303112306093958E-2</v>
      </c>
      <c r="I86" s="7">
        <f t="shared" si="5"/>
        <v>7.307425828824373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0.11187733841977845</v>
      </c>
      <c r="E87">
        <f>'Plate 2'!N94</f>
        <v>0.11910741192509149</v>
      </c>
      <c r="F87">
        <f>'Plate 3'!N94</f>
        <v>0.10771316661645075</v>
      </c>
      <c r="G87">
        <f t="shared" si="6"/>
        <v>0.11289930565377355</v>
      </c>
      <c r="H87">
        <f t="shared" si="7"/>
        <v>5.765459158548438E-3</v>
      </c>
      <c r="I87" s="7">
        <f t="shared" si="5"/>
        <v>4.5159722261509421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4.6584990096104471E-2</v>
      </c>
      <c r="E88">
        <f>'Plate 2'!N95</f>
        <v>5.5248618784530384E-2</v>
      </c>
      <c r="F88">
        <f>'Plate 3'!N95</f>
        <v>5.4609822235613142E-2</v>
      </c>
      <c r="G88">
        <f t="shared" si="6"/>
        <v>5.2147810372082666E-2</v>
      </c>
      <c r="H88">
        <f t="shared" si="7"/>
        <v>4.8281199575872938E-3</v>
      </c>
      <c r="I88" s="7">
        <f t="shared" si="5"/>
        <v>2.0859124148833068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1.4305626879906098E-2</v>
      </c>
      <c r="E89">
        <f>'Plate 2'!N96</f>
        <v>2.2601707684580613E-2</v>
      </c>
      <c r="F89">
        <f>'Plate 3'!N96</f>
        <v>1.3558300692979815E-2</v>
      </c>
      <c r="G89">
        <f t="shared" si="6"/>
        <v>1.6821878419155507E-2</v>
      </c>
      <c r="H89">
        <f t="shared" si="7"/>
        <v>5.0194067239580052E-3</v>
      </c>
      <c r="I89" s="7">
        <f t="shared" si="5"/>
        <v>0.67287513676622024</v>
      </c>
      <c r="J89">
        <f>SUM(I68:I89)</f>
        <v>1741.0297149008959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2023-05-01T18:22:57Z</dcterms:modified>
</cp:coreProperties>
</file>