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E0D41D9F-69FE-4C13-A4A3-9B9BB76C5A43}" xr6:coauthVersionLast="47" xr6:coauthVersionMax="47" xr10:uidLastSave="{00000000-0000-0000-0000-000000000000}"/>
  <bookViews>
    <workbookView xWindow="-90" yWindow="-21600" windowWidth="19380" windowHeight="2097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90" i="6" l="1"/>
  <c r="O42" i="6"/>
  <c r="O89" i="6"/>
  <c r="O81" i="6"/>
  <c r="O73" i="6"/>
  <c r="O65" i="6"/>
  <c r="O57" i="6"/>
  <c r="O49" i="6"/>
  <c r="O41" i="6"/>
  <c r="O33" i="6"/>
  <c r="O25" i="6"/>
  <c r="O17" i="6"/>
  <c r="O26" i="6"/>
  <c r="O9" i="6"/>
  <c r="O66" i="6"/>
  <c r="O80" i="6"/>
  <c r="O24" i="6"/>
  <c r="O95" i="6"/>
  <c r="O87" i="6"/>
  <c r="O79" i="6"/>
  <c r="O71" i="6"/>
  <c r="O63" i="6"/>
  <c r="O55" i="6"/>
  <c r="O47" i="6"/>
  <c r="O39" i="6"/>
  <c r="O31" i="6"/>
  <c r="O23" i="6"/>
  <c r="O15" i="6"/>
  <c r="O34" i="6"/>
  <c r="O64" i="6"/>
  <c r="O94" i="6"/>
  <c r="O86" i="6"/>
  <c r="O78" i="6"/>
  <c r="O70" i="6"/>
  <c r="O62" i="6"/>
  <c r="O54" i="6"/>
  <c r="O46" i="6"/>
  <c r="O38" i="6"/>
  <c r="O30" i="6"/>
  <c r="O22" i="6"/>
  <c r="O14" i="6"/>
  <c r="O58" i="6"/>
  <c r="O48" i="6"/>
  <c r="O50" i="6"/>
  <c r="O72" i="6"/>
  <c r="O40" i="6"/>
  <c r="O93" i="6"/>
  <c r="O85" i="6"/>
  <c r="O77" i="6"/>
  <c r="O69" i="6"/>
  <c r="O61" i="6"/>
  <c r="O53" i="6"/>
  <c r="O45" i="6"/>
  <c r="O37" i="6"/>
  <c r="O29" i="6"/>
  <c r="O21" i="6"/>
  <c r="O13" i="6"/>
  <c r="O18" i="6"/>
  <c r="O56" i="6"/>
  <c r="O10" i="6"/>
  <c r="O88" i="6"/>
  <c r="O16" i="6"/>
  <c r="O92" i="6"/>
  <c r="O84" i="6"/>
  <c r="O76" i="6"/>
  <c r="O68" i="6"/>
  <c r="O60" i="6"/>
  <c r="O52" i="6"/>
  <c r="O44" i="6"/>
  <c r="O36" i="6"/>
  <c r="O28" i="6"/>
  <c r="O20" i="6"/>
  <c r="O12" i="6"/>
  <c r="O74" i="6"/>
  <c r="O96" i="6"/>
  <c r="O32" i="6"/>
  <c r="O82" i="6"/>
  <c r="O91" i="6"/>
  <c r="O83" i="6"/>
  <c r="O75" i="6"/>
  <c r="O67" i="6"/>
  <c r="O59" i="6"/>
  <c r="O51" i="6"/>
  <c r="O43" i="6"/>
  <c r="O35" i="6"/>
  <c r="O27" i="6"/>
  <c r="O19" i="6"/>
  <c r="O11" i="6"/>
  <c r="I16" i="5"/>
  <c r="I16" i="1"/>
  <c r="N89" i="1" s="1"/>
  <c r="O89" i="1" s="1"/>
  <c r="G9" i="6"/>
  <c r="F66" i="3"/>
  <c r="F46" i="3"/>
  <c r="F4" i="3"/>
  <c r="F30" i="3"/>
  <c r="F58" i="3"/>
  <c r="F21" i="3"/>
  <c r="F22" i="3"/>
  <c r="F54" i="3"/>
  <c r="F14" i="3"/>
  <c r="F62" i="3"/>
  <c r="F18" i="3"/>
  <c r="F49" i="3"/>
  <c r="F53" i="3"/>
  <c r="G10" i="1"/>
  <c r="G10" i="6" s="1"/>
  <c r="F42" i="3"/>
  <c r="F20" i="3"/>
  <c r="F50" i="3"/>
  <c r="F47" i="3"/>
  <c r="F7" i="3"/>
  <c r="F38" i="3"/>
  <c r="F26" i="3"/>
  <c r="F55" i="3"/>
  <c r="F31" i="3"/>
  <c r="F13" i="3"/>
  <c r="F8" i="3"/>
  <c r="F52" i="3"/>
  <c r="F2" i="3"/>
  <c r="F48" i="3"/>
  <c r="F64" i="3"/>
  <c r="F56" i="3"/>
  <c r="F60" i="3"/>
  <c r="F36" i="3"/>
  <c r="F40" i="3"/>
  <c r="F32" i="3"/>
  <c r="F24" i="3"/>
  <c r="F44" i="3"/>
  <c r="F28" i="3"/>
  <c r="F27" i="3" l="1"/>
  <c r="F35" i="3"/>
  <c r="F43" i="3"/>
  <c r="F12" i="3"/>
  <c r="F63" i="3"/>
  <c r="F41" i="3"/>
  <c r="F59" i="3"/>
  <c r="F25" i="3"/>
  <c r="F67" i="3"/>
  <c r="F65" i="3"/>
  <c r="F23" i="3"/>
  <c r="O82" i="5"/>
  <c r="O75" i="5"/>
  <c r="O40" i="5"/>
  <c r="O41" i="5"/>
  <c r="O38" i="5"/>
  <c r="O88" i="5"/>
  <c r="O20" i="5"/>
  <c r="O29" i="5"/>
  <c r="O62" i="5"/>
  <c r="O79" i="5"/>
  <c r="O10" i="5"/>
  <c r="O12" i="5"/>
  <c r="O28" i="5"/>
  <c r="O70" i="5"/>
  <c r="O87" i="5"/>
  <c r="O48" i="5"/>
  <c r="O63" i="5"/>
  <c r="O11" i="5"/>
  <c r="O95" i="5"/>
  <c r="O26" i="5"/>
  <c r="O90" i="5"/>
  <c r="O91" i="5"/>
  <c r="O19" i="5"/>
  <c r="O44" i="5"/>
  <c r="O53" i="5"/>
  <c r="O86" i="5"/>
  <c r="O72" i="5"/>
  <c r="O34" i="5"/>
  <c r="O21" i="5"/>
  <c r="O27" i="5"/>
  <c r="O52" i="5"/>
  <c r="O94" i="5"/>
  <c r="O33" i="5"/>
  <c r="O42" i="5"/>
  <c r="O35" i="5"/>
  <c r="O65" i="5"/>
  <c r="O56" i="5"/>
  <c r="O22" i="5"/>
  <c r="O57" i="5"/>
  <c r="O73" i="5"/>
  <c r="O43" i="5"/>
  <c r="O68" i="5"/>
  <c r="O77" i="5"/>
  <c r="O80" i="5"/>
  <c r="O58" i="5"/>
  <c r="O25" i="5"/>
  <c r="O51" i="5"/>
  <c r="O76" i="5"/>
  <c r="O17" i="5"/>
  <c r="O89" i="5"/>
  <c r="O66" i="5"/>
  <c r="O83" i="5"/>
  <c r="O30" i="5"/>
  <c r="O13" i="5"/>
  <c r="O71" i="5"/>
  <c r="O93" i="5"/>
  <c r="O16" i="5"/>
  <c r="O74" i="5"/>
  <c r="O96" i="5"/>
  <c r="O49" i="5"/>
  <c r="O67" i="5"/>
  <c r="O92" i="5"/>
  <c r="O81" i="5"/>
  <c r="O23" i="5"/>
  <c r="E13" i="3"/>
  <c r="E59" i="3"/>
  <c r="E50" i="3"/>
  <c r="E63" i="3"/>
  <c r="E21" i="3"/>
  <c r="E27" i="3"/>
  <c r="E58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46" i="3"/>
  <c r="E41" i="3"/>
  <c r="E66" i="3"/>
  <c r="E34" i="3"/>
  <c r="E37" i="3"/>
  <c r="E15" i="3"/>
  <c r="E23" i="3"/>
  <c r="E33" i="3"/>
  <c r="E3" i="3"/>
  <c r="D48" i="3"/>
  <c r="D2" i="3"/>
  <c r="D61" i="3"/>
  <c r="D22" i="3"/>
  <c r="F5" i="3"/>
  <c r="F51" i="3"/>
  <c r="F34" i="3"/>
  <c r="F16" i="3"/>
  <c r="E5" i="3"/>
  <c r="E42" i="3"/>
  <c r="F17" i="3"/>
  <c r="E31" i="3"/>
  <c r="F10" i="3"/>
  <c r="F39" i="3"/>
  <c r="F37" i="3"/>
  <c r="F61" i="3"/>
  <c r="E49" i="3"/>
  <c r="G11" i="1"/>
  <c r="G11" i="5" s="1"/>
  <c r="G10" i="5"/>
  <c r="D7" i="3"/>
  <c r="D63" i="3"/>
  <c r="F3" i="3"/>
  <c r="F19" i="3"/>
  <c r="F57" i="3"/>
  <c r="E6" i="3"/>
  <c r="E10" i="3"/>
  <c r="F15" i="3"/>
  <c r="E20" i="3"/>
  <c r="F29" i="3"/>
  <c r="E56" i="3"/>
  <c r="F6" i="3"/>
  <c r="E14" i="3"/>
  <c r="F45" i="3"/>
  <c r="D30" i="3"/>
  <c r="D11" i="3"/>
  <c r="D27" i="3"/>
  <c r="F9" i="3"/>
  <c r="E36" i="3"/>
  <c r="E64" i="3"/>
  <c r="D12" i="3"/>
  <c r="F11" i="3"/>
  <c r="E18" i="3"/>
  <c r="E28" i="3"/>
  <c r="F33" i="3"/>
  <c r="E12" i="3"/>
  <c r="E44" i="3"/>
  <c r="E67" i="3"/>
  <c r="D26" i="3"/>
  <c r="E8" i="3" l="1"/>
  <c r="O15" i="5"/>
  <c r="O59" i="5"/>
  <c r="E52" i="3"/>
  <c r="E60" i="3"/>
  <c r="H60" i="3" s="1"/>
  <c r="O64" i="5"/>
  <c r="E57" i="3"/>
  <c r="O45" i="5"/>
  <c r="E38" i="3"/>
  <c r="O46" i="5"/>
  <c r="E39" i="3"/>
  <c r="E54" i="3"/>
  <c r="O61" i="5"/>
  <c r="E29" i="3"/>
  <c r="O36" i="5"/>
  <c r="O24" i="5"/>
  <c r="E17" i="3"/>
  <c r="O31" i="5"/>
  <c r="E24" i="3"/>
  <c r="O84" i="5"/>
  <c r="E35" i="3"/>
  <c r="E2" i="3"/>
  <c r="H2" i="3" s="1"/>
  <c r="O9" i="5"/>
  <c r="E7" i="3"/>
  <c r="G7" i="3" s="1"/>
  <c r="I7" i="3" s="1"/>
  <c r="O14" i="5"/>
  <c r="O55" i="5"/>
  <c r="E48" i="3"/>
  <c r="O39" i="5"/>
  <c r="E32" i="3"/>
  <c r="O78" i="5"/>
  <c r="E55" i="3"/>
  <c r="E26" i="3"/>
  <c r="O18" i="5"/>
  <c r="E11" i="3"/>
  <c r="G11" i="3" s="1"/>
  <c r="I11" i="3" s="1"/>
  <c r="E9" i="3"/>
  <c r="G60" i="3"/>
  <c r="I60" i="3" s="1"/>
  <c r="E43" i="3"/>
  <c r="O50" i="5"/>
  <c r="E25" i="3"/>
  <c r="H25" i="3" s="1"/>
  <c r="O32" i="5"/>
  <c r="E22" i="3"/>
  <c r="G48" i="3"/>
  <c r="I48" i="3" s="1"/>
  <c r="O47" i="5"/>
  <c r="E40" i="3"/>
  <c r="O85" i="5"/>
  <c r="O37" i="5"/>
  <c r="E30" i="3"/>
  <c r="G30" i="3" s="1"/>
  <c r="I30" i="3" s="1"/>
  <c r="E47" i="3"/>
  <c r="O54" i="5"/>
  <c r="E61" i="3"/>
  <c r="E16" i="3"/>
  <c r="O60" i="5"/>
  <c r="E53" i="3"/>
  <c r="G26" i="3"/>
  <c r="I26" i="3" s="1"/>
  <c r="E65" i="3"/>
  <c r="E51" i="3"/>
  <c r="E45" i="3"/>
  <c r="G45" i="3" s="1"/>
  <c r="I45" i="3" s="1"/>
  <c r="E19" i="3"/>
  <c r="O69" i="5"/>
  <c r="E62" i="3"/>
  <c r="D15" i="3"/>
  <c r="G15" i="3" s="1"/>
  <c r="I15" i="3" s="1"/>
  <c r="D25" i="3"/>
  <c r="D35" i="3"/>
  <c r="D4" i="3"/>
  <c r="D19" i="3"/>
  <c r="G19" i="3" s="1"/>
  <c r="I19" i="3" s="1"/>
  <c r="D31" i="3"/>
  <c r="H31" i="3" s="1"/>
  <c r="D6" i="3"/>
  <c r="D51" i="3"/>
  <c r="D14" i="3"/>
  <c r="G14" i="3" s="1"/>
  <c r="I14" i="3" s="1"/>
  <c r="D43" i="3"/>
  <c r="D53" i="3"/>
  <c r="D34" i="3"/>
  <c r="H34" i="3" s="1"/>
  <c r="O67" i="1"/>
  <c r="D37" i="3"/>
  <c r="G37" i="3" s="1"/>
  <c r="I37" i="3" s="1"/>
  <c r="D67" i="3"/>
  <c r="G67" i="3" s="1"/>
  <c r="I67" i="3" s="1"/>
  <c r="D36" i="3"/>
  <c r="H36" i="3" s="1"/>
  <c r="D16" i="3"/>
  <c r="D47" i="3"/>
  <c r="H47" i="3" s="1"/>
  <c r="D8" i="3"/>
  <c r="G8" i="3" s="1"/>
  <c r="I8" i="3" s="1"/>
  <c r="H63" i="3"/>
  <c r="G35" i="3"/>
  <c r="I35" i="3" s="1"/>
  <c r="D17" i="3"/>
  <c r="G17" i="3" s="1"/>
  <c r="I17" i="3" s="1"/>
  <c r="O24" i="1"/>
  <c r="O88" i="1"/>
  <c r="D10" i="3"/>
  <c r="H10" i="3" s="1"/>
  <c r="D23" i="3"/>
  <c r="G23" i="3" s="1"/>
  <c r="I23" i="3" s="1"/>
  <c r="D49" i="3"/>
  <c r="H49" i="3" s="1"/>
  <c r="O83" i="1"/>
  <c r="D18" i="3"/>
  <c r="G18" i="3" s="1"/>
  <c r="I18" i="3" s="1"/>
  <c r="D40" i="3"/>
  <c r="O96" i="1"/>
  <c r="D3" i="3"/>
  <c r="H48" i="3"/>
  <c r="O52" i="1"/>
  <c r="O73" i="1"/>
  <c r="D66" i="3"/>
  <c r="O76" i="1"/>
  <c r="O72" i="1"/>
  <c r="D65" i="3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G33" i="3" s="1"/>
  <c r="I33" i="3" s="1"/>
  <c r="O80" i="1"/>
  <c r="O59" i="1"/>
  <c r="D52" i="3"/>
  <c r="O20" i="1"/>
  <c r="D13" i="3"/>
  <c r="O71" i="1"/>
  <c r="D64" i="3"/>
  <c r="H64" i="3" s="1"/>
  <c r="D50" i="3"/>
  <c r="G50" i="3" s="1"/>
  <c r="I50" i="3" s="1"/>
  <c r="D39" i="3"/>
  <c r="D46" i="3"/>
  <c r="G46" i="3" s="1"/>
  <c r="I46" i="3" s="1"/>
  <c r="O16" i="1"/>
  <c r="D9" i="3"/>
  <c r="H9" i="3" s="1"/>
  <c r="D58" i="3"/>
  <c r="O65" i="1"/>
  <c r="O64" i="1"/>
  <c r="D57" i="3"/>
  <c r="G57" i="3" s="1"/>
  <c r="I57" i="3" s="1"/>
  <c r="O94" i="1"/>
  <c r="D21" i="3"/>
  <c r="O28" i="1"/>
  <c r="O77" i="1"/>
  <c r="O51" i="1"/>
  <c r="D44" i="3"/>
  <c r="H44" i="3" s="1"/>
  <c r="O95" i="1"/>
  <c r="D28" i="3"/>
  <c r="H28" i="3" s="1"/>
  <c r="O35" i="1"/>
  <c r="D55" i="3"/>
  <c r="G55" i="3" s="1"/>
  <c r="I55" i="3" s="1"/>
  <c r="O84" i="1"/>
  <c r="D41" i="3"/>
  <c r="O48" i="1"/>
  <c r="D42" i="3"/>
  <c r="G42" i="3" s="1"/>
  <c r="I42" i="3" s="1"/>
  <c r="D59" i="3"/>
  <c r="H59" i="3" s="1"/>
  <c r="O39" i="1"/>
  <c r="D32" i="3"/>
  <c r="D62" i="3"/>
  <c r="O69" i="1"/>
  <c r="O87" i="1"/>
  <c r="O63" i="1"/>
  <c r="D56" i="3"/>
  <c r="H56" i="3" s="1"/>
  <c r="O61" i="1"/>
  <c r="D54" i="3"/>
  <c r="H3" i="3"/>
  <c r="G12" i="1"/>
  <c r="G13" i="1" s="1"/>
  <c r="H7" i="3"/>
  <c r="H61" i="3"/>
  <c r="G61" i="3"/>
  <c r="I61" i="3" s="1"/>
  <c r="G63" i="3"/>
  <c r="I63" i="3" s="1"/>
  <c r="G11" i="6"/>
  <c r="H12" i="3"/>
  <c r="G3" i="3"/>
  <c r="I3" i="3" s="1"/>
  <c r="H35" i="3"/>
  <c r="H37" i="3"/>
  <c r="H15" i="3"/>
  <c r="G12" i="3"/>
  <c r="I12" i="3" s="1"/>
  <c r="H51" i="3"/>
  <c r="G51" i="3"/>
  <c r="I51" i="3" s="1"/>
  <c r="H22" i="3"/>
  <c r="G22" i="3"/>
  <c r="I22" i="3" s="1"/>
  <c r="H30" i="3"/>
  <c r="H14" i="3"/>
  <c r="H26" i="3"/>
  <c r="H6" i="3"/>
  <c r="G6" i="3"/>
  <c r="I6" i="3" s="1"/>
  <c r="G4" i="3"/>
  <c r="I4" i="3" s="1"/>
  <c r="H4" i="3"/>
  <c r="H27" i="3"/>
  <c r="G27" i="3"/>
  <c r="I27" i="3" s="1"/>
  <c r="G12" i="5"/>
  <c r="H11" i="3" l="1"/>
  <c r="H16" i="3"/>
  <c r="H45" i="3"/>
  <c r="G29" i="3"/>
  <c r="I29" i="3" s="1"/>
  <c r="G2" i="3"/>
  <c r="I2" i="3" s="1"/>
  <c r="H39" i="3"/>
  <c r="G25" i="3"/>
  <c r="H65" i="3"/>
  <c r="H43" i="3"/>
  <c r="H67" i="3"/>
  <c r="G44" i="3"/>
  <c r="I44" i="3" s="1"/>
  <c r="G43" i="3"/>
  <c r="I43" i="3" s="1"/>
  <c r="G16" i="3"/>
  <c r="I16" i="3" s="1"/>
  <c r="H19" i="3"/>
  <c r="G31" i="3"/>
  <c r="I31" i="3" s="1"/>
  <c r="G38" i="3"/>
  <c r="I38" i="3" s="1"/>
  <c r="G34" i="3"/>
  <c r="I34" i="3" s="1"/>
  <c r="G39" i="3"/>
  <c r="I39" i="3" s="1"/>
  <c r="H23" i="3"/>
  <c r="H55" i="3"/>
  <c r="H17" i="3"/>
  <c r="H53" i="3"/>
  <c r="G53" i="3"/>
  <c r="I53" i="3" s="1"/>
  <c r="G47" i="3"/>
  <c r="I47" i="3" s="1"/>
  <c r="H57" i="3"/>
  <c r="H8" i="3"/>
  <c r="H18" i="3"/>
  <c r="G36" i="3"/>
  <c r="I36" i="3" s="1"/>
  <c r="G49" i="3"/>
  <c r="I49" i="3" s="1"/>
  <c r="G56" i="3"/>
  <c r="I56" i="3" s="1"/>
  <c r="H42" i="3"/>
  <c r="G40" i="3"/>
  <c r="I40" i="3" s="1"/>
  <c r="H40" i="3"/>
  <c r="H46" i="3"/>
  <c r="H29" i="3"/>
  <c r="G10" i="3"/>
  <c r="I10" i="3" s="1"/>
  <c r="G64" i="3"/>
  <c r="I64" i="3" s="1"/>
  <c r="G32" i="3"/>
  <c r="I32" i="3" s="1"/>
  <c r="H32" i="3"/>
  <c r="H5" i="3"/>
  <c r="G24" i="3"/>
  <c r="I24" i="3" s="1"/>
  <c r="H24" i="3"/>
  <c r="G20" i="3"/>
  <c r="I20" i="3" s="1"/>
  <c r="G28" i="3"/>
  <c r="I28" i="3" s="1"/>
  <c r="H52" i="3"/>
  <c r="G52" i="3"/>
  <c r="I52" i="3" s="1"/>
  <c r="G41" i="3"/>
  <c r="I41" i="3" s="1"/>
  <c r="H41" i="3"/>
  <c r="G9" i="3"/>
  <c r="I9" i="3" s="1"/>
  <c r="H21" i="3"/>
  <c r="G21" i="3"/>
  <c r="I21" i="3" s="1"/>
  <c r="H50" i="3"/>
  <c r="H33" i="3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67" i="3" l="1"/>
  <c r="K67" i="3" s="1"/>
  <c r="J45" i="3"/>
  <c r="K45" i="3" s="1"/>
  <c r="J23" i="3"/>
  <c r="K23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<sst xmlns="http://schemas.openxmlformats.org/spreadsheetml/2006/main" count="1066" uniqueCount="122">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</sst>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6754D6FC-ADA3-4EED-896E-AC7395E28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65012</c:v>
                </c:pt>
                <c:pt idx="1">
                  <c:v>45073</c:v>
                </c:pt>
                <c:pt idx="2">
                  <c:v>24122</c:v>
                </c:pt>
                <c:pt idx="3">
                  <c:v>8620</c:v>
                </c:pt>
                <c:pt idx="4">
                  <c:v>4682</c:v>
                </c:pt>
                <c:pt idx="5">
                  <c:v>3678</c:v>
                </c:pt>
                <c:pt idx="6">
                  <c:v>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1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45073</c:v>
                </c:pt>
                <c:pt idx="1">
                  <c:v>24122</c:v>
                </c:pt>
                <c:pt idx="2">
                  <c:v>8620</c:v>
                </c:pt>
                <c:pt idx="3">
                  <c:v>4682</c:v>
                </c:pt>
                <c:pt idx="4">
                  <c:v>3678</c:v>
                </c:pt>
                <c:pt idx="5">
                  <c:v>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65017</c:v>
                </c:pt>
                <c:pt idx="1">
                  <c:v>44568</c:v>
                </c:pt>
                <c:pt idx="2">
                  <c:v>24109</c:v>
                </c:pt>
                <c:pt idx="3">
                  <c:v>8515</c:v>
                </c:pt>
                <c:pt idx="4">
                  <c:v>4680</c:v>
                </c:pt>
                <c:pt idx="5">
                  <c:v>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4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44568</c:v>
                </c:pt>
                <c:pt idx="1">
                  <c:v>24109</c:v>
                </c:pt>
                <c:pt idx="2">
                  <c:v>8515</c:v>
                </c:pt>
                <c:pt idx="3">
                  <c:v>4680</c:v>
                </c:pt>
                <c:pt idx="4">
                  <c:v>3628</c:v>
                </c:pt>
                <c:pt idx="5">
                  <c:v>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64984</c:v>
                </c:pt>
                <c:pt idx="1">
                  <c:v>41578</c:v>
                </c:pt>
                <c:pt idx="2">
                  <c:v>22679</c:v>
                </c:pt>
                <c:pt idx="3">
                  <c:v>8244</c:v>
                </c:pt>
                <c:pt idx="4">
                  <c:v>4473</c:v>
                </c:pt>
                <c:pt idx="5">
                  <c:v>3540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8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41578</c:v>
                </c:pt>
                <c:pt idx="1">
                  <c:v>22679</c:v>
                </c:pt>
                <c:pt idx="2">
                  <c:v>8244</c:v>
                </c:pt>
                <c:pt idx="3">
                  <c:v>4473</c:v>
                </c:pt>
                <c:pt idx="4">
                  <c:v>3540</c:v>
                </c:pt>
                <c:pt idx="5">
                  <c:v>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4.3211890245500361E-3</c:v>
                </c:pt>
                <c:pt idx="1">
                  <c:v>6.8778925307421399E-2</c:v>
                </c:pt>
                <c:pt idx="2">
                  <c:v>0.18040964177496399</c:v>
                </c:pt>
                <c:pt idx="3">
                  <c:v>0.40547157013694501</c:v>
                </c:pt>
                <c:pt idx="4">
                  <c:v>0.67770647868359724</c:v>
                </c:pt>
                <c:pt idx="5">
                  <c:v>1.6085626143887508</c:v>
                </c:pt>
                <c:pt idx="6">
                  <c:v>2.4591166540543496</c:v>
                </c:pt>
                <c:pt idx="7">
                  <c:v>4.0536354041133125</c:v>
                </c:pt>
                <c:pt idx="8">
                  <c:v>9.844388796095739</c:v>
                </c:pt>
                <c:pt idx="9">
                  <c:v>8.8166660064235902</c:v>
                </c:pt>
                <c:pt idx="10">
                  <c:v>5.2491643675721562</c:v>
                </c:pt>
                <c:pt idx="11">
                  <c:v>3.5437350992164087</c:v>
                </c:pt>
                <c:pt idx="12">
                  <c:v>1.5034136814580332</c:v>
                </c:pt>
                <c:pt idx="13">
                  <c:v>0.908529992411645</c:v>
                </c:pt>
                <c:pt idx="14">
                  <c:v>0.58083982471660067</c:v>
                </c:pt>
                <c:pt idx="15">
                  <c:v>0.31220590702374007</c:v>
                </c:pt>
                <c:pt idx="16">
                  <c:v>0.17608845275041396</c:v>
                </c:pt>
                <c:pt idx="17">
                  <c:v>0.12279378811429685</c:v>
                </c:pt>
                <c:pt idx="18">
                  <c:v>0.10406863567458002</c:v>
                </c:pt>
                <c:pt idx="19">
                  <c:v>6.6978429880525561E-2</c:v>
                </c:pt>
                <c:pt idx="20">
                  <c:v>3.3129115854883609E-2</c:v>
                </c:pt>
                <c:pt idx="21">
                  <c:v>-1.8004954268958481E-3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-1.9085251525095992E-2</c:v>
                </c:pt>
                <c:pt idx="1">
                  <c:v>-5.4014862806875449E-3</c:v>
                </c:pt>
                <c:pt idx="2">
                  <c:v>2.2326143293508519E-2</c:v>
                </c:pt>
                <c:pt idx="3">
                  <c:v>0.10586913110147587</c:v>
                </c:pt>
                <c:pt idx="4">
                  <c:v>0.35757839178151546</c:v>
                </c:pt>
                <c:pt idx="5">
                  <c:v>0.8347096799089152</c:v>
                </c:pt>
                <c:pt idx="6">
                  <c:v>2.0982973705044214</c:v>
                </c:pt>
                <c:pt idx="7">
                  <c:v>4.8253277440808731</c:v>
                </c:pt>
                <c:pt idx="8">
                  <c:v>9.7892936360327276</c:v>
                </c:pt>
                <c:pt idx="9">
                  <c:v>10.362571379956364</c:v>
                </c:pt>
                <c:pt idx="10">
                  <c:v>6.3895981709679859</c:v>
                </c:pt>
                <c:pt idx="11">
                  <c:v>3.973693407159137</c:v>
                </c:pt>
                <c:pt idx="12">
                  <c:v>1.6316089558530176</c:v>
                </c:pt>
                <c:pt idx="13">
                  <c:v>0.85739592228780293</c:v>
                </c:pt>
                <c:pt idx="14">
                  <c:v>0.49549634148173743</c:v>
                </c:pt>
                <c:pt idx="15">
                  <c:v>0.28159748476651064</c:v>
                </c:pt>
                <c:pt idx="16">
                  <c:v>0.16168448933524718</c:v>
                </c:pt>
                <c:pt idx="17">
                  <c:v>9.6146455796238289E-2</c:v>
                </c:pt>
                <c:pt idx="18">
                  <c:v>0.13251646341953444</c:v>
                </c:pt>
                <c:pt idx="19">
                  <c:v>0.11919279726050515</c:v>
                </c:pt>
                <c:pt idx="20">
                  <c:v>4.7533079270050391E-2</c:v>
                </c:pt>
                <c:pt idx="21">
                  <c:v>1.080297256137509E-2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2.7727629574196062E-2</c:v>
                </c:pt>
                <c:pt idx="1">
                  <c:v>5.905625000218382E-2</c:v>
                </c:pt>
                <c:pt idx="2">
                  <c:v>0.2193003429959143</c:v>
                </c:pt>
                <c:pt idx="3">
                  <c:v>0.44508246952865366</c:v>
                </c:pt>
                <c:pt idx="4">
                  <c:v>0.72379916161213098</c:v>
                </c:pt>
                <c:pt idx="5">
                  <c:v>1.3064394817556275</c:v>
                </c:pt>
                <c:pt idx="6">
                  <c:v>2.5239344894225999</c:v>
                </c:pt>
                <c:pt idx="7">
                  <c:v>5.91102648649907</c:v>
                </c:pt>
                <c:pt idx="8">
                  <c:v>14.820598056950486</c:v>
                </c:pt>
                <c:pt idx="9">
                  <c:v>14.414406288642782</c:v>
                </c:pt>
                <c:pt idx="10">
                  <c:v>12.288741387649543</c:v>
                </c:pt>
                <c:pt idx="11">
                  <c:v>6.8245978661060231</c:v>
                </c:pt>
                <c:pt idx="12">
                  <c:v>2.8184955412627608</c:v>
                </c:pt>
                <c:pt idx="13">
                  <c:v>1.3964642531004199</c:v>
                </c:pt>
                <c:pt idx="14">
                  <c:v>0.84119146344574025</c:v>
                </c:pt>
                <c:pt idx="15">
                  <c:v>0.46992930641981639</c:v>
                </c:pt>
                <c:pt idx="16">
                  <c:v>0.28591867379106067</c:v>
                </c:pt>
                <c:pt idx="17">
                  <c:v>0.17644855183579314</c:v>
                </c:pt>
                <c:pt idx="18">
                  <c:v>0.22830282013039355</c:v>
                </c:pt>
                <c:pt idx="19">
                  <c:v>0.15988399390835131</c:v>
                </c:pt>
                <c:pt idx="20">
                  <c:v>0.10802972561375089</c:v>
                </c:pt>
                <c:pt idx="21">
                  <c:v>3.3849314025641945E-2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2.7727629574196062E-2</c:v>
                </c:pt>
                <c:pt idx="1">
                  <c:v>5.905625000218382E-2</c:v>
                </c:pt>
                <c:pt idx="2">
                  <c:v>0.2193003429959143</c:v>
                </c:pt>
                <c:pt idx="3">
                  <c:v>0.44508246952865366</c:v>
                </c:pt>
                <c:pt idx="4">
                  <c:v>0.72379916161213098</c:v>
                </c:pt>
                <c:pt idx="5">
                  <c:v>1.3064394817556275</c:v>
                </c:pt>
                <c:pt idx="6">
                  <c:v>2.5239344894225999</c:v>
                </c:pt>
                <c:pt idx="7">
                  <c:v>5.91102648649907</c:v>
                </c:pt>
                <c:pt idx="8">
                  <c:v>14.820598056950486</c:v>
                </c:pt>
                <c:pt idx="9">
                  <c:v>14.414406288642782</c:v>
                </c:pt>
                <c:pt idx="10">
                  <c:v>12.288741387649543</c:v>
                </c:pt>
                <c:pt idx="11">
                  <c:v>6.8245978661060231</c:v>
                </c:pt>
                <c:pt idx="12">
                  <c:v>2.8184955412627608</c:v>
                </c:pt>
                <c:pt idx="13">
                  <c:v>1.3964642531004199</c:v>
                </c:pt>
                <c:pt idx="14">
                  <c:v>0.84119146344574025</c:v>
                </c:pt>
                <c:pt idx="15">
                  <c:v>0.46992930641981639</c:v>
                </c:pt>
                <c:pt idx="16">
                  <c:v>0.28591867379106067</c:v>
                </c:pt>
                <c:pt idx="17">
                  <c:v>0.17644855183579314</c:v>
                </c:pt>
                <c:pt idx="18">
                  <c:v>0.22830282013039355</c:v>
                </c:pt>
                <c:pt idx="19">
                  <c:v>0.15988399390835131</c:v>
                </c:pt>
                <c:pt idx="20">
                  <c:v>0.10802972561375089</c:v>
                </c:pt>
                <c:pt idx="21">
                  <c:v>3.3849314025641945E-2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65012</v>
      </c>
      <c r="D2">
        <v>3430</v>
      </c>
      <c r="E2">
        <v>4285</v>
      </c>
      <c r="F2">
        <v>3907</v>
      </c>
      <c r="G2">
        <v>32195</v>
      </c>
      <c r="H2">
        <v>21162</v>
      </c>
      <c r="I2">
        <v>4654</v>
      </c>
      <c r="J2">
        <v>5428</v>
      </c>
      <c r="K2">
        <v>3862</v>
      </c>
      <c r="L2">
        <v>3718</v>
      </c>
      <c r="M2">
        <v>3395</v>
      </c>
      <c r="N2">
        <v>3412</v>
      </c>
      <c r="O2">
        <v>45073</v>
      </c>
      <c r="P2">
        <v>3609</v>
      </c>
      <c r="Q2">
        <v>5031</v>
      </c>
      <c r="R2">
        <v>3759</v>
      </c>
      <c r="S2">
        <v>30603</v>
      </c>
      <c r="T2">
        <v>14453</v>
      </c>
      <c r="U2">
        <v>4027</v>
      </c>
      <c r="V2">
        <v>7046</v>
      </c>
      <c r="W2">
        <v>4052</v>
      </c>
      <c r="X2">
        <v>3512</v>
      </c>
      <c r="Y2">
        <v>3413</v>
      </c>
      <c r="Z2">
        <v>3410</v>
      </c>
      <c r="AA2">
        <v>24122</v>
      </c>
      <c r="AB2">
        <v>3919</v>
      </c>
      <c r="AC2">
        <v>5941</v>
      </c>
      <c r="AD2">
        <v>3707</v>
      </c>
      <c r="AE2">
        <v>16818</v>
      </c>
      <c r="AF2">
        <v>7949</v>
      </c>
      <c r="AG2">
        <v>3582</v>
      </c>
      <c r="AH2">
        <v>10427</v>
      </c>
      <c r="AI2">
        <v>3908</v>
      </c>
      <c r="AJ2">
        <v>3391</v>
      </c>
      <c r="AK2">
        <v>3457</v>
      </c>
      <c r="AL2">
        <v>3443</v>
      </c>
      <c r="AM2">
        <v>8620</v>
      </c>
      <c r="AN2">
        <v>4544</v>
      </c>
      <c r="AO2">
        <v>7593</v>
      </c>
      <c r="AP2">
        <v>3604</v>
      </c>
      <c r="AQ2">
        <v>9245</v>
      </c>
      <c r="AR2">
        <v>5799</v>
      </c>
      <c r="AS2">
        <v>3495</v>
      </c>
      <c r="AT2">
        <v>19833</v>
      </c>
      <c r="AU2">
        <v>4212</v>
      </c>
      <c r="AV2">
        <v>3351</v>
      </c>
      <c r="AW2">
        <v>3397</v>
      </c>
      <c r="AX2">
        <v>3432</v>
      </c>
      <c r="AY2">
        <v>4682</v>
      </c>
      <c r="AZ2">
        <v>5300</v>
      </c>
      <c r="BA2">
        <v>13259</v>
      </c>
      <c r="BB2">
        <v>3510</v>
      </c>
      <c r="BC2">
        <v>5736</v>
      </c>
      <c r="BD2">
        <v>4794</v>
      </c>
      <c r="BE2">
        <v>3448</v>
      </c>
      <c r="BF2">
        <v>44575</v>
      </c>
      <c r="BG2">
        <v>4723</v>
      </c>
      <c r="BH2">
        <v>3341</v>
      </c>
      <c r="BI2">
        <v>3386</v>
      </c>
      <c r="BJ2">
        <v>3390</v>
      </c>
      <c r="BK2">
        <v>3678</v>
      </c>
      <c r="BL2">
        <v>7885</v>
      </c>
      <c r="BM2">
        <v>17995</v>
      </c>
      <c r="BN2">
        <v>3413</v>
      </c>
      <c r="BO2">
        <v>4411</v>
      </c>
      <c r="BP2">
        <v>4200</v>
      </c>
      <c r="BQ2">
        <v>3550</v>
      </c>
      <c r="BR2">
        <v>43447</v>
      </c>
      <c r="BS2">
        <v>5754</v>
      </c>
      <c r="BT2">
        <v>3351</v>
      </c>
      <c r="BU2">
        <v>3477</v>
      </c>
      <c r="BV2">
        <v>3389</v>
      </c>
      <c r="BW2">
        <v>3418</v>
      </c>
      <c r="BX2">
        <v>10247</v>
      </c>
      <c r="BY2">
        <v>27902</v>
      </c>
      <c r="BZ2">
        <v>3365</v>
      </c>
      <c r="CA2">
        <v>3712</v>
      </c>
      <c r="CB2">
        <v>3867</v>
      </c>
      <c r="CC2">
        <v>3749</v>
      </c>
      <c r="CD2">
        <v>37544</v>
      </c>
      <c r="CE2">
        <v>7296</v>
      </c>
      <c r="CF2">
        <v>3396</v>
      </c>
      <c r="CG2">
        <v>3460</v>
      </c>
      <c r="CH2">
        <v>3416</v>
      </c>
      <c r="CI2">
        <v>3424</v>
      </c>
      <c r="CJ2">
        <v>14675</v>
      </c>
      <c r="CK2">
        <v>30756</v>
      </c>
      <c r="CL2">
        <v>3403</v>
      </c>
      <c r="CM2">
        <v>3480</v>
      </c>
      <c r="CN2">
        <v>3685</v>
      </c>
      <c r="CO2">
        <v>3786</v>
      </c>
      <c r="CP2">
        <v>22370</v>
      </c>
      <c r="CQ2">
        <v>11245</v>
      </c>
      <c r="CR2">
        <v>3348</v>
      </c>
      <c r="CS2">
        <v>3458</v>
      </c>
      <c r="CT2">
        <v>3425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65012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65012</v>
      </c>
      <c r="K9" t="s">
        <v>82</v>
      </c>
      <c r="L9" s="8" t="str">
        <f>A10</f>
        <v>A2</v>
      </c>
      <c r="M9" s="8">
        <f>B10</f>
        <v>3430</v>
      </c>
      <c r="N9" s="8">
        <f>(M9-I$15)/I$16</f>
        <v>4.3211890245500361E-3</v>
      </c>
      <c r="O9" s="8">
        <f>N9*40</f>
        <v>0.17284756098200144</v>
      </c>
    </row>
    <row r="10" spans="1:98" x14ac:dyDescent="0.3">
      <c r="A10" t="s">
        <v>83</v>
      </c>
      <c r="B10">
        <v>3430</v>
      </c>
      <c r="E10">
        <f>E9/2</f>
        <v>15</v>
      </c>
      <c r="G10">
        <f>G9/2</f>
        <v>15</v>
      </c>
      <c r="H10" t="str">
        <f>A21</f>
        <v>B1</v>
      </c>
      <c r="I10">
        <f>B21</f>
        <v>45073</v>
      </c>
      <c r="K10" t="s">
        <v>85</v>
      </c>
      <c r="L10" s="8" t="str">
        <f>A22</f>
        <v>B2</v>
      </c>
      <c r="M10" s="8">
        <f>B22</f>
        <v>3609</v>
      </c>
      <c r="N10" s="8">
        <f t="shared" ref="N10:N73" si="1">(M10-I$15)/I$16</f>
        <v>6.8778925307421399E-2</v>
      </c>
      <c r="O10" s="8">
        <f t="shared" ref="O10:O73" si="2">N10*40</f>
        <v>2.7511570122968561</v>
      </c>
    </row>
    <row r="11" spans="1:98" x14ac:dyDescent="0.3">
      <c r="A11" t="s">
        <v>84</v>
      </c>
      <c r="B11">
        <v>4285</v>
      </c>
      <c r="E11">
        <f>E10/2</f>
        <v>7.5</v>
      </c>
      <c r="G11">
        <f>G10/2</f>
        <v>7.5</v>
      </c>
      <c r="H11" t="str">
        <f>A33</f>
        <v>C1</v>
      </c>
      <c r="I11">
        <f>B33</f>
        <v>24122</v>
      </c>
      <c r="K11" t="s">
        <v>88</v>
      </c>
      <c r="L11" s="8" t="str">
        <f>A34</f>
        <v>C2</v>
      </c>
      <c r="M11" s="8">
        <f>B34</f>
        <v>3919</v>
      </c>
      <c r="N11" s="8">
        <f t="shared" si="1"/>
        <v>0.18040964177496399</v>
      </c>
      <c r="O11" s="8">
        <f t="shared" si="2"/>
        <v>7.2163856709985597</v>
      </c>
    </row>
    <row r="12" spans="1:98" x14ac:dyDescent="0.3">
      <c r="A12" t="s">
        <v>9</v>
      </c>
      <c r="B12">
        <v>3907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8620</v>
      </c>
      <c r="K12" t="s">
        <v>91</v>
      </c>
      <c r="L12" s="8" t="str">
        <f>A46</f>
        <v>D2</v>
      </c>
      <c r="M12" s="8">
        <f>B46</f>
        <v>4544</v>
      </c>
      <c r="N12" s="8">
        <f t="shared" si="1"/>
        <v>0.40547157013694501</v>
      </c>
      <c r="O12" s="8">
        <f t="shared" si="2"/>
        <v>16.218862805477801</v>
      </c>
    </row>
    <row r="13" spans="1:98" x14ac:dyDescent="0.3">
      <c r="A13" t="s">
        <v>17</v>
      </c>
      <c r="B13">
        <v>32195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4682</v>
      </c>
      <c r="K13" t="s">
        <v>94</v>
      </c>
      <c r="L13" s="8" t="str">
        <f>A58</f>
        <v>E2</v>
      </c>
      <c r="M13" s="8">
        <f>B58</f>
        <v>5300</v>
      </c>
      <c r="N13" s="8">
        <f t="shared" si="1"/>
        <v>0.67770647868359724</v>
      </c>
      <c r="O13" s="8">
        <f t="shared" si="2"/>
        <v>27.10825914734389</v>
      </c>
    </row>
    <row r="14" spans="1:98" x14ac:dyDescent="0.3">
      <c r="A14" t="s">
        <v>25</v>
      </c>
      <c r="B14">
        <v>21162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3678</v>
      </c>
      <c r="K14" t="s">
        <v>97</v>
      </c>
      <c r="L14" s="8" t="str">
        <f>A70</f>
        <v>F2</v>
      </c>
      <c r="M14" s="8">
        <f>B70</f>
        <v>7885</v>
      </c>
      <c r="N14" s="8">
        <f t="shared" si="1"/>
        <v>1.6085626143887508</v>
      </c>
      <c r="O14" s="8">
        <f t="shared" si="2"/>
        <v>64.342504575550038</v>
      </c>
    </row>
    <row r="15" spans="1:98" x14ac:dyDescent="0.3">
      <c r="A15" t="s">
        <v>34</v>
      </c>
      <c r="B15">
        <v>4654</v>
      </c>
      <c r="G15">
        <f t="shared" ref="G15" si="3">E15*1.14</f>
        <v>0</v>
      </c>
      <c r="H15" t="str">
        <f>A81</f>
        <v>G1</v>
      </c>
      <c r="I15">
        <f>B81</f>
        <v>3418</v>
      </c>
      <c r="K15" t="s">
        <v>100</v>
      </c>
      <c r="L15" s="8" t="str">
        <f>A82</f>
        <v>G2</v>
      </c>
      <c r="M15" s="8">
        <f>B82</f>
        <v>10247</v>
      </c>
      <c r="N15" s="8">
        <f t="shared" si="1"/>
        <v>2.4591166540543496</v>
      </c>
      <c r="O15" s="8">
        <f t="shared" si="2"/>
        <v>98.36466616217399</v>
      </c>
    </row>
    <row r="16" spans="1:98" x14ac:dyDescent="0.3">
      <c r="A16" t="s">
        <v>41</v>
      </c>
      <c r="B16">
        <v>5428</v>
      </c>
      <c r="H16" t="s">
        <v>119</v>
      </c>
      <c r="I16">
        <f>SLOPE(I10:I15, G10:G15)</f>
        <v>2777.013440473032</v>
      </c>
      <c r="K16" t="s">
        <v>103</v>
      </c>
      <c r="L16" s="8" t="str">
        <f>A94</f>
        <v>H2</v>
      </c>
      <c r="M16" s="8">
        <f>B94</f>
        <v>14675</v>
      </c>
      <c r="N16" s="8">
        <f t="shared" si="1"/>
        <v>4.0536354041133125</v>
      </c>
      <c r="O16" s="8">
        <f t="shared" si="2"/>
        <v>162.14541616453249</v>
      </c>
    </row>
    <row r="17" spans="1:15" x14ac:dyDescent="0.3">
      <c r="A17" t="s">
        <v>49</v>
      </c>
      <c r="B17">
        <v>3862</v>
      </c>
      <c r="K17" t="s">
        <v>104</v>
      </c>
      <c r="L17" s="8" t="str">
        <f>A95</f>
        <v>H3</v>
      </c>
      <c r="M17" s="8">
        <f>B95</f>
        <v>30756</v>
      </c>
      <c r="N17" s="8">
        <f t="shared" si="1"/>
        <v>9.844388796095739</v>
      </c>
      <c r="O17" s="8">
        <f t="shared" si="2"/>
        <v>393.77555184382959</v>
      </c>
    </row>
    <row r="18" spans="1:15" x14ac:dyDescent="0.3">
      <c r="A18" t="s">
        <v>57</v>
      </c>
      <c r="B18">
        <v>3718</v>
      </c>
      <c r="K18" t="s">
        <v>101</v>
      </c>
      <c r="L18" s="8" t="str">
        <f>A83</f>
        <v>G3</v>
      </c>
      <c r="M18" s="8">
        <f>B83</f>
        <v>27902</v>
      </c>
      <c r="N18" s="8">
        <f t="shared" si="1"/>
        <v>8.8166660064235902</v>
      </c>
      <c r="O18" s="8">
        <f t="shared" si="2"/>
        <v>352.66664025694359</v>
      </c>
    </row>
    <row r="19" spans="1:15" x14ac:dyDescent="0.3">
      <c r="A19" t="s">
        <v>65</v>
      </c>
      <c r="B19">
        <v>3395</v>
      </c>
      <c r="K19" t="s">
        <v>98</v>
      </c>
      <c r="L19" s="8" t="str">
        <f>A71</f>
        <v>F3</v>
      </c>
      <c r="M19" s="8">
        <f>B71</f>
        <v>17995</v>
      </c>
      <c r="N19" s="8">
        <f t="shared" si="1"/>
        <v>5.2491643675721562</v>
      </c>
      <c r="O19" s="8">
        <f t="shared" si="2"/>
        <v>209.96657470288625</v>
      </c>
    </row>
    <row r="20" spans="1:15" x14ac:dyDescent="0.3">
      <c r="A20" t="s">
        <v>73</v>
      </c>
      <c r="B20">
        <v>3412</v>
      </c>
      <c r="K20" t="s">
        <v>95</v>
      </c>
      <c r="L20" s="8" t="str">
        <f>A59</f>
        <v>E3</v>
      </c>
      <c r="M20" s="8">
        <f>B59</f>
        <v>13259</v>
      </c>
      <c r="N20" s="8">
        <f t="shared" si="1"/>
        <v>3.5437350992164087</v>
      </c>
      <c r="O20" s="8">
        <f t="shared" si="2"/>
        <v>141.74940396865634</v>
      </c>
    </row>
    <row r="21" spans="1:15" x14ac:dyDescent="0.3">
      <c r="A21" t="s">
        <v>85</v>
      </c>
      <c r="B21">
        <v>45073</v>
      </c>
      <c r="K21" t="s">
        <v>92</v>
      </c>
      <c r="L21" s="8" t="str">
        <f>A47</f>
        <v>D3</v>
      </c>
      <c r="M21" s="8">
        <f>B47</f>
        <v>7593</v>
      </c>
      <c r="N21" s="8">
        <f t="shared" si="1"/>
        <v>1.5034136814580332</v>
      </c>
      <c r="O21" s="8">
        <f t="shared" si="2"/>
        <v>60.136547258321329</v>
      </c>
    </row>
    <row r="22" spans="1:15" x14ac:dyDescent="0.3">
      <c r="A22" t="s">
        <v>86</v>
      </c>
      <c r="B22">
        <v>3609</v>
      </c>
      <c r="K22" t="s">
        <v>89</v>
      </c>
      <c r="L22" s="8" t="str">
        <f>A35</f>
        <v>C3</v>
      </c>
      <c r="M22" s="8">
        <f>B35</f>
        <v>5941</v>
      </c>
      <c r="N22" s="8">
        <f t="shared" si="1"/>
        <v>0.908529992411645</v>
      </c>
      <c r="O22" s="8">
        <f t="shared" si="2"/>
        <v>36.3411996964658</v>
      </c>
    </row>
    <row r="23" spans="1:15" x14ac:dyDescent="0.3">
      <c r="A23" t="s">
        <v>87</v>
      </c>
      <c r="B23">
        <v>5031</v>
      </c>
      <c r="K23" t="s">
        <v>86</v>
      </c>
      <c r="L23" s="8" t="str">
        <f>A23</f>
        <v>B3</v>
      </c>
      <c r="M23" s="8">
        <f>B23</f>
        <v>5031</v>
      </c>
      <c r="N23" s="8">
        <f t="shared" si="1"/>
        <v>0.58083982471660067</v>
      </c>
      <c r="O23" s="8">
        <f t="shared" si="2"/>
        <v>23.233592988664029</v>
      </c>
    </row>
    <row r="24" spans="1:15" x14ac:dyDescent="0.3">
      <c r="A24" t="s">
        <v>10</v>
      </c>
      <c r="B24">
        <v>3759</v>
      </c>
      <c r="K24" t="s">
        <v>83</v>
      </c>
      <c r="L24" s="8" t="str">
        <f>A11</f>
        <v>A3</v>
      </c>
      <c r="M24" s="8">
        <f>B11</f>
        <v>4285</v>
      </c>
      <c r="N24" s="8">
        <f t="shared" si="1"/>
        <v>0.31220590702374007</v>
      </c>
      <c r="O24" s="8">
        <f t="shared" si="2"/>
        <v>12.488236280949604</v>
      </c>
    </row>
    <row r="25" spans="1:15" x14ac:dyDescent="0.3">
      <c r="A25" t="s">
        <v>18</v>
      </c>
      <c r="B25">
        <v>30603</v>
      </c>
      <c r="K25" t="s">
        <v>84</v>
      </c>
      <c r="L25" s="8" t="str">
        <f>A12</f>
        <v>A4</v>
      </c>
      <c r="M25" s="8">
        <f>B12</f>
        <v>3907</v>
      </c>
      <c r="N25" s="8">
        <f t="shared" si="1"/>
        <v>0.17608845275041396</v>
      </c>
      <c r="O25" s="8">
        <f t="shared" si="2"/>
        <v>7.0435381100165584</v>
      </c>
    </row>
    <row r="26" spans="1:15" x14ac:dyDescent="0.3">
      <c r="A26" t="s">
        <v>26</v>
      </c>
      <c r="B26">
        <v>14453</v>
      </c>
      <c r="K26" t="s">
        <v>87</v>
      </c>
      <c r="L26" s="8" t="str">
        <f>A24</f>
        <v>B4</v>
      </c>
      <c r="M26" s="8">
        <f>B24</f>
        <v>3759</v>
      </c>
      <c r="N26" s="8">
        <f t="shared" si="1"/>
        <v>0.12279378811429685</v>
      </c>
      <c r="O26" s="8">
        <f t="shared" si="2"/>
        <v>4.9117515245718737</v>
      </c>
    </row>
    <row r="27" spans="1:15" x14ac:dyDescent="0.3">
      <c r="A27" t="s">
        <v>35</v>
      </c>
      <c r="B27">
        <v>4027</v>
      </c>
      <c r="K27" t="s">
        <v>90</v>
      </c>
      <c r="L27" s="8" t="str">
        <f>A36</f>
        <v>C4</v>
      </c>
      <c r="M27" s="8">
        <f>B36</f>
        <v>3707</v>
      </c>
      <c r="N27" s="8">
        <f t="shared" si="1"/>
        <v>0.10406863567458002</v>
      </c>
      <c r="O27" s="8">
        <f t="shared" si="2"/>
        <v>4.1627454269832009</v>
      </c>
    </row>
    <row r="28" spans="1:15" x14ac:dyDescent="0.3">
      <c r="A28" t="s">
        <v>42</v>
      </c>
      <c r="B28">
        <v>7046</v>
      </c>
      <c r="K28" t="s">
        <v>93</v>
      </c>
      <c r="L28" s="8" t="str">
        <f>A48</f>
        <v>D4</v>
      </c>
      <c r="M28" s="8">
        <f>B48</f>
        <v>3604</v>
      </c>
      <c r="N28" s="8">
        <f t="shared" si="1"/>
        <v>6.6978429880525561E-2</v>
      </c>
      <c r="O28" s="8">
        <f t="shared" si="2"/>
        <v>2.6791371952210223</v>
      </c>
    </row>
    <row r="29" spans="1:15" x14ac:dyDescent="0.3">
      <c r="A29" t="s">
        <v>50</v>
      </c>
      <c r="B29">
        <v>4052</v>
      </c>
      <c r="K29" t="s">
        <v>96</v>
      </c>
      <c r="L29" s="8" t="str">
        <f>A60</f>
        <v>E4</v>
      </c>
      <c r="M29" s="8">
        <f>B60</f>
        <v>3510</v>
      </c>
      <c r="N29" s="8">
        <f t="shared" si="1"/>
        <v>3.3129115854883609E-2</v>
      </c>
      <c r="O29" s="8">
        <f t="shared" si="2"/>
        <v>1.3251646341953442</v>
      </c>
    </row>
    <row r="30" spans="1:15" x14ac:dyDescent="0.3">
      <c r="A30" t="s">
        <v>58</v>
      </c>
      <c r="B30">
        <v>3512</v>
      </c>
      <c r="K30" t="s">
        <v>99</v>
      </c>
      <c r="L30" s="8" t="str">
        <f>A72</f>
        <v>F4</v>
      </c>
      <c r="M30" s="8">
        <f>B72</f>
        <v>3413</v>
      </c>
      <c r="N30" s="8">
        <f t="shared" si="1"/>
        <v>-1.8004954268958481E-3</v>
      </c>
      <c r="O30" s="8">
        <f t="shared" si="2"/>
        <v>-7.2019817075833922E-2</v>
      </c>
    </row>
    <row r="31" spans="1:15" x14ac:dyDescent="0.3">
      <c r="A31" t="s">
        <v>66</v>
      </c>
      <c r="B31">
        <v>3413</v>
      </c>
      <c r="K31" t="s">
        <v>102</v>
      </c>
      <c r="L31" s="8" t="str">
        <f>A84</f>
        <v>G4</v>
      </c>
      <c r="M31" s="8">
        <f>B84</f>
        <v>3365</v>
      </c>
      <c r="N31" s="8">
        <f t="shared" si="1"/>
        <v>-1.9085251525095992E-2</v>
      </c>
      <c r="O31" s="8">
        <f t="shared" si="2"/>
        <v>-0.76341006100383968</v>
      </c>
    </row>
    <row r="32" spans="1:15" x14ac:dyDescent="0.3">
      <c r="A32" t="s">
        <v>74</v>
      </c>
      <c r="B32">
        <v>3410</v>
      </c>
      <c r="K32" t="s">
        <v>105</v>
      </c>
      <c r="L32" t="str">
        <f>A96</f>
        <v>H4</v>
      </c>
      <c r="M32">
        <f>B96</f>
        <v>3403</v>
      </c>
      <c r="N32" s="8">
        <f t="shared" si="1"/>
        <v>-5.4014862806875449E-3</v>
      </c>
      <c r="O32" s="8">
        <f t="shared" si="2"/>
        <v>-0.21605945122750181</v>
      </c>
    </row>
    <row r="33" spans="1:15" x14ac:dyDescent="0.3">
      <c r="A33" t="s">
        <v>88</v>
      </c>
      <c r="B33">
        <v>24122</v>
      </c>
      <c r="K33" t="s">
        <v>16</v>
      </c>
      <c r="L33" t="str">
        <f>A97</f>
        <v>H5</v>
      </c>
      <c r="M33">
        <f>B97</f>
        <v>3480</v>
      </c>
      <c r="N33" s="8">
        <f t="shared" si="1"/>
        <v>2.2326143293508519E-2</v>
      </c>
      <c r="O33" s="8">
        <f t="shared" si="2"/>
        <v>0.89304573174034074</v>
      </c>
    </row>
    <row r="34" spans="1:15" x14ac:dyDescent="0.3">
      <c r="A34" t="s">
        <v>89</v>
      </c>
      <c r="B34">
        <v>3919</v>
      </c>
      <c r="K34" t="s">
        <v>15</v>
      </c>
      <c r="L34" t="str">
        <f>A85</f>
        <v>G5</v>
      </c>
      <c r="M34">
        <f>B85</f>
        <v>3712</v>
      </c>
      <c r="N34" s="8">
        <f t="shared" si="1"/>
        <v>0.10586913110147587</v>
      </c>
      <c r="O34" s="8">
        <f t="shared" si="2"/>
        <v>4.2347652440590347</v>
      </c>
    </row>
    <row r="35" spans="1:15" x14ac:dyDescent="0.3">
      <c r="A35" t="s">
        <v>90</v>
      </c>
      <c r="B35">
        <v>5941</v>
      </c>
      <c r="K35" t="s">
        <v>14</v>
      </c>
      <c r="L35" t="str">
        <f>A73</f>
        <v>F5</v>
      </c>
      <c r="M35">
        <f>B73</f>
        <v>4411</v>
      </c>
      <c r="N35" s="8">
        <f t="shared" si="1"/>
        <v>0.35757839178151546</v>
      </c>
      <c r="O35" s="8">
        <f t="shared" si="2"/>
        <v>14.303135671260618</v>
      </c>
    </row>
    <row r="36" spans="1:15" x14ac:dyDescent="0.3">
      <c r="A36" t="s">
        <v>11</v>
      </c>
      <c r="B36">
        <v>3707</v>
      </c>
      <c r="K36" t="s">
        <v>13</v>
      </c>
      <c r="L36" t="str">
        <f>A61</f>
        <v>E5</v>
      </c>
      <c r="M36">
        <f>B61</f>
        <v>5736</v>
      </c>
      <c r="N36" s="8">
        <f t="shared" si="1"/>
        <v>0.8347096799089152</v>
      </c>
      <c r="O36" s="8">
        <f t="shared" si="2"/>
        <v>33.388387196356611</v>
      </c>
    </row>
    <row r="37" spans="1:15" x14ac:dyDescent="0.3">
      <c r="A37" t="s">
        <v>19</v>
      </c>
      <c r="B37">
        <v>16818</v>
      </c>
      <c r="K37" t="s">
        <v>12</v>
      </c>
      <c r="L37" t="str">
        <f>A49</f>
        <v>D5</v>
      </c>
      <c r="M37">
        <f>B49</f>
        <v>9245</v>
      </c>
      <c r="N37" s="8">
        <f t="shared" si="1"/>
        <v>2.0982973705044214</v>
      </c>
      <c r="O37" s="8">
        <f t="shared" si="2"/>
        <v>83.931894820176865</v>
      </c>
    </row>
    <row r="38" spans="1:15" x14ac:dyDescent="0.3">
      <c r="A38" t="s">
        <v>27</v>
      </c>
      <c r="B38">
        <v>7949</v>
      </c>
      <c r="K38" t="s">
        <v>11</v>
      </c>
      <c r="L38" t="str">
        <f>A37</f>
        <v>C5</v>
      </c>
      <c r="M38">
        <f>B37</f>
        <v>16818</v>
      </c>
      <c r="N38" s="8">
        <f t="shared" si="1"/>
        <v>4.8253277440808731</v>
      </c>
      <c r="O38" s="8">
        <f t="shared" si="2"/>
        <v>193.01310976323492</v>
      </c>
    </row>
    <row r="39" spans="1:15" x14ac:dyDescent="0.3">
      <c r="A39" t="s">
        <v>36</v>
      </c>
      <c r="B39">
        <v>3582</v>
      </c>
      <c r="K39" t="s">
        <v>10</v>
      </c>
      <c r="L39" t="str">
        <f>A25</f>
        <v>B5</v>
      </c>
      <c r="M39">
        <f>B25</f>
        <v>30603</v>
      </c>
      <c r="N39" s="8">
        <f t="shared" si="1"/>
        <v>9.7892936360327276</v>
      </c>
      <c r="O39" s="8">
        <f t="shared" si="2"/>
        <v>391.57174544130908</v>
      </c>
    </row>
    <row r="40" spans="1:15" x14ac:dyDescent="0.3">
      <c r="A40" t="s">
        <v>43</v>
      </c>
      <c r="B40">
        <v>10427</v>
      </c>
      <c r="K40" t="s">
        <v>9</v>
      </c>
      <c r="L40" t="str">
        <f>A13</f>
        <v>A5</v>
      </c>
      <c r="M40">
        <f>B13</f>
        <v>32195</v>
      </c>
      <c r="N40" s="8">
        <f t="shared" si="1"/>
        <v>10.362571379956364</v>
      </c>
      <c r="O40" s="8">
        <f t="shared" si="2"/>
        <v>414.50285519825457</v>
      </c>
    </row>
    <row r="41" spans="1:15" x14ac:dyDescent="0.3">
      <c r="A41" t="s">
        <v>51</v>
      </c>
      <c r="B41">
        <v>3908</v>
      </c>
      <c r="K41" t="s">
        <v>17</v>
      </c>
      <c r="L41" t="str">
        <f>A14</f>
        <v>A6</v>
      </c>
      <c r="M41">
        <f>B14</f>
        <v>21162</v>
      </c>
      <c r="N41" s="8">
        <f t="shared" si="1"/>
        <v>6.3895981709679859</v>
      </c>
      <c r="O41" s="8">
        <f t="shared" si="2"/>
        <v>255.58392683871944</v>
      </c>
    </row>
    <row r="42" spans="1:15" x14ac:dyDescent="0.3">
      <c r="A42" t="s">
        <v>59</v>
      </c>
      <c r="B42">
        <v>3391</v>
      </c>
      <c r="K42" t="s">
        <v>18</v>
      </c>
      <c r="L42" t="str">
        <f>A26</f>
        <v>B6</v>
      </c>
      <c r="M42">
        <f>B26</f>
        <v>14453</v>
      </c>
      <c r="N42" s="8">
        <f t="shared" si="1"/>
        <v>3.973693407159137</v>
      </c>
      <c r="O42" s="8">
        <f t="shared" si="2"/>
        <v>158.94773628636548</v>
      </c>
    </row>
    <row r="43" spans="1:15" x14ac:dyDescent="0.3">
      <c r="A43" t="s">
        <v>67</v>
      </c>
      <c r="B43">
        <v>3457</v>
      </c>
      <c r="K43" t="s">
        <v>19</v>
      </c>
      <c r="L43" t="str">
        <f>A38</f>
        <v>C6</v>
      </c>
      <c r="M43">
        <f>B38</f>
        <v>7949</v>
      </c>
      <c r="N43" s="8">
        <f t="shared" si="1"/>
        <v>1.6316089558530176</v>
      </c>
      <c r="O43" s="8">
        <f t="shared" si="2"/>
        <v>65.264358234120706</v>
      </c>
    </row>
    <row r="44" spans="1:15" x14ac:dyDescent="0.3">
      <c r="A44" t="s">
        <v>75</v>
      </c>
      <c r="B44">
        <v>3443</v>
      </c>
      <c r="K44" t="s">
        <v>20</v>
      </c>
      <c r="L44" t="str">
        <f>A50</f>
        <v>D6</v>
      </c>
      <c r="M44">
        <f>B50</f>
        <v>5799</v>
      </c>
      <c r="N44" s="8">
        <f t="shared" si="1"/>
        <v>0.85739592228780293</v>
      </c>
      <c r="O44" s="8">
        <f t="shared" si="2"/>
        <v>34.295836891512117</v>
      </c>
    </row>
    <row r="45" spans="1:15" x14ac:dyDescent="0.3">
      <c r="A45" t="s">
        <v>91</v>
      </c>
      <c r="B45">
        <v>8620</v>
      </c>
      <c r="K45" t="s">
        <v>21</v>
      </c>
      <c r="L45" t="str">
        <f>A62</f>
        <v>E6</v>
      </c>
      <c r="M45">
        <f>B62</f>
        <v>4794</v>
      </c>
      <c r="N45" s="8">
        <f t="shared" si="1"/>
        <v>0.49549634148173743</v>
      </c>
      <c r="O45" s="8">
        <f t="shared" si="2"/>
        <v>19.819853659269498</v>
      </c>
    </row>
    <row r="46" spans="1:15" x14ac:dyDescent="0.3">
      <c r="A46" t="s">
        <v>92</v>
      </c>
      <c r="B46">
        <v>4544</v>
      </c>
      <c r="K46" t="s">
        <v>22</v>
      </c>
      <c r="L46" t="str">
        <f>A74</f>
        <v>F6</v>
      </c>
      <c r="M46">
        <f>B74</f>
        <v>4200</v>
      </c>
      <c r="N46" s="8">
        <f t="shared" si="1"/>
        <v>0.28159748476651064</v>
      </c>
      <c r="O46" s="8">
        <f t="shared" si="2"/>
        <v>11.263899390660425</v>
      </c>
    </row>
    <row r="47" spans="1:15" x14ac:dyDescent="0.3">
      <c r="A47" t="s">
        <v>93</v>
      </c>
      <c r="B47">
        <v>7593</v>
      </c>
      <c r="K47" t="s">
        <v>23</v>
      </c>
      <c r="L47" t="str">
        <f>A86</f>
        <v>G6</v>
      </c>
      <c r="M47">
        <f>B86</f>
        <v>3867</v>
      </c>
      <c r="N47" s="8">
        <f t="shared" si="1"/>
        <v>0.16168448933524718</v>
      </c>
      <c r="O47" s="8">
        <f t="shared" si="2"/>
        <v>6.4673795734098869</v>
      </c>
    </row>
    <row r="48" spans="1:15" x14ac:dyDescent="0.3">
      <c r="A48" t="s">
        <v>12</v>
      </c>
      <c r="B48">
        <v>3604</v>
      </c>
      <c r="K48" t="s">
        <v>24</v>
      </c>
      <c r="L48" t="str">
        <f>A98</f>
        <v>H6</v>
      </c>
      <c r="M48">
        <f>B98</f>
        <v>3685</v>
      </c>
      <c r="N48" s="8">
        <f t="shared" si="1"/>
        <v>9.6146455796238289E-2</v>
      </c>
      <c r="O48" s="8">
        <f t="shared" si="2"/>
        <v>3.8458582318495314</v>
      </c>
    </row>
    <row r="49" spans="1:15" x14ac:dyDescent="0.3">
      <c r="A49" t="s">
        <v>20</v>
      </c>
      <c r="B49">
        <v>9245</v>
      </c>
      <c r="K49" t="s">
        <v>33</v>
      </c>
      <c r="L49" t="str">
        <f>A99</f>
        <v>H7</v>
      </c>
      <c r="M49">
        <f>B99</f>
        <v>3786</v>
      </c>
      <c r="N49" s="8">
        <f t="shared" si="1"/>
        <v>0.13251646341953444</v>
      </c>
      <c r="O49" s="8">
        <f t="shared" si="2"/>
        <v>5.300658536781377</v>
      </c>
    </row>
    <row r="50" spans="1:15" x14ac:dyDescent="0.3">
      <c r="A50" t="s">
        <v>28</v>
      </c>
      <c r="B50">
        <v>5799</v>
      </c>
      <c r="K50" t="s">
        <v>31</v>
      </c>
      <c r="L50" t="str">
        <f>A87</f>
        <v>G7</v>
      </c>
      <c r="M50">
        <f>B87</f>
        <v>3749</v>
      </c>
      <c r="N50" s="8">
        <f t="shared" si="1"/>
        <v>0.11919279726050515</v>
      </c>
      <c r="O50" s="8">
        <f t="shared" si="2"/>
        <v>4.7677118904202063</v>
      </c>
    </row>
    <row r="51" spans="1:15" x14ac:dyDescent="0.3">
      <c r="A51" t="s">
        <v>37</v>
      </c>
      <c r="B51">
        <v>3495</v>
      </c>
      <c r="K51" t="s">
        <v>32</v>
      </c>
      <c r="L51" t="str">
        <f>A75</f>
        <v>F7</v>
      </c>
      <c r="M51">
        <f>B75</f>
        <v>3550</v>
      </c>
      <c r="N51" s="8">
        <f t="shared" si="1"/>
        <v>4.7533079270050391E-2</v>
      </c>
      <c r="O51" s="8">
        <f t="shared" si="2"/>
        <v>1.9013231708020157</v>
      </c>
    </row>
    <row r="52" spans="1:15" x14ac:dyDescent="0.3">
      <c r="A52" t="s">
        <v>44</v>
      </c>
      <c r="B52">
        <v>19833</v>
      </c>
      <c r="K52" t="s">
        <v>29</v>
      </c>
      <c r="L52" t="str">
        <f>A63</f>
        <v>E7</v>
      </c>
      <c r="M52">
        <f>B63</f>
        <v>3448</v>
      </c>
      <c r="N52" s="8">
        <f t="shared" si="1"/>
        <v>1.080297256137509E-2</v>
      </c>
      <c r="O52" s="8">
        <f t="shared" si="2"/>
        <v>0.43211890245500362</v>
      </c>
    </row>
    <row r="53" spans="1:15" x14ac:dyDescent="0.3">
      <c r="A53" t="s">
        <v>52</v>
      </c>
      <c r="B53">
        <v>4212</v>
      </c>
      <c r="K53" t="s">
        <v>28</v>
      </c>
      <c r="L53" t="str">
        <f>A51</f>
        <v>D7</v>
      </c>
      <c r="M53">
        <f>B51</f>
        <v>3495</v>
      </c>
      <c r="N53" s="8">
        <f t="shared" si="1"/>
        <v>2.7727629574196062E-2</v>
      </c>
      <c r="O53" s="8">
        <f t="shared" si="2"/>
        <v>1.1091051829678424</v>
      </c>
    </row>
    <row r="54" spans="1:15" x14ac:dyDescent="0.3">
      <c r="A54" t="s">
        <v>60</v>
      </c>
      <c r="B54">
        <v>3351</v>
      </c>
      <c r="K54" t="s">
        <v>27</v>
      </c>
      <c r="L54" s="8" t="str">
        <f>A39</f>
        <v>C7</v>
      </c>
      <c r="M54" s="8">
        <f>B39</f>
        <v>3582</v>
      </c>
      <c r="N54" s="8">
        <f t="shared" si="1"/>
        <v>5.905625000218382E-2</v>
      </c>
      <c r="O54" s="8">
        <f t="shared" si="2"/>
        <v>2.3622500000873528</v>
      </c>
    </row>
    <row r="55" spans="1:15" x14ac:dyDescent="0.3">
      <c r="A55" t="s">
        <v>68</v>
      </c>
      <c r="B55">
        <v>3397</v>
      </c>
      <c r="K55" t="s">
        <v>26</v>
      </c>
      <c r="L55" s="8" t="str">
        <f>A27</f>
        <v>B7</v>
      </c>
      <c r="M55" s="8">
        <f>B27</f>
        <v>4027</v>
      </c>
      <c r="N55" s="8">
        <f t="shared" si="1"/>
        <v>0.2193003429959143</v>
      </c>
      <c r="O55" s="8">
        <f t="shared" si="2"/>
        <v>8.772013719836572</v>
      </c>
    </row>
    <row r="56" spans="1:15" x14ac:dyDescent="0.3">
      <c r="A56" t="s">
        <v>76</v>
      </c>
      <c r="B56">
        <v>3432</v>
      </c>
      <c r="K56" t="s">
        <v>25</v>
      </c>
      <c r="L56" s="8" t="str">
        <f>A15</f>
        <v>A7</v>
      </c>
      <c r="M56" s="8">
        <f>B15</f>
        <v>4654</v>
      </c>
      <c r="N56" s="8">
        <f t="shared" si="1"/>
        <v>0.44508246952865366</v>
      </c>
      <c r="O56" s="8">
        <f t="shared" si="2"/>
        <v>17.803298781146147</v>
      </c>
    </row>
    <row r="57" spans="1:15" x14ac:dyDescent="0.3">
      <c r="A57" t="s">
        <v>94</v>
      </c>
      <c r="B57">
        <v>4682</v>
      </c>
      <c r="K57" t="s">
        <v>34</v>
      </c>
      <c r="L57" s="8" t="str">
        <f>A16</f>
        <v>A8</v>
      </c>
      <c r="M57" s="8">
        <f>B16</f>
        <v>5428</v>
      </c>
      <c r="N57" s="8">
        <f t="shared" si="1"/>
        <v>0.72379916161213098</v>
      </c>
      <c r="O57" s="8">
        <f t="shared" si="2"/>
        <v>28.951966464485238</v>
      </c>
    </row>
    <row r="58" spans="1:15" x14ac:dyDescent="0.3">
      <c r="A58" t="s">
        <v>95</v>
      </c>
      <c r="B58">
        <v>5300</v>
      </c>
      <c r="K58" t="s">
        <v>35</v>
      </c>
      <c r="L58" s="8" t="str">
        <f>A28</f>
        <v>B8</v>
      </c>
      <c r="M58" s="8">
        <f>B28</f>
        <v>7046</v>
      </c>
      <c r="N58" s="8">
        <f t="shared" si="1"/>
        <v>1.3064394817556275</v>
      </c>
      <c r="O58" s="8">
        <f t="shared" si="2"/>
        <v>52.257579270225101</v>
      </c>
    </row>
    <row r="59" spans="1:15" x14ac:dyDescent="0.3">
      <c r="A59" t="s">
        <v>96</v>
      </c>
      <c r="B59">
        <v>13259</v>
      </c>
      <c r="K59" t="s">
        <v>36</v>
      </c>
      <c r="L59" s="8" t="str">
        <f>A40</f>
        <v>C8</v>
      </c>
      <c r="M59" s="8">
        <f>B40</f>
        <v>10427</v>
      </c>
      <c r="N59" s="8">
        <f t="shared" si="1"/>
        <v>2.5239344894225999</v>
      </c>
      <c r="O59" s="8">
        <f t="shared" si="2"/>
        <v>100.957379576904</v>
      </c>
    </row>
    <row r="60" spans="1:15" x14ac:dyDescent="0.3">
      <c r="A60" t="s">
        <v>13</v>
      </c>
      <c r="B60">
        <v>3510</v>
      </c>
      <c r="K60" t="s">
        <v>37</v>
      </c>
      <c r="L60" s="8" t="str">
        <f>A52</f>
        <v>D8</v>
      </c>
      <c r="M60" s="8">
        <f>B52</f>
        <v>19833</v>
      </c>
      <c r="N60" s="8">
        <f t="shared" si="1"/>
        <v>5.91102648649907</v>
      </c>
      <c r="O60" s="8">
        <f t="shared" si="2"/>
        <v>236.44105945996279</v>
      </c>
    </row>
    <row r="61" spans="1:15" x14ac:dyDescent="0.3">
      <c r="A61" t="s">
        <v>21</v>
      </c>
      <c r="B61">
        <v>5736</v>
      </c>
      <c r="K61" t="s">
        <v>38</v>
      </c>
      <c r="L61" s="8" t="str">
        <f>A64</f>
        <v>E8</v>
      </c>
      <c r="M61" s="8">
        <f>B64</f>
        <v>44575</v>
      </c>
      <c r="N61" s="8">
        <f t="shared" si="1"/>
        <v>14.820598056950486</v>
      </c>
      <c r="O61" s="8">
        <f t="shared" si="2"/>
        <v>592.82392227801938</v>
      </c>
    </row>
    <row r="62" spans="1:15" x14ac:dyDescent="0.3">
      <c r="A62" t="s">
        <v>29</v>
      </c>
      <c r="B62">
        <v>4794</v>
      </c>
      <c r="K62" t="s">
        <v>30</v>
      </c>
      <c r="L62" s="8" t="str">
        <f>A76</f>
        <v>F8</v>
      </c>
      <c r="M62" s="8">
        <f>B76</f>
        <v>43447</v>
      </c>
      <c r="N62" s="8">
        <f t="shared" si="1"/>
        <v>14.414406288642782</v>
      </c>
      <c r="O62" s="8">
        <f t="shared" si="2"/>
        <v>576.57625154571133</v>
      </c>
    </row>
    <row r="63" spans="1:15" x14ac:dyDescent="0.3">
      <c r="A63" t="s">
        <v>38</v>
      </c>
      <c r="B63">
        <v>3448</v>
      </c>
      <c r="K63" t="s">
        <v>39</v>
      </c>
      <c r="L63" s="8" t="str">
        <f>A88</f>
        <v>G8</v>
      </c>
      <c r="M63" s="8">
        <f>B88</f>
        <v>37544</v>
      </c>
      <c r="N63" s="8">
        <f t="shared" si="1"/>
        <v>12.288741387649543</v>
      </c>
      <c r="O63" s="8">
        <f t="shared" si="2"/>
        <v>491.54965550598172</v>
      </c>
    </row>
    <row r="64" spans="1:15" x14ac:dyDescent="0.3">
      <c r="A64" t="s">
        <v>45</v>
      </c>
      <c r="B64">
        <v>44575</v>
      </c>
      <c r="K64" t="s">
        <v>40</v>
      </c>
      <c r="L64" s="8" t="str">
        <f>A100</f>
        <v>H8</v>
      </c>
      <c r="M64" s="8">
        <f>B100</f>
        <v>22370</v>
      </c>
      <c r="N64" s="8">
        <f t="shared" si="1"/>
        <v>6.8245978661060231</v>
      </c>
      <c r="O64" s="8">
        <f t="shared" si="2"/>
        <v>272.98391464424094</v>
      </c>
    </row>
    <row r="65" spans="1:15" x14ac:dyDescent="0.3">
      <c r="A65" t="s">
        <v>53</v>
      </c>
      <c r="B65">
        <v>4723</v>
      </c>
      <c r="K65" t="s">
        <v>48</v>
      </c>
      <c r="L65" s="8" t="str">
        <f>A101</f>
        <v>H9</v>
      </c>
      <c r="M65" s="8">
        <f>B101</f>
        <v>11245</v>
      </c>
      <c r="N65" s="8">
        <f t="shared" si="1"/>
        <v>2.8184955412627608</v>
      </c>
      <c r="O65" s="8">
        <f t="shared" si="2"/>
        <v>112.73982165051044</v>
      </c>
    </row>
    <row r="66" spans="1:15" x14ac:dyDescent="0.3">
      <c r="A66" t="s">
        <v>61</v>
      </c>
      <c r="B66">
        <v>3341</v>
      </c>
      <c r="K66" t="s">
        <v>47</v>
      </c>
      <c r="L66" s="8" t="str">
        <f>A89</f>
        <v>G9</v>
      </c>
      <c r="M66" s="8">
        <f>B89</f>
        <v>7296</v>
      </c>
      <c r="N66" s="8">
        <f t="shared" si="1"/>
        <v>1.3964642531004199</v>
      </c>
      <c r="O66" s="8">
        <f t="shared" si="2"/>
        <v>55.858570124016794</v>
      </c>
    </row>
    <row r="67" spans="1:15" x14ac:dyDescent="0.3">
      <c r="A67" t="s">
        <v>69</v>
      </c>
      <c r="B67">
        <v>3386</v>
      </c>
      <c r="K67" t="s">
        <v>46</v>
      </c>
      <c r="L67" s="8" t="str">
        <f>A77</f>
        <v>F9</v>
      </c>
      <c r="M67" s="8">
        <f>B77</f>
        <v>5754</v>
      </c>
      <c r="N67" s="8">
        <f t="shared" si="1"/>
        <v>0.84119146344574025</v>
      </c>
      <c r="O67" s="8">
        <f t="shared" si="2"/>
        <v>33.647658537829614</v>
      </c>
    </row>
    <row r="68" spans="1:15" x14ac:dyDescent="0.3">
      <c r="A68" t="s">
        <v>77</v>
      </c>
      <c r="B68">
        <v>3390</v>
      </c>
      <c r="K68" t="s">
        <v>45</v>
      </c>
      <c r="L68" s="8" t="str">
        <f>A65</f>
        <v>E9</v>
      </c>
      <c r="M68" s="8">
        <f>B65</f>
        <v>4723</v>
      </c>
      <c r="N68" s="8">
        <f t="shared" si="1"/>
        <v>0.46992930641981639</v>
      </c>
      <c r="O68" s="8">
        <f t="shared" si="2"/>
        <v>18.797172256792656</v>
      </c>
    </row>
    <row r="69" spans="1:15" x14ac:dyDescent="0.3">
      <c r="A69" t="s">
        <v>97</v>
      </c>
      <c r="B69">
        <v>3678</v>
      </c>
      <c r="K69" t="s">
        <v>44</v>
      </c>
      <c r="L69" s="8" t="str">
        <f>A53</f>
        <v>D9</v>
      </c>
      <c r="M69" s="8">
        <f>B53</f>
        <v>4212</v>
      </c>
      <c r="N69" s="8">
        <f t="shared" si="1"/>
        <v>0.28591867379106067</v>
      </c>
      <c r="O69" s="8">
        <f t="shared" si="2"/>
        <v>11.436746951642426</v>
      </c>
    </row>
    <row r="70" spans="1:15" x14ac:dyDescent="0.3">
      <c r="A70" t="s">
        <v>98</v>
      </c>
      <c r="B70">
        <v>7885</v>
      </c>
      <c r="K70" t="s">
        <v>43</v>
      </c>
      <c r="L70" s="8" t="str">
        <f>A41</f>
        <v>C9</v>
      </c>
      <c r="M70" s="8">
        <f>B41</f>
        <v>3908</v>
      </c>
      <c r="N70" s="8">
        <f t="shared" si="1"/>
        <v>0.17644855183579314</v>
      </c>
      <c r="O70" s="8">
        <f t="shared" si="2"/>
        <v>7.0579420734317253</v>
      </c>
    </row>
    <row r="71" spans="1:15" x14ac:dyDescent="0.3">
      <c r="A71" t="s">
        <v>99</v>
      </c>
      <c r="B71">
        <v>17995</v>
      </c>
      <c r="K71" t="s">
        <v>42</v>
      </c>
      <c r="L71" s="8" t="str">
        <f>A29</f>
        <v>B9</v>
      </c>
      <c r="M71" s="8">
        <f>B29</f>
        <v>4052</v>
      </c>
      <c r="N71" s="8">
        <f t="shared" si="1"/>
        <v>0.22830282013039355</v>
      </c>
      <c r="O71" s="8">
        <f t="shared" si="2"/>
        <v>9.1321128052157423</v>
      </c>
    </row>
    <row r="72" spans="1:15" x14ac:dyDescent="0.3">
      <c r="A72" t="s">
        <v>14</v>
      </c>
      <c r="B72">
        <v>3413</v>
      </c>
      <c r="K72" t="s">
        <v>41</v>
      </c>
      <c r="L72" s="8" t="str">
        <f>A17</f>
        <v>A9</v>
      </c>
      <c r="M72" s="8">
        <f>B17</f>
        <v>3862</v>
      </c>
      <c r="N72" s="8">
        <f t="shared" si="1"/>
        <v>0.15988399390835131</v>
      </c>
      <c r="O72" s="8">
        <f t="shared" si="2"/>
        <v>6.3953597563340523</v>
      </c>
    </row>
    <row r="73" spans="1:15" x14ac:dyDescent="0.3">
      <c r="A73" t="s">
        <v>22</v>
      </c>
      <c r="B73">
        <v>4411</v>
      </c>
      <c r="K73" t="s">
        <v>49</v>
      </c>
      <c r="L73" s="8" t="str">
        <f>A18</f>
        <v>A10</v>
      </c>
      <c r="M73" s="8">
        <f>B18</f>
        <v>3718</v>
      </c>
      <c r="N73" s="8">
        <f t="shared" si="1"/>
        <v>0.10802972561375089</v>
      </c>
      <c r="O73" s="8">
        <f t="shared" si="2"/>
        <v>4.3211890245500353</v>
      </c>
    </row>
    <row r="74" spans="1:15" x14ac:dyDescent="0.3">
      <c r="A74" t="s">
        <v>32</v>
      </c>
      <c r="B74">
        <v>4200</v>
      </c>
      <c r="K74" t="s">
        <v>50</v>
      </c>
      <c r="L74" s="8" t="str">
        <f>A30</f>
        <v>B10</v>
      </c>
      <c r="M74" s="8">
        <f>B30</f>
        <v>3512</v>
      </c>
      <c r="N74" s="8">
        <f t="shared" ref="N74:N96" si="4">(M74-I$15)/I$16</f>
        <v>3.3849314025641945E-2</v>
      </c>
      <c r="O74" s="8">
        <f t="shared" ref="O74:O96" si="5">N74*40</f>
        <v>1.3539725610256779</v>
      </c>
    </row>
    <row r="75" spans="1:15" x14ac:dyDescent="0.3">
      <c r="A75" t="s">
        <v>30</v>
      </c>
      <c r="B75">
        <v>3550</v>
      </c>
      <c r="K75" t="s">
        <v>51</v>
      </c>
      <c r="L75" s="8" t="str">
        <f>A42</f>
        <v>C10</v>
      </c>
      <c r="M75" s="8">
        <f>B42</f>
        <v>3391</v>
      </c>
      <c r="N75" s="8">
        <f t="shared" si="4"/>
        <v>-9.7226753052375801E-3</v>
      </c>
      <c r="O75" s="8">
        <f t="shared" si="5"/>
        <v>-0.38890701220950319</v>
      </c>
    </row>
    <row r="76" spans="1:15" x14ac:dyDescent="0.3">
      <c r="A76" t="s">
        <v>46</v>
      </c>
      <c r="B76">
        <v>43447</v>
      </c>
      <c r="K76" t="s">
        <v>52</v>
      </c>
      <c r="L76" t="str">
        <f>A54</f>
        <v>D10</v>
      </c>
      <c r="M76">
        <f>B54</f>
        <v>3351</v>
      </c>
      <c r="N76" s="8">
        <f t="shared" si="4"/>
        <v>-2.4126638720404367E-2</v>
      </c>
      <c r="O76" s="8">
        <f t="shared" si="5"/>
        <v>-0.96506554881617468</v>
      </c>
    </row>
    <row r="77" spans="1:15" x14ac:dyDescent="0.3">
      <c r="A77" t="s">
        <v>54</v>
      </c>
      <c r="B77">
        <v>5754</v>
      </c>
      <c r="K77" t="s">
        <v>53</v>
      </c>
      <c r="L77" t="str">
        <f>A66</f>
        <v>E10</v>
      </c>
      <c r="M77">
        <f>B66</f>
        <v>3341</v>
      </c>
      <c r="N77" s="8">
        <f t="shared" si="4"/>
        <v>-2.7727629574196062E-2</v>
      </c>
      <c r="O77" s="8">
        <f t="shared" si="5"/>
        <v>-1.1091051829678424</v>
      </c>
    </row>
    <row r="78" spans="1:15" x14ac:dyDescent="0.3">
      <c r="A78" t="s">
        <v>62</v>
      </c>
      <c r="B78">
        <v>3351</v>
      </c>
      <c r="K78" t="s">
        <v>54</v>
      </c>
      <c r="L78" t="str">
        <f>A78</f>
        <v>F10</v>
      </c>
      <c r="M78">
        <f>B78</f>
        <v>3351</v>
      </c>
      <c r="N78" s="8">
        <f t="shared" si="4"/>
        <v>-2.4126638720404367E-2</v>
      </c>
      <c r="O78" s="8">
        <f t="shared" si="5"/>
        <v>-0.96506554881617468</v>
      </c>
    </row>
    <row r="79" spans="1:15" x14ac:dyDescent="0.3">
      <c r="A79" t="s">
        <v>70</v>
      </c>
      <c r="B79">
        <v>3477</v>
      </c>
      <c r="K79" t="s">
        <v>55</v>
      </c>
      <c r="L79" t="str">
        <f>A90</f>
        <v>G10</v>
      </c>
      <c r="M79">
        <f>B90</f>
        <v>3396</v>
      </c>
      <c r="N79" s="8">
        <f t="shared" si="4"/>
        <v>-7.9221798783417324E-3</v>
      </c>
      <c r="O79" s="8">
        <f t="shared" si="5"/>
        <v>-0.31688719513366931</v>
      </c>
    </row>
    <row r="80" spans="1:15" x14ac:dyDescent="0.3">
      <c r="A80" t="s">
        <v>78</v>
      </c>
      <c r="B80">
        <v>3389</v>
      </c>
      <c r="K80" t="s">
        <v>56</v>
      </c>
      <c r="L80" t="str">
        <f>A102</f>
        <v>H10</v>
      </c>
      <c r="M80">
        <f>B102</f>
        <v>3348</v>
      </c>
      <c r="N80" s="8">
        <f t="shared" si="4"/>
        <v>-2.5206935976541875E-2</v>
      </c>
      <c r="O80" s="8">
        <f t="shared" si="5"/>
        <v>-1.0082774390616751</v>
      </c>
    </row>
    <row r="81" spans="1:15" x14ac:dyDescent="0.3">
      <c r="A81" t="s">
        <v>100</v>
      </c>
      <c r="B81">
        <v>3418</v>
      </c>
      <c r="K81" t="s">
        <v>64</v>
      </c>
      <c r="L81" t="str">
        <f>A103</f>
        <v>H11</v>
      </c>
      <c r="M81">
        <f>B103</f>
        <v>3458</v>
      </c>
      <c r="N81" s="8">
        <f t="shared" si="4"/>
        <v>1.4403963415166785E-2</v>
      </c>
      <c r="O81" s="8">
        <f t="shared" si="5"/>
        <v>0.57615853660667138</v>
      </c>
    </row>
    <row r="82" spans="1:15" x14ac:dyDescent="0.3">
      <c r="A82" t="s">
        <v>101</v>
      </c>
      <c r="B82">
        <v>10247</v>
      </c>
      <c r="K82" t="s">
        <v>63</v>
      </c>
      <c r="L82" t="str">
        <f>A91</f>
        <v>G11</v>
      </c>
      <c r="M82">
        <f>B91</f>
        <v>3460</v>
      </c>
      <c r="N82" s="8">
        <f t="shared" si="4"/>
        <v>1.5124161585925125E-2</v>
      </c>
      <c r="O82" s="8">
        <f t="shared" si="5"/>
        <v>0.604966463437005</v>
      </c>
    </row>
    <row r="83" spans="1:15" x14ac:dyDescent="0.3">
      <c r="A83" t="s">
        <v>102</v>
      </c>
      <c r="B83">
        <v>27902</v>
      </c>
      <c r="K83" t="s">
        <v>62</v>
      </c>
      <c r="L83" t="str">
        <f>A79</f>
        <v>F11</v>
      </c>
      <c r="M83">
        <f>B79</f>
        <v>3477</v>
      </c>
      <c r="N83" s="8">
        <f t="shared" si="4"/>
        <v>2.1245846037371008E-2</v>
      </c>
      <c r="O83" s="8">
        <f t="shared" si="5"/>
        <v>0.84983384149484031</v>
      </c>
    </row>
    <row r="84" spans="1:15" x14ac:dyDescent="0.3">
      <c r="A84" t="s">
        <v>15</v>
      </c>
      <c r="B84">
        <v>3365</v>
      </c>
      <c r="K84" t="s">
        <v>61</v>
      </c>
      <c r="L84" t="str">
        <f>A67</f>
        <v>E11</v>
      </c>
      <c r="M84">
        <f>B67</f>
        <v>3386</v>
      </c>
      <c r="N84" s="8">
        <f t="shared" si="4"/>
        <v>-1.152317073213343E-2</v>
      </c>
      <c r="O84" s="8">
        <f t="shared" si="5"/>
        <v>-0.46092682928533718</v>
      </c>
    </row>
    <row r="85" spans="1:15" x14ac:dyDescent="0.3">
      <c r="A85" t="s">
        <v>23</v>
      </c>
      <c r="B85">
        <v>3712</v>
      </c>
      <c r="K85" t="s">
        <v>60</v>
      </c>
      <c r="L85" t="str">
        <f>A55</f>
        <v>D11</v>
      </c>
      <c r="M85">
        <f>B55</f>
        <v>3397</v>
      </c>
      <c r="N85" s="8">
        <f t="shared" si="4"/>
        <v>-7.5620807929625625E-3</v>
      </c>
      <c r="O85" s="8">
        <f t="shared" si="5"/>
        <v>-0.3024832317185025</v>
      </c>
    </row>
    <row r="86" spans="1:15" x14ac:dyDescent="0.3">
      <c r="A86" t="s">
        <v>31</v>
      </c>
      <c r="B86">
        <v>3867</v>
      </c>
      <c r="K86" t="s">
        <v>59</v>
      </c>
      <c r="L86" t="str">
        <f>A43</f>
        <v>C11</v>
      </c>
      <c r="M86">
        <f>B43</f>
        <v>3457</v>
      </c>
      <c r="N86" s="8">
        <f t="shared" si="4"/>
        <v>1.4043864329787617E-2</v>
      </c>
      <c r="O86" s="8">
        <f t="shared" si="5"/>
        <v>0.56175457319150468</v>
      </c>
    </row>
    <row r="87" spans="1:15" x14ac:dyDescent="0.3">
      <c r="A87" t="s">
        <v>39</v>
      </c>
      <c r="B87">
        <v>3749</v>
      </c>
      <c r="K87" t="s">
        <v>58</v>
      </c>
      <c r="L87" t="str">
        <f>A31</f>
        <v>B11</v>
      </c>
      <c r="M87">
        <f>B31</f>
        <v>3413</v>
      </c>
      <c r="N87" s="8">
        <f t="shared" si="4"/>
        <v>-1.8004954268958481E-3</v>
      </c>
      <c r="O87" s="8">
        <f t="shared" si="5"/>
        <v>-7.2019817075833922E-2</v>
      </c>
    </row>
    <row r="88" spans="1:15" x14ac:dyDescent="0.3">
      <c r="A88" t="s">
        <v>47</v>
      </c>
      <c r="B88">
        <v>37544</v>
      </c>
      <c r="K88" t="s">
        <v>57</v>
      </c>
      <c r="L88" t="str">
        <f>A19</f>
        <v>A11</v>
      </c>
      <c r="M88">
        <f>B19</f>
        <v>3395</v>
      </c>
      <c r="N88" s="8">
        <f t="shared" si="4"/>
        <v>-8.2822789637209022E-3</v>
      </c>
      <c r="O88" s="8">
        <f t="shared" si="5"/>
        <v>-0.33129115854883606</v>
      </c>
    </row>
    <row r="89" spans="1:15" x14ac:dyDescent="0.3">
      <c r="A89" t="s">
        <v>55</v>
      </c>
      <c r="B89">
        <v>7296</v>
      </c>
      <c r="K89" t="s">
        <v>65</v>
      </c>
      <c r="L89" t="str">
        <f>A20</f>
        <v>A12</v>
      </c>
      <c r="M89">
        <f>B20</f>
        <v>3412</v>
      </c>
      <c r="N89" s="8">
        <f t="shared" si="4"/>
        <v>-2.160594512275018E-3</v>
      </c>
      <c r="O89" s="8">
        <f t="shared" si="5"/>
        <v>-8.6423780491000718E-2</v>
      </c>
    </row>
    <row r="90" spans="1:15" x14ac:dyDescent="0.3">
      <c r="A90" t="s">
        <v>63</v>
      </c>
      <c r="B90">
        <v>3396</v>
      </c>
      <c r="K90" t="s">
        <v>66</v>
      </c>
      <c r="L90" t="str">
        <f>A32</f>
        <v>B12</v>
      </c>
      <c r="M90">
        <f>B32</f>
        <v>3410</v>
      </c>
      <c r="N90" s="8">
        <f t="shared" si="4"/>
        <v>-2.8807926830333574E-3</v>
      </c>
      <c r="O90" s="8">
        <f t="shared" si="5"/>
        <v>-0.1152317073213343</v>
      </c>
    </row>
    <row r="91" spans="1:15" x14ac:dyDescent="0.3">
      <c r="A91" t="s">
        <v>71</v>
      </c>
      <c r="B91">
        <v>3460</v>
      </c>
      <c r="K91" t="s">
        <v>67</v>
      </c>
      <c r="L91" t="str">
        <f>A44</f>
        <v>C12</v>
      </c>
      <c r="M91">
        <f>B44</f>
        <v>3443</v>
      </c>
      <c r="N91" s="8">
        <f t="shared" si="4"/>
        <v>9.002477134479242E-3</v>
      </c>
      <c r="O91" s="8">
        <f t="shared" si="5"/>
        <v>0.36009908537916968</v>
      </c>
    </row>
    <row r="92" spans="1:15" x14ac:dyDescent="0.3">
      <c r="A92" t="s">
        <v>79</v>
      </c>
      <c r="B92">
        <v>3416</v>
      </c>
      <c r="K92" t="s">
        <v>68</v>
      </c>
      <c r="L92" t="str">
        <f>A56</f>
        <v>D12</v>
      </c>
      <c r="M92">
        <f>B56</f>
        <v>3432</v>
      </c>
      <c r="N92" s="8">
        <f t="shared" si="4"/>
        <v>5.041387195308375E-3</v>
      </c>
      <c r="O92" s="8">
        <f t="shared" si="5"/>
        <v>0.201655487812335</v>
      </c>
    </row>
    <row r="93" spans="1:15" x14ac:dyDescent="0.3">
      <c r="A93" t="s">
        <v>103</v>
      </c>
      <c r="B93">
        <v>3424</v>
      </c>
      <c r="K93" t="s">
        <v>69</v>
      </c>
      <c r="L93" t="str">
        <f>A68</f>
        <v>E12</v>
      </c>
      <c r="M93">
        <f>B68</f>
        <v>3390</v>
      </c>
      <c r="N93" s="8">
        <f t="shared" si="4"/>
        <v>-1.008277439061675E-2</v>
      </c>
      <c r="O93" s="8">
        <f t="shared" si="5"/>
        <v>-0.40331097562467</v>
      </c>
    </row>
    <row r="94" spans="1:15" x14ac:dyDescent="0.3">
      <c r="A94" t="s">
        <v>104</v>
      </c>
      <c r="B94">
        <v>14675</v>
      </c>
      <c r="K94" t="s">
        <v>70</v>
      </c>
      <c r="L94" t="str">
        <f>A80</f>
        <v>F12</v>
      </c>
      <c r="M94">
        <f>B80</f>
        <v>3389</v>
      </c>
      <c r="N94" s="8">
        <f t="shared" si="4"/>
        <v>-1.044287347599592E-2</v>
      </c>
      <c r="O94" s="8">
        <f t="shared" si="5"/>
        <v>-0.41771493903983681</v>
      </c>
    </row>
    <row r="95" spans="1:15" x14ac:dyDescent="0.3">
      <c r="A95" t="s">
        <v>105</v>
      </c>
      <c r="B95">
        <v>30756</v>
      </c>
      <c r="K95" t="s">
        <v>71</v>
      </c>
      <c r="L95" t="str">
        <f>A92</f>
        <v>G12</v>
      </c>
      <c r="M95">
        <f>B92</f>
        <v>3416</v>
      </c>
      <c r="N95" s="8">
        <f t="shared" si="4"/>
        <v>-7.2019817075833934E-4</v>
      </c>
      <c r="O95" s="8">
        <f t="shared" si="5"/>
        <v>-2.8807926830333574E-2</v>
      </c>
    </row>
    <row r="96" spans="1:15" x14ac:dyDescent="0.3">
      <c r="A96" t="s">
        <v>16</v>
      </c>
      <c r="B96">
        <v>3403</v>
      </c>
      <c r="K96" t="s">
        <v>72</v>
      </c>
      <c r="L96" t="str">
        <f>A104</f>
        <v>H12</v>
      </c>
      <c r="M96">
        <f>B104</f>
        <v>3425</v>
      </c>
      <c r="N96" s="8">
        <f t="shared" si="4"/>
        <v>2.5206935976541875E-3</v>
      </c>
      <c r="O96" s="8">
        <f t="shared" si="5"/>
        <v>0.1008277439061675</v>
      </c>
    </row>
    <row r="97" spans="1:2" x14ac:dyDescent="0.3">
      <c r="A97" t="s">
        <v>24</v>
      </c>
      <c r="B97">
        <v>3480</v>
      </c>
    </row>
    <row r="98" spans="1:2" x14ac:dyDescent="0.3">
      <c r="A98" t="s">
        <v>33</v>
      </c>
      <c r="B98">
        <v>3685</v>
      </c>
    </row>
    <row r="99" spans="1:2" x14ac:dyDescent="0.3">
      <c r="A99" t="s">
        <v>40</v>
      </c>
      <c r="B99">
        <v>3786</v>
      </c>
    </row>
    <row r="100" spans="1:2" x14ac:dyDescent="0.3">
      <c r="A100" t="s">
        <v>48</v>
      </c>
      <c r="B100">
        <v>22370</v>
      </c>
    </row>
    <row r="101" spans="1:2" x14ac:dyDescent="0.3">
      <c r="A101" t="s">
        <v>56</v>
      </c>
      <c r="B101">
        <v>11245</v>
      </c>
    </row>
    <row r="102" spans="1:2" x14ac:dyDescent="0.3">
      <c r="A102" t="s">
        <v>64</v>
      </c>
      <c r="B102">
        <v>3348</v>
      </c>
    </row>
    <row r="103" spans="1:2" x14ac:dyDescent="0.3">
      <c r="A103" t="s">
        <v>72</v>
      </c>
      <c r="B103">
        <v>3458</v>
      </c>
    </row>
    <row r="104" spans="1:2" x14ac:dyDescent="0.3">
      <c r="A104" t="s">
        <v>80</v>
      </c>
      <c r="B104">
        <v>3425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65017</v>
      </c>
      <c r="D2">
        <v>3383</v>
      </c>
      <c r="E2">
        <v>4287</v>
      </c>
      <c r="F2">
        <v>3886</v>
      </c>
      <c r="G2">
        <v>32374</v>
      </c>
      <c r="H2">
        <v>21004</v>
      </c>
      <c r="I2">
        <v>4595</v>
      </c>
      <c r="J2">
        <v>5401</v>
      </c>
      <c r="K2">
        <v>3864</v>
      </c>
      <c r="L2">
        <v>3643</v>
      </c>
      <c r="M2">
        <v>3377</v>
      </c>
      <c r="N2">
        <v>3377</v>
      </c>
      <c r="O2">
        <v>44568</v>
      </c>
      <c r="P2">
        <v>3592</v>
      </c>
      <c r="Q2">
        <v>5036</v>
      </c>
      <c r="R2">
        <v>3746</v>
      </c>
      <c r="S2">
        <v>30961</v>
      </c>
      <c r="T2">
        <v>14388</v>
      </c>
      <c r="U2">
        <v>4047</v>
      </c>
      <c r="V2">
        <v>6857</v>
      </c>
      <c r="W2">
        <v>4015</v>
      </c>
      <c r="X2">
        <v>3546</v>
      </c>
      <c r="Y2">
        <v>3451</v>
      </c>
      <c r="Z2">
        <v>3464</v>
      </c>
      <c r="AA2">
        <v>24109</v>
      </c>
      <c r="AB2">
        <v>3949</v>
      </c>
      <c r="AC2">
        <v>5912</v>
      </c>
      <c r="AD2">
        <v>3642</v>
      </c>
      <c r="AE2">
        <v>17099</v>
      </c>
      <c r="AF2">
        <v>7875</v>
      </c>
      <c r="AG2">
        <v>3522</v>
      </c>
      <c r="AH2">
        <v>10529</v>
      </c>
      <c r="AI2">
        <v>3887</v>
      </c>
      <c r="AJ2">
        <v>3310</v>
      </c>
      <c r="AK2">
        <v>3432</v>
      </c>
      <c r="AL2">
        <v>3448</v>
      </c>
      <c r="AM2">
        <v>8515</v>
      </c>
      <c r="AN2">
        <v>4491</v>
      </c>
      <c r="AO2">
        <v>7619</v>
      </c>
      <c r="AP2">
        <v>3592</v>
      </c>
      <c r="AQ2">
        <v>9259</v>
      </c>
      <c r="AR2">
        <v>5752</v>
      </c>
      <c r="AS2">
        <v>3455</v>
      </c>
      <c r="AT2">
        <v>20475</v>
      </c>
      <c r="AU2">
        <v>4172</v>
      </c>
      <c r="AV2">
        <v>3364</v>
      </c>
      <c r="AW2">
        <v>3416</v>
      </c>
      <c r="AX2">
        <v>3532</v>
      </c>
      <c r="AY2">
        <v>4680</v>
      </c>
      <c r="AZ2">
        <v>5288</v>
      </c>
      <c r="BA2">
        <v>13429</v>
      </c>
      <c r="BB2">
        <v>3465</v>
      </c>
      <c r="BC2">
        <v>5806</v>
      </c>
      <c r="BD2">
        <v>4806</v>
      </c>
      <c r="BE2">
        <v>3400</v>
      </c>
      <c r="BF2">
        <v>43672</v>
      </c>
      <c r="BG2">
        <v>4682</v>
      </c>
      <c r="BH2">
        <v>3265</v>
      </c>
      <c r="BI2">
        <v>3346</v>
      </c>
      <c r="BJ2">
        <v>3402</v>
      </c>
      <c r="BK2">
        <v>3628</v>
      </c>
      <c r="BL2">
        <v>8076</v>
      </c>
      <c r="BM2">
        <v>18381</v>
      </c>
      <c r="BN2">
        <v>3418</v>
      </c>
      <c r="BO2">
        <v>4435</v>
      </c>
      <c r="BP2">
        <v>4181</v>
      </c>
      <c r="BQ2">
        <v>3557</v>
      </c>
      <c r="BR2">
        <v>45133</v>
      </c>
      <c r="BS2">
        <v>5756</v>
      </c>
      <c r="BT2">
        <v>3318</v>
      </c>
      <c r="BU2">
        <v>3326</v>
      </c>
      <c r="BV2">
        <v>3375</v>
      </c>
      <c r="BW2">
        <v>3343</v>
      </c>
      <c r="BX2">
        <v>10277</v>
      </c>
      <c r="BY2">
        <v>28683</v>
      </c>
      <c r="BZ2">
        <v>3266</v>
      </c>
      <c r="CA2">
        <v>3614</v>
      </c>
      <c r="CB2">
        <v>3795</v>
      </c>
      <c r="CC2">
        <v>3577</v>
      </c>
      <c r="CD2">
        <v>38130</v>
      </c>
      <c r="CE2">
        <v>7220</v>
      </c>
      <c r="CF2">
        <v>3325</v>
      </c>
      <c r="CG2">
        <v>3388</v>
      </c>
      <c r="CH2">
        <v>3347</v>
      </c>
      <c r="CI2">
        <v>3279</v>
      </c>
      <c r="CJ2">
        <v>14450</v>
      </c>
      <c r="CK2">
        <v>31025</v>
      </c>
      <c r="CL2">
        <v>3337</v>
      </c>
      <c r="CM2">
        <v>3712</v>
      </c>
      <c r="CN2">
        <v>3618</v>
      </c>
      <c r="CO2">
        <v>3658</v>
      </c>
      <c r="CP2">
        <v>22942</v>
      </c>
      <c r="CQ2">
        <v>11273</v>
      </c>
      <c r="CR2">
        <v>3320</v>
      </c>
      <c r="CS2">
        <v>3378</v>
      </c>
      <c r="CT2">
        <v>3396</v>
      </c>
    </row>
    <row r="7" spans="1:98" ht="17.600000000000001" x14ac:dyDescent="0.4">
      <c r="A7" t="s">
        <v>121</v>
      </c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65017</v>
      </c>
      <c r="G9">
        <f>'Plate 1'!G9</f>
        <v>30</v>
      </c>
      <c r="H9" t="str">
        <f t="shared" ref="H9:I9" si="0">A9</f>
        <v>A1</v>
      </c>
      <c r="I9">
        <f t="shared" si="0"/>
        <v>65017</v>
      </c>
      <c r="K9" t="s">
        <v>82</v>
      </c>
      <c r="L9" t="str">
        <f>A10</f>
        <v>A2</v>
      </c>
      <c r="M9">
        <f>B10</f>
        <v>3383</v>
      </c>
      <c r="N9" s="8">
        <f>(M9-I$15)/2752.6</f>
        <v>1.4531715469011117E-2</v>
      </c>
      <c r="O9">
        <f>N9*40</f>
        <v>0.58126861876044467</v>
      </c>
    </row>
    <row r="10" spans="1:98" x14ac:dyDescent="0.3">
      <c r="A10" t="s">
        <v>83</v>
      </c>
      <c r="B10">
        <v>3383</v>
      </c>
      <c r="G10">
        <f>'Plate 1'!G10</f>
        <v>15</v>
      </c>
      <c r="H10" t="str">
        <f>A21</f>
        <v>B1</v>
      </c>
      <c r="I10">
        <f>B21</f>
        <v>44568</v>
      </c>
      <c r="K10" t="s">
        <v>85</v>
      </c>
      <c r="L10" t="str">
        <f>A22</f>
        <v>B2</v>
      </c>
      <c r="M10">
        <f>B22</f>
        <v>3592</v>
      </c>
      <c r="N10" s="8">
        <f t="shared" ref="N10:N73" si="1">(M10-I$15)/2752.6</f>
        <v>9.0459928794594205E-2</v>
      </c>
      <c r="O10">
        <f t="shared" ref="O10:O73" si="2">N10*40</f>
        <v>3.6183971517837681</v>
      </c>
    </row>
    <row r="11" spans="1:98" x14ac:dyDescent="0.3">
      <c r="A11" t="s">
        <v>84</v>
      </c>
      <c r="B11">
        <v>4287</v>
      </c>
      <c r="G11">
        <f>'Plate 1'!G11</f>
        <v>7.5</v>
      </c>
      <c r="H11" t="str">
        <f>A33</f>
        <v>C1</v>
      </c>
      <c r="I11">
        <f>B33</f>
        <v>24109</v>
      </c>
      <c r="K11" t="s">
        <v>88</v>
      </c>
      <c r="L11" t="str">
        <f>A34</f>
        <v>C2</v>
      </c>
      <c r="M11">
        <f>B34</f>
        <v>3949</v>
      </c>
      <c r="N11" s="8">
        <f t="shared" si="1"/>
        <v>0.22015548935551843</v>
      </c>
      <c r="O11">
        <f t="shared" si="2"/>
        <v>8.8062195742207372</v>
      </c>
    </row>
    <row r="12" spans="1:98" x14ac:dyDescent="0.3">
      <c r="A12" t="s">
        <v>9</v>
      </c>
      <c r="B12">
        <v>3886</v>
      </c>
      <c r="G12">
        <f>'Plate 1'!G12</f>
        <v>1.875</v>
      </c>
      <c r="H12" t="str">
        <f>A45</f>
        <v>D1</v>
      </c>
      <c r="I12">
        <f>B45</f>
        <v>8515</v>
      </c>
      <c r="K12" t="s">
        <v>91</v>
      </c>
      <c r="L12" t="str">
        <f>A46</f>
        <v>D2</v>
      </c>
      <c r="M12">
        <f>B46</f>
        <v>4491</v>
      </c>
      <c r="N12" s="8">
        <f t="shared" si="1"/>
        <v>0.41706023396061909</v>
      </c>
      <c r="O12">
        <f t="shared" si="2"/>
        <v>16.682409358424763</v>
      </c>
    </row>
    <row r="13" spans="1:98" x14ac:dyDescent="0.3">
      <c r="A13" t="s">
        <v>17</v>
      </c>
      <c r="B13">
        <v>32374</v>
      </c>
      <c r="G13">
        <f>'Plate 1'!G13</f>
        <v>0.46875</v>
      </c>
      <c r="H13" t="str">
        <f>A57</f>
        <v>E1</v>
      </c>
      <c r="I13">
        <f>B57</f>
        <v>4680</v>
      </c>
      <c r="K13" t="s">
        <v>94</v>
      </c>
      <c r="L13" t="str">
        <f>A58</f>
        <v>E2</v>
      </c>
      <c r="M13">
        <f>B58</f>
        <v>5288</v>
      </c>
      <c r="N13" s="8">
        <f t="shared" si="1"/>
        <v>0.70660466468066563</v>
      </c>
      <c r="O13">
        <f t="shared" si="2"/>
        <v>28.264186587226625</v>
      </c>
    </row>
    <row r="14" spans="1:98" x14ac:dyDescent="0.3">
      <c r="A14" t="s">
        <v>25</v>
      </c>
      <c r="B14">
        <v>21004</v>
      </c>
      <c r="G14">
        <f>'Plate 1'!G14</f>
        <v>0.1171875</v>
      </c>
      <c r="H14" t="str">
        <f>A69</f>
        <v>F1</v>
      </c>
      <c r="I14">
        <f>B69</f>
        <v>3628</v>
      </c>
      <c r="K14" t="s">
        <v>97</v>
      </c>
      <c r="L14" t="str">
        <f>A70</f>
        <v>F2</v>
      </c>
      <c r="M14">
        <f>B70</f>
        <v>8076</v>
      </c>
      <c r="N14" s="8">
        <f t="shared" si="1"/>
        <v>1.7194652328707405</v>
      </c>
      <c r="O14">
        <f t="shared" si="2"/>
        <v>68.778609314829623</v>
      </c>
    </row>
    <row r="15" spans="1:98" x14ac:dyDescent="0.3">
      <c r="A15" t="s">
        <v>34</v>
      </c>
      <c r="B15">
        <v>4595</v>
      </c>
      <c r="G15">
        <f>'Plate 1'!G15</f>
        <v>0</v>
      </c>
      <c r="H15" t="str">
        <f>A81</f>
        <v>G1</v>
      </c>
      <c r="I15">
        <f>B81</f>
        <v>3343</v>
      </c>
      <c r="K15" t="s">
        <v>100</v>
      </c>
      <c r="L15" t="str">
        <f>A82</f>
        <v>G2</v>
      </c>
      <c r="M15">
        <f>B82</f>
        <v>10277</v>
      </c>
      <c r="N15" s="8">
        <f t="shared" si="1"/>
        <v>2.5190728765530772</v>
      </c>
      <c r="O15">
        <f t="shared" si="2"/>
        <v>100.76291506212308</v>
      </c>
    </row>
    <row r="16" spans="1:98" x14ac:dyDescent="0.3">
      <c r="A16" t="s">
        <v>41</v>
      </c>
      <c r="B16">
        <v>5401</v>
      </c>
      <c r="H16" t="s">
        <v>119</v>
      </c>
      <c r="I16">
        <f>SLOPE(I10:I15, G10:G15)</f>
        <v>2750.7597670216933</v>
      </c>
      <c r="K16" t="s">
        <v>103</v>
      </c>
      <c r="L16" t="str">
        <f>A94</f>
        <v>H2</v>
      </c>
      <c r="M16">
        <f>B94</f>
        <v>14450</v>
      </c>
      <c r="N16" s="8">
        <f t="shared" si="1"/>
        <v>4.035094092857662</v>
      </c>
      <c r="O16">
        <f t="shared" si="2"/>
        <v>161.40376371430648</v>
      </c>
    </row>
    <row r="17" spans="1:15" x14ac:dyDescent="0.3">
      <c r="A17" t="s">
        <v>49</v>
      </c>
      <c r="B17">
        <v>3864</v>
      </c>
      <c r="K17" t="s">
        <v>104</v>
      </c>
      <c r="L17" t="str">
        <f>A95</f>
        <v>H3</v>
      </c>
      <c r="M17">
        <f>B95</f>
        <v>31025</v>
      </c>
      <c r="N17" s="8">
        <f t="shared" si="1"/>
        <v>10.056673690329143</v>
      </c>
      <c r="O17">
        <f t="shared" si="2"/>
        <v>402.26694761316571</v>
      </c>
    </row>
    <row r="18" spans="1:15" x14ac:dyDescent="0.3">
      <c r="A18" t="s">
        <v>57</v>
      </c>
      <c r="B18">
        <v>3643</v>
      </c>
      <c r="K18" t="s">
        <v>101</v>
      </c>
      <c r="L18" t="str">
        <f>A83</f>
        <v>G3</v>
      </c>
      <c r="M18">
        <f>B83</f>
        <v>28683</v>
      </c>
      <c r="N18" s="8">
        <f t="shared" si="1"/>
        <v>9.2058417496185427</v>
      </c>
      <c r="O18">
        <f t="shared" si="2"/>
        <v>368.23366998474171</v>
      </c>
    </row>
    <row r="19" spans="1:15" x14ac:dyDescent="0.3">
      <c r="A19" t="s">
        <v>65</v>
      </c>
      <c r="B19">
        <v>3377</v>
      </c>
      <c r="K19" t="s">
        <v>98</v>
      </c>
      <c r="L19" t="str">
        <f>A71</f>
        <v>F3</v>
      </c>
      <c r="M19">
        <f>B71</f>
        <v>18381</v>
      </c>
      <c r="N19" s="8">
        <f t="shared" si="1"/>
        <v>5.4631984305747299</v>
      </c>
      <c r="O19">
        <f t="shared" si="2"/>
        <v>218.52793722298918</v>
      </c>
    </row>
    <row r="20" spans="1:15" x14ac:dyDescent="0.3">
      <c r="A20" t="s">
        <v>73</v>
      </c>
      <c r="B20">
        <v>3377</v>
      </c>
      <c r="K20" t="s">
        <v>95</v>
      </c>
      <c r="L20" t="str">
        <f>A59</f>
        <v>E3</v>
      </c>
      <c r="M20">
        <f>B59</f>
        <v>13429</v>
      </c>
      <c r="N20" s="8">
        <f t="shared" si="1"/>
        <v>3.6641720555111532</v>
      </c>
      <c r="O20">
        <f t="shared" si="2"/>
        <v>146.56688222044613</v>
      </c>
    </row>
    <row r="21" spans="1:15" x14ac:dyDescent="0.3">
      <c r="A21" t="s">
        <v>85</v>
      </c>
      <c r="B21">
        <v>44568</v>
      </c>
      <c r="K21" t="s">
        <v>92</v>
      </c>
      <c r="L21" t="str">
        <f>A47</f>
        <v>D3</v>
      </c>
      <c r="M21">
        <f>B47</f>
        <v>7619</v>
      </c>
      <c r="N21" s="8">
        <f t="shared" si="1"/>
        <v>1.5534403836372885</v>
      </c>
      <c r="O21">
        <f t="shared" si="2"/>
        <v>62.13761534549154</v>
      </c>
    </row>
    <row r="22" spans="1:15" x14ac:dyDescent="0.3">
      <c r="A22" t="s">
        <v>86</v>
      </c>
      <c r="B22">
        <v>3592</v>
      </c>
      <c r="K22" t="s">
        <v>89</v>
      </c>
      <c r="L22" t="str">
        <f>A35</f>
        <v>C3</v>
      </c>
      <c r="M22">
        <f>B35</f>
        <v>5912</v>
      </c>
      <c r="N22" s="8">
        <f t="shared" si="1"/>
        <v>0.93329942599723903</v>
      </c>
      <c r="O22">
        <f t="shared" si="2"/>
        <v>37.331977039889559</v>
      </c>
    </row>
    <row r="23" spans="1:15" x14ac:dyDescent="0.3">
      <c r="A23" t="s">
        <v>87</v>
      </c>
      <c r="B23">
        <v>5036</v>
      </c>
      <c r="K23" t="s">
        <v>86</v>
      </c>
      <c r="L23" t="str">
        <f>A23</f>
        <v>B3</v>
      </c>
      <c r="M23">
        <f>B23</f>
        <v>5036</v>
      </c>
      <c r="N23" s="8">
        <f t="shared" si="1"/>
        <v>0.61505485722589559</v>
      </c>
      <c r="O23">
        <f t="shared" si="2"/>
        <v>24.602194289035822</v>
      </c>
    </row>
    <row r="24" spans="1:15" x14ac:dyDescent="0.3">
      <c r="A24" t="s">
        <v>10</v>
      </c>
      <c r="B24">
        <v>3746</v>
      </c>
      <c r="K24" t="s">
        <v>83</v>
      </c>
      <c r="L24" t="str">
        <f>A11</f>
        <v>A3</v>
      </c>
      <c r="M24">
        <f>B11</f>
        <v>4287</v>
      </c>
      <c r="N24" s="8">
        <f t="shared" si="1"/>
        <v>0.34294848506866238</v>
      </c>
      <c r="O24">
        <f t="shared" si="2"/>
        <v>13.717939402746495</v>
      </c>
    </row>
    <row r="25" spans="1:15" x14ac:dyDescent="0.3">
      <c r="A25" t="s">
        <v>18</v>
      </c>
      <c r="B25">
        <v>30961</v>
      </c>
      <c r="K25" t="s">
        <v>84</v>
      </c>
      <c r="L25" t="str">
        <f>A12</f>
        <v>A4</v>
      </c>
      <c r="M25">
        <f>B12</f>
        <v>3886</v>
      </c>
      <c r="N25" s="8">
        <f t="shared" si="1"/>
        <v>0.19726803749182592</v>
      </c>
      <c r="O25">
        <f t="shared" si="2"/>
        <v>7.8907214996730364</v>
      </c>
    </row>
    <row r="26" spans="1:15" x14ac:dyDescent="0.3">
      <c r="A26" t="s">
        <v>26</v>
      </c>
      <c r="B26">
        <v>14388</v>
      </c>
      <c r="K26" t="s">
        <v>87</v>
      </c>
      <c r="L26" t="str">
        <f>A24</f>
        <v>B4</v>
      </c>
      <c r="M26">
        <f>B24</f>
        <v>3746</v>
      </c>
      <c r="N26" s="8">
        <f t="shared" si="1"/>
        <v>0.14640703335028701</v>
      </c>
      <c r="O26">
        <f t="shared" si="2"/>
        <v>5.8562813340114808</v>
      </c>
    </row>
    <row r="27" spans="1:15" x14ac:dyDescent="0.3">
      <c r="A27" t="s">
        <v>35</v>
      </c>
      <c r="B27">
        <v>4047</v>
      </c>
      <c r="K27" t="s">
        <v>90</v>
      </c>
      <c r="L27" t="str">
        <f>A36</f>
        <v>C4</v>
      </c>
      <c r="M27">
        <f>B36</f>
        <v>3642</v>
      </c>
      <c r="N27" s="8">
        <f t="shared" si="1"/>
        <v>0.1086245731308581</v>
      </c>
      <c r="O27">
        <f t="shared" si="2"/>
        <v>4.3449829252343246</v>
      </c>
    </row>
    <row r="28" spans="1:15" x14ac:dyDescent="0.3">
      <c r="A28" t="s">
        <v>42</v>
      </c>
      <c r="B28">
        <v>6857</v>
      </c>
      <c r="K28" t="s">
        <v>93</v>
      </c>
      <c r="L28" t="str">
        <f>A48</f>
        <v>D4</v>
      </c>
      <c r="M28">
        <f>B48</f>
        <v>3592</v>
      </c>
      <c r="N28" s="8">
        <f t="shared" si="1"/>
        <v>9.0459928794594205E-2</v>
      </c>
      <c r="O28">
        <f t="shared" si="2"/>
        <v>3.6183971517837681</v>
      </c>
    </row>
    <row r="29" spans="1:15" x14ac:dyDescent="0.3">
      <c r="A29" t="s">
        <v>50</v>
      </c>
      <c r="B29">
        <v>4015</v>
      </c>
      <c r="K29" t="s">
        <v>96</v>
      </c>
      <c r="L29" t="str">
        <f>A60</f>
        <v>E4</v>
      </c>
      <c r="M29">
        <f>B60</f>
        <v>3465</v>
      </c>
      <c r="N29" s="8">
        <f t="shared" si="1"/>
        <v>4.4321732180483908E-2</v>
      </c>
      <c r="O29">
        <f t="shared" si="2"/>
        <v>1.7728692872193563</v>
      </c>
    </row>
    <row r="30" spans="1:15" x14ac:dyDescent="0.3">
      <c r="A30" t="s">
        <v>58</v>
      </c>
      <c r="B30">
        <v>3546</v>
      </c>
      <c r="K30" t="s">
        <v>99</v>
      </c>
      <c r="L30" t="str">
        <f>A72</f>
        <v>F4</v>
      </c>
      <c r="M30">
        <f>B72</f>
        <v>3418</v>
      </c>
      <c r="N30" s="8">
        <f t="shared" si="1"/>
        <v>2.7246966504395845E-2</v>
      </c>
      <c r="O30">
        <f t="shared" si="2"/>
        <v>1.0898786601758339</v>
      </c>
    </row>
    <row r="31" spans="1:15" x14ac:dyDescent="0.3">
      <c r="A31" t="s">
        <v>66</v>
      </c>
      <c r="B31">
        <v>3451</v>
      </c>
      <c r="K31" t="s">
        <v>102</v>
      </c>
      <c r="L31" t="str">
        <f>A84</f>
        <v>G4</v>
      </c>
      <c r="M31">
        <f>B84</f>
        <v>3266</v>
      </c>
      <c r="N31" s="8">
        <f t="shared" si="1"/>
        <v>-2.7973552277846401E-2</v>
      </c>
      <c r="O31">
        <f t="shared" si="2"/>
        <v>-1.1189420911138561</v>
      </c>
    </row>
    <row r="32" spans="1:15" x14ac:dyDescent="0.3">
      <c r="A32" t="s">
        <v>74</v>
      </c>
      <c r="B32">
        <v>3464</v>
      </c>
      <c r="K32" t="s">
        <v>105</v>
      </c>
      <c r="L32" t="str">
        <f>A96</f>
        <v>H4</v>
      </c>
      <c r="M32">
        <f>B96</f>
        <v>3337</v>
      </c>
      <c r="N32" s="8">
        <f t="shared" si="1"/>
        <v>-2.1797573203516676E-3</v>
      </c>
      <c r="O32">
        <f t="shared" si="2"/>
        <v>-8.7190292814066706E-2</v>
      </c>
    </row>
    <row r="33" spans="1:15" x14ac:dyDescent="0.3">
      <c r="A33" t="s">
        <v>88</v>
      </c>
      <c r="B33">
        <v>24109</v>
      </c>
      <c r="K33" t="s">
        <v>16</v>
      </c>
      <c r="L33" t="str">
        <f>A97</f>
        <v>H5</v>
      </c>
      <c r="M33">
        <f>B97</f>
        <v>3712</v>
      </c>
      <c r="N33" s="8">
        <f t="shared" si="1"/>
        <v>0.13405507520162754</v>
      </c>
      <c r="O33">
        <f t="shared" si="2"/>
        <v>5.3622030080651015</v>
      </c>
    </row>
    <row r="34" spans="1:15" x14ac:dyDescent="0.3">
      <c r="A34" t="s">
        <v>89</v>
      </c>
      <c r="B34">
        <v>3949</v>
      </c>
      <c r="K34" t="s">
        <v>15</v>
      </c>
      <c r="L34" t="str">
        <f>A85</f>
        <v>G5</v>
      </c>
      <c r="M34">
        <f>B85</f>
        <v>3614</v>
      </c>
      <c r="N34" s="8">
        <f t="shared" si="1"/>
        <v>9.8452372302550314E-2</v>
      </c>
      <c r="O34">
        <f t="shared" si="2"/>
        <v>3.9380948921020127</v>
      </c>
    </row>
    <row r="35" spans="1:15" x14ac:dyDescent="0.3">
      <c r="A35" t="s">
        <v>90</v>
      </c>
      <c r="B35">
        <v>5912</v>
      </c>
      <c r="K35" t="s">
        <v>14</v>
      </c>
      <c r="L35" t="str">
        <f>A73</f>
        <v>F5</v>
      </c>
      <c r="M35">
        <f>B73</f>
        <v>4435</v>
      </c>
      <c r="N35" s="8">
        <f t="shared" si="1"/>
        <v>0.39671583230400348</v>
      </c>
      <c r="O35">
        <f t="shared" si="2"/>
        <v>15.868633292160139</v>
      </c>
    </row>
    <row r="36" spans="1:15" x14ac:dyDescent="0.3">
      <c r="A36" t="s">
        <v>11</v>
      </c>
      <c r="B36">
        <v>3642</v>
      </c>
      <c r="K36" t="s">
        <v>13</v>
      </c>
      <c r="L36" t="str">
        <f>A61</f>
        <v>E5</v>
      </c>
      <c r="M36">
        <f>B61</f>
        <v>5806</v>
      </c>
      <c r="N36" s="8">
        <f t="shared" si="1"/>
        <v>0.89479038000435951</v>
      </c>
      <c r="O36">
        <f t="shared" si="2"/>
        <v>35.791615200174377</v>
      </c>
    </row>
    <row r="37" spans="1:15" x14ac:dyDescent="0.3">
      <c r="A37" t="s">
        <v>19</v>
      </c>
      <c r="B37">
        <v>17099</v>
      </c>
      <c r="K37" t="s">
        <v>12</v>
      </c>
      <c r="L37" t="str">
        <f>A49</f>
        <v>D5</v>
      </c>
      <c r="M37">
        <f>B49</f>
        <v>9259</v>
      </c>
      <c r="N37" s="8">
        <f t="shared" si="1"/>
        <v>2.1492407178667441</v>
      </c>
      <c r="O37">
        <f t="shared" si="2"/>
        <v>85.969628714669767</v>
      </c>
    </row>
    <row r="38" spans="1:15" x14ac:dyDescent="0.3">
      <c r="A38" t="s">
        <v>27</v>
      </c>
      <c r="B38">
        <v>7875</v>
      </c>
      <c r="K38" t="s">
        <v>11</v>
      </c>
      <c r="L38" t="str">
        <f>A37</f>
        <v>C5</v>
      </c>
      <c r="M38">
        <f>B37</f>
        <v>17099</v>
      </c>
      <c r="N38" s="8">
        <f t="shared" si="1"/>
        <v>4.9974569497929231</v>
      </c>
      <c r="O38">
        <f t="shared" si="2"/>
        <v>199.89827799171692</v>
      </c>
    </row>
    <row r="39" spans="1:15" x14ac:dyDescent="0.3">
      <c r="A39" t="s">
        <v>36</v>
      </c>
      <c r="B39">
        <v>3522</v>
      </c>
      <c r="K39" t="s">
        <v>10</v>
      </c>
      <c r="L39" t="str">
        <f>A25</f>
        <v>B5</v>
      </c>
      <c r="M39">
        <f>B25</f>
        <v>30961</v>
      </c>
      <c r="N39" s="8">
        <f t="shared" si="1"/>
        <v>10.033422945578726</v>
      </c>
      <c r="O39">
        <f t="shared" si="2"/>
        <v>401.33691782314907</v>
      </c>
    </row>
    <row r="40" spans="1:15" x14ac:dyDescent="0.3">
      <c r="A40" t="s">
        <v>43</v>
      </c>
      <c r="B40">
        <v>10529</v>
      </c>
      <c r="K40" t="s">
        <v>9</v>
      </c>
      <c r="L40" t="str">
        <f>A13</f>
        <v>A5</v>
      </c>
      <c r="M40">
        <f>B13</f>
        <v>32374</v>
      </c>
      <c r="N40" s="8">
        <f t="shared" si="1"/>
        <v>10.546755794521543</v>
      </c>
      <c r="O40">
        <f t="shared" si="2"/>
        <v>421.87023178086173</v>
      </c>
    </row>
    <row r="41" spans="1:15" x14ac:dyDescent="0.3">
      <c r="A41" t="s">
        <v>51</v>
      </c>
      <c r="B41">
        <v>3887</v>
      </c>
      <c r="K41" t="s">
        <v>17</v>
      </c>
      <c r="L41" t="str">
        <f>A14</f>
        <v>A6</v>
      </c>
      <c r="M41">
        <f>B14</f>
        <v>21004</v>
      </c>
      <c r="N41" s="8">
        <f t="shared" si="1"/>
        <v>6.4161156724551338</v>
      </c>
      <c r="O41">
        <f t="shared" si="2"/>
        <v>256.64462689820533</v>
      </c>
    </row>
    <row r="42" spans="1:15" x14ac:dyDescent="0.3">
      <c r="A42" t="s">
        <v>59</v>
      </c>
      <c r="B42">
        <v>3310</v>
      </c>
      <c r="K42" t="s">
        <v>18</v>
      </c>
      <c r="L42" t="str">
        <f>A26</f>
        <v>B6</v>
      </c>
      <c r="M42">
        <f>B26</f>
        <v>14388</v>
      </c>
      <c r="N42" s="8">
        <f t="shared" si="1"/>
        <v>4.0125699338806946</v>
      </c>
      <c r="O42">
        <f t="shared" si="2"/>
        <v>160.50279735522778</v>
      </c>
    </row>
    <row r="43" spans="1:15" x14ac:dyDescent="0.3">
      <c r="A43" t="s">
        <v>67</v>
      </c>
      <c r="B43">
        <v>3432</v>
      </c>
      <c r="K43" t="s">
        <v>19</v>
      </c>
      <c r="L43" t="str">
        <f>A38</f>
        <v>C6</v>
      </c>
      <c r="M43">
        <f>B38</f>
        <v>7875</v>
      </c>
      <c r="N43" s="8">
        <f t="shared" si="1"/>
        <v>1.6464433626389596</v>
      </c>
      <c r="O43">
        <f t="shared" si="2"/>
        <v>65.857734505558383</v>
      </c>
    </row>
    <row r="44" spans="1:15" x14ac:dyDescent="0.3">
      <c r="A44" t="s">
        <v>75</v>
      </c>
      <c r="B44">
        <v>3448</v>
      </c>
      <c r="K44" t="s">
        <v>20</v>
      </c>
      <c r="L44" t="str">
        <f>A50</f>
        <v>D6</v>
      </c>
      <c r="M44">
        <f>B50</f>
        <v>5752</v>
      </c>
      <c r="N44" s="8">
        <f t="shared" si="1"/>
        <v>0.87517256412119449</v>
      </c>
      <c r="O44">
        <f t="shared" si="2"/>
        <v>35.006902564847778</v>
      </c>
    </row>
    <row r="45" spans="1:15" x14ac:dyDescent="0.3">
      <c r="A45" t="s">
        <v>91</v>
      </c>
      <c r="B45">
        <v>8515</v>
      </c>
      <c r="K45" t="s">
        <v>21</v>
      </c>
      <c r="L45" t="str">
        <f>A62</f>
        <v>E6</v>
      </c>
      <c r="M45">
        <f>B62</f>
        <v>4806</v>
      </c>
      <c r="N45" s="8">
        <f t="shared" si="1"/>
        <v>0.53149749327908158</v>
      </c>
      <c r="O45">
        <f t="shared" si="2"/>
        <v>21.259899731163262</v>
      </c>
    </row>
    <row r="46" spans="1:15" x14ac:dyDescent="0.3">
      <c r="A46" t="s">
        <v>92</v>
      </c>
      <c r="B46">
        <v>4491</v>
      </c>
      <c r="K46" t="s">
        <v>22</v>
      </c>
      <c r="L46" t="str">
        <f>A74</f>
        <v>F6</v>
      </c>
      <c r="M46">
        <f>B74</f>
        <v>4181</v>
      </c>
      <c r="N46" s="8">
        <f t="shared" si="1"/>
        <v>0.30443943907578291</v>
      </c>
      <c r="O46">
        <f t="shared" si="2"/>
        <v>12.177577563031317</v>
      </c>
    </row>
    <row r="47" spans="1:15" x14ac:dyDescent="0.3">
      <c r="A47" t="s">
        <v>93</v>
      </c>
      <c r="B47">
        <v>7619</v>
      </c>
      <c r="K47" t="s">
        <v>23</v>
      </c>
      <c r="L47" t="str">
        <f>A86</f>
        <v>G6</v>
      </c>
      <c r="M47">
        <f>B86</f>
        <v>3795</v>
      </c>
      <c r="N47" s="8">
        <f t="shared" si="1"/>
        <v>0.16420838479982564</v>
      </c>
      <c r="O47">
        <f t="shared" si="2"/>
        <v>6.5683353919930259</v>
      </c>
    </row>
    <row r="48" spans="1:15" x14ac:dyDescent="0.3">
      <c r="A48" t="s">
        <v>12</v>
      </c>
      <c r="B48">
        <v>3592</v>
      </c>
      <c r="K48" t="s">
        <v>24</v>
      </c>
      <c r="L48" t="str">
        <f>A98</f>
        <v>H6</v>
      </c>
      <c r="M48">
        <f>B98</f>
        <v>3618</v>
      </c>
      <c r="N48" s="8">
        <f t="shared" si="1"/>
        <v>9.9905543849451425E-2</v>
      </c>
      <c r="O48">
        <f t="shared" si="2"/>
        <v>3.9962217539780571</v>
      </c>
    </row>
    <row r="49" spans="1:15" x14ac:dyDescent="0.3">
      <c r="A49" t="s">
        <v>20</v>
      </c>
      <c r="B49">
        <v>9259</v>
      </c>
      <c r="K49" t="s">
        <v>33</v>
      </c>
      <c r="L49" t="str">
        <f>A99</f>
        <v>H7</v>
      </c>
      <c r="M49">
        <f>B99</f>
        <v>3658</v>
      </c>
      <c r="N49" s="8">
        <f t="shared" si="1"/>
        <v>0.11443725931846255</v>
      </c>
      <c r="O49">
        <f t="shared" si="2"/>
        <v>4.5774903727385023</v>
      </c>
    </row>
    <row r="50" spans="1:15" x14ac:dyDescent="0.3">
      <c r="A50" t="s">
        <v>28</v>
      </c>
      <c r="B50">
        <v>5752</v>
      </c>
      <c r="K50" t="s">
        <v>31</v>
      </c>
      <c r="L50" t="str">
        <f>A87</f>
        <v>G7</v>
      </c>
      <c r="M50">
        <f>B87</f>
        <v>3577</v>
      </c>
      <c r="N50" s="8">
        <f t="shared" si="1"/>
        <v>8.5010535493715039E-2</v>
      </c>
      <c r="O50">
        <f t="shared" si="2"/>
        <v>3.4004214197486018</v>
      </c>
    </row>
    <row r="51" spans="1:15" x14ac:dyDescent="0.3">
      <c r="A51" t="s">
        <v>37</v>
      </c>
      <c r="B51">
        <v>3455</v>
      </c>
      <c r="K51" t="s">
        <v>32</v>
      </c>
      <c r="L51" t="str">
        <f>A75</f>
        <v>F7</v>
      </c>
      <c r="M51">
        <f>B75</f>
        <v>3557</v>
      </c>
      <c r="N51" s="8">
        <f t="shared" si="1"/>
        <v>7.7744677759209471E-2</v>
      </c>
      <c r="O51">
        <f t="shared" si="2"/>
        <v>3.1097871103683787</v>
      </c>
    </row>
    <row r="52" spans="1:15" x14ac:dyDescent="0.3">
      <c r="A52" t="s">
        <v>44</v>
      </c>
      <c r="B52">
        <v>20475</v>
      </c>
      <c r="K52" t="s">
        <v>29</v>
      </c>
      <c r="L52" t="str">
        <f>A63</f>
        <v>E7</v>
      </c>
      <c r="M52">
        <f>B63</f>
        <v>3400</v>
      </c>
      <c r="N52" s="8">
        <f t="shared" si="1"/>
        <v>2.0707694543340843E-2</v>
      </c>
      <c r="O52">
        <f t="shared" si="2"/>
        <v>0.82830778173363373</v>
      </c>
    </row>
    <row r="53" spans="1:15" x14ac:dyDescent="0.3">
      <c r="A53" t="s">
        <v>52</v>
      </c>
      <c r="B53">
        <v>4172</v>
      </c>
      <c r="K53" t="s">
        <v>28</v>
      </c>
      <c r="L53" t="str">
        <f>A51</f>
        <v>D7</v>
      </c>
      <c r="M53">
        <f>B51</f>
        <v>3455</v>
      </c>
      <c r="N53" s="8">
        <f t="shared" si="1"/>
        <v>4.0688803313231131E-2</v>
      </c>
      <c r="O53">
        <f t="shared" si="2"/>
        <v>1.6275521325292452</v>
      </c>
    </row>
    <row r="54" spans="1:15" x14ac:dyDescent="0.3">
      <c r="A54" t="s">
        <v>60</v>
      </c>
      <c r="B54">
        <v>3364</v>
      </c>
      <c r="K54" t="s">
        <v>27</v>
      </c>
      <c r="L54" t="str">
        <f>A39</f>
        <v>C7</v>
      </c>
      <c r="M54">
        <f>B39</f>
        <v>3522</v>
      </c>
      <c r="N54" s="8">
        <f t="shared" si="1"/>
        <v>6.5029426723824751E-2</v>
      </c>
      <c r="O54">
        <f t="shared" si="2"/>
        <v>2.6011770689529898</v>
      </c>
    </row>
    <row r="55" spans="1:15" x14ac:dyDescent="0.3">
      <c r="A55" t="s">
        <v>68</v>
      </c>
      <c r="B55">
        <v>3416</v>
      </c>
      <c r="K55" t="s">
        <v>26</v>
      </c>
      <c r="L55" t="str">
        <f>A27</f>
        <v>B7</v>
      </c>
      <c r="M55">
        <f>B27</f>
        <v>4047</v>
      </c>
      <c r="N55" s="8">
        <f t="shared" si="1"/>
        <v>0.25575819225459567</v>
      </c>
      <c r="O55">
        <f t="shared" si="2"/>
        <v>10.230327690183827</v>
      </c>
    </row>
    <row r="56" spans="1:15" x14ac:dyDescent="0.3">
      <c r="A56" t="s">
        <v>76</v>
      </c>
      <c r="B56">
        <v>3532</v>
      </c>
      <c r="K56" t="s">
        <v>25</v>
      </c>
      <c r="L56" t="str">
        <f>A15</f>
        <v>A7</v>
      </c>
      <c r="M56">
        <f>B15</f>
        <v>4595</v>
      </c>
      <c r="N56" s="8">
        <f t="shared" si="1"/>
        <v>0.45484269418004797</v>
      </c>
      <c r="O56">
        <f t="shared" si="2"/>
        <v>18.193707767201918</v>
      </c>
    </row>
    <row r="57" spans="1:15" x14ac:dyDescent="0.3">
      <c r="A57" t="s">
        <v>94</v>
      </c>
      <c r="B57">
        <v>4680</v>
      </c>
      <c r="K57" t="s">
        <v>34</v>
      </c>
      <c r="L57" t="str">
        <f>A16</f>
        <v>A8</v>
      </c>
      <c r="M57">
        <f>B16</f>
        <v>5401</v>
      </c>
      <c r="N57" s="8">
        <f t="shared" si="1"/>
        <v>0.74765676088062194</v>
      </c>
      <c r="O57">
        <f t="shared" si="2"/>
        <v>29.906270435224876</v>
      </c>
    </row>
    <row r="58" spans="1:15" x14ac:dyDescent="0.3">
      <c r="A58" t="s">
        <v>95</v>
      </c>
      <c r="B58">
        <v>5288</v>
      </c>
      <c r="K58" t="s">
        <v>35</v>
      </c>
      <c r="L58" t="str">
        <f>A28</f>
        <v>B8</v>
      </c>
      <c r="M58">
        <f>B28</f>
        <v>6857</v>
      </c>
      <c r="N58" s="8">
        <f t="shared" si="1"/>
        <v>1.2766112039526267</v>
      </c>
      <c r="O58">
        <f t="shared" si="2"/>
        <v>51.064448158105066</v>
      </c>
    </row>
    <row r="59" spans="1:15" x14ac:dyDescent="0.3">
      <c r="A59" t="s">
        <v>96</v>
      </c>
      <c r="B59">
        <v>13429</v>
      </c>
      <c r="K59" t="s">
        <v>36</v>
      </c>
      <c r="L59" t="str">
        <f>A40</f>
        <v>C8</v>
      </c>
      <c r="M59">
        <f>B40</f>
        <v>10529</v>
      </c>
      <c r="N59" s="8">
        <f t="shared" si="1"/>
        <v>2.610622684007847</v>
      </c>
      <c r="O59">
        <f t="shared" si="2"/>
        <v>104.42490736031388</v>
      </c>
    </row>
    <row r="60" spans="1:15" x14ac:dyDescent="0.3">
      <c r="A60" t="s">
        <v>13</v>
      </c>
      <c r="B60">
        <v>3465</v>
      </c>
      <c r="K60" t="s">
        <v>37</v>
      </c>
      <c r="L60" t="str">
        <f>A52</f>
        <v>D8</v>
      </c>
      <c r="M60">
        <f>B52</f>
        <v>20475</v>
      </c>
      <c r="N60" s="8">
        <f t="shared" si="1"/>
        <v>6.2239337353774618</v>
      </c>
      <c r="O60">
        <f t="shared" si="2"/>
        <v>248.95734941509846</v>
      </c>
    </row>
    <row r="61" spans="1:15" x14ac:dyDescent="0.3">
      <c r="A61" t="s">
        <v>21</v>
      </c>
      <c r="B61">
        <v>5806</v>
      </c>
      <c r="K61" t="s">
        <v>38</v>
      </c>
      <c r="L61" t="str">
        <f>A64</f>
        <v>E8</v>
      </c>
      <c r="M61">
        <f>B64</f>
        <v>43672</v>
      </c>
      <c r="N61" s="8">
        <f t="shared" si="1"/>
        <v>14.651238828743734</v>
      </c>
      <c r="O61">
        <f t="shared" si="2"/>
        <v>586.04955314974939</v>
      </c>
    </row>
    <row r="62" spans="1:15" x14ac:dyDescent="0.3">
      <c r="A62" t="s">
        <v>29</v>
      </c>
      <c r="B62">
        <v>4806</v>
      </c>
      <c r="K62" t="s">
        <v>30</v>
      </c>
      <c r="L62" t="str">
        <f>A76</f>
        <v>F8</v>
      </c>
      <c r="M62">
        <f>B76</f>
        <v>45133</v>
      </c>
      <c r="N62" s="8">
        <f t="shared" si="1"/>
        <v>15.182009736249364</v>
      </c>
      <c r="O62">
        <f t="shared" si="2"/>
        <v>607.28038944997456</v>
      </c>
    </row>
    <row r="63" spans="1:15" x14ac:dyDescent="0.3">
      <c r="A63" t="s">
        <v>38</v>
      </c>
      <c r="B63">
        <v>3400</v>
      </c>
      <c r="K63" t="s">
        <v>39</v>
      </c>
      <c r="L63" t="str">
        <f>A88</f>
        <v>G8</v>
      </c>
      <c r="M63">
        <f>B88</f>
        <v>38130</v>
      </c>
      <c r="N63" s="8">
        <f t="shared" si="1"/>
        <v>12.637869650512243</v>
      </c>
      <c r="O63">
        <f t="shared" si="2"/>
        <v>505.51478602048974</v>
      </c>
    </row>
    <row r="64" spans="1:15" x14ac:dyDescent="0.3">
      <c r="A64" t="s">
        <v>45</v>
      </c>
      <c r="B64">
        <v>43672</v>
      </c>
      <c r="K64" t="s">
        <v>40</v>
      </c>
      <c r="L64" t="str">
        <f>A100</f>
        <v>H8</v>
      </c>
      <c r="M64">
        <f>B100</f>
        <v>22942</v>
      </c>
      <c r="N64" s="8">
        <f t="shared" si="1"/>
        <v>7.1201772869287225</v>
      </c>
      <c r="O64">
        <f t="shared" si="2"/>
        <v>284.8070914771489</v>
      </c>
    </row>
    <row r="65" spans="1:15" x14ac:dyDescent="0.3">
      <c r="A65" t="s">
        <v>53</v>
      </c>
      <c r="B65">
        <v>4682</v>
      </c>
      <c r="K65" t="s">
        <v>48</v>
      </c>
      <c r="L65" t="str">
        <f>A101</f>
        <v>H9</v>
      </c>
      <c r="M65">
        <f>B101</f>
        <v>11273</v>
      </c>
      <c r="N65" s="8">
        <f t="shared" si="1"/>
        <v>2.880912591731454</v>
      </c>
      <c r="O65">
        <f t="shared" si="2"/>
        <v>115.23650366925816</v>
      </c>
    </row>
    <row r="66" spans="1:15" x14ac:dyDescent="0.3">
      <c r="A66" t="s">
        <v>61</v>
      </c>
      <c r="B66">
        <v>3265</v>
      </c>
      <c r="K66" t="s">
        <v>47</v>
      </c>
      <c r="L66" t="str">
        <f>A89</f>
        <v>G9</v>
      </c>
      <c r="M66">
        <f>B89</f>
        <v>7220</v>
      </c>
      <c r="N66" s="8">
        <f t="shared" si="1"/>
        <v>1.4084865218339024</v>
      </c>
      <c r="O66">
        <f t="shared" si="2"/>
        <v>56.339460873356096</v>
      </c>
    </row>
    <row r="67" spans="1:15" x14ac:dyDescent="0.3">
      <c r="A67" t="s">
        <v>69</v>
      </c>
      <c r="B67">
        <v>3346</v>
      </c>
      <c r="K67" t="s">
        <v>46</v>
      </c>
      <c r="L67" t="str">
        <f>A77</f>
        <v>F9</v>
      </c>
      <c r="M67">
        <f>B77</f>
        <v>5756</v>
      </c>
      <c r="N67" s="8">
        <f t="shared" si="1"/>
        <v>0.87662573566809565</v>
      </c>
      <c r="O67">
        <f t="shared" si="2"/>
        <v>35.065029426723825</v>
      </c>
    </row>
    <row r="68" spans="1:15" x14ac:dyDescent="0.3">
      <c r="A68" t="s">
        <v>77</v>
      </c>
      <c r="B68">
        <v>3402</v>
      </c>
      <c r="K68" t="s">
        <v>45</v>
      </c>
      <c r="L68" t="str">
        <f>A65</f>
        <v>E9</v>
      </c>
      <c r="M68">
        <f>B65</f>
        <v>4682</v>
      </c>
      <c r="N68" s="8">
        <f t="shared" si="1"/>
        <v>0.48644917532514714</v>
      </c>
      <c r="O68">
        <f t="shared" si="2"/>
        <v>19.457967013005884</v>
      </c>
    </row>
    <row r="69" spans="1:15" x14ac:dyDescent="0.3">
      <c r="A69" t="s">
        <v>97</v>
      </c>
      <c r="B69">
        <v>3628</v>
      </c>
      <c r="K69" t="s">
        <v>44</v>
      </c>
      <c r="L69" t="str">
        <f>A53</f>
        <v>D9</v>
      </c>
      <c r="M69">
        <f>B53</f>
        <v>4172</v>
      </c>
      <c r="N69" s="8">
        <f t="shared" si="1"/>
        <v>0.30116980309525543</v>
      </c>
      <c r="O69">
        <f t="shared" si="2"/>
        <v>12.046792123810217</v>
      </c>
    </row>
    <row r="70" spans="1:15" x14ac:dyDescent="0.3">
      <c r="A70" t="s">
        <v>98</v>
      </c>
      <c r="B70">
        <v>8076</v>
      </c>
      <c r="K70" t="s">
        <v>43</v>
      </c>
      <c r="L70" t="str">
        <f>A41</f>
        <v>C9</v>
      </c>
      <c r="M70">
        <f>B41</f>
        <v>3887</v>
      </c>
      <c r="N70" s="8">
        <f t="shared" si="1"/>
        <v>0.19763133037855118</v>
      </c>
      <c r="O70">
        <f t="shared" si="2"/>
        <v>7.9052532151420474</v>
      </c>
    </row>
    <row r="71" spans="1:15" x14ac:dyDescent="0.3">
      <c r="A71" t="s">
        <v>99</v>
      </c>
      <c r="B71">
        <v>18381</v>
      </c>
      <c r="K71" t="s">
        <v>42</v>
      </c>
      <c r="L71" t="str">
        <f>A29</f>
        <v>B9</v>
      </c>
      <c r="M71">
        <f>B29</f>
        <v>4015</v>
      </c>
      <c r="N71" s="8">
        <f t="shared" si="1"/>
        <v>0.24413281987938676</v>
      </c>
      <c r="O71">
        <f t="shared" si="2"/>
        <v>9.7653127951754701</v>
      </c>
    </row>
    <row r="72" spans="1:15" x14ac:dyDescent="0.3">
      <c r="A72" t="s">
        <v>14</v>
      </c>
      <c r="B72">
        <v>3418</v>
      </c>
      <c r="K72" t="s">
        <v>41</v>
      </c>
      <c r="L72" t="str">
        <f>A17</f>
        <v>A9</v>
      </c>
      <c r="M72">
        <f>B17</f>
        <v>3864</v>
      </c>
      <c r="N72" s="8">
        <f t="shared" si="1"/>
        <v>0.18927559398386981</v>
      </c>
      <c r="O72">
        <f t="shared" si="2"/>
        <v>7.5710237593547927</v>
      </c>
    </row>
    <row r="73" spans="1:15" x14ac:dyDescent="0.3">
      <c r="A73" t="s">
        <v>22</v>
      </c>
      <c r="B73">
        <v>4435</v>
      </c>
      <c r="K73" t="s">
        <v>49</v>
      </c>
      <c r="L73" t="str">
        <f>A18</f>
        <v>A10</v>
      </c>
      <c r="M73">
        <f>B18</f>
        <v>3643</v>
      </c>
      <c r="N73" s="8">
        <f t="shared" si="1"/>
        <v>0.10898786601758338</v>
      </c>
      <c r="O73">
        <f t="shared" si="2"/>
        <v>4.3595146407033356</v>
      </c>
    </row>
    <row r="74" spans="1:15" x14ac:dyDescent="0.3">
      <c r="A74" t="s">
        <v>32</v>
      </c>
      <c r="B74">
        <v>4181</v>
      </c>
      <c r="K74" t="s">
        <v>50</v>
      </c>
      <c r="L74" t="str">
        <f>A30</f>
        <v>B10</v>
      </c>
      <c r="M74">
        <f>B30</f>
        <v>3546</v>
      </c>
      <c r="N74" s="8">
        <f t="shared" ref="N74:N96" si="3">(M74-I$15)/2752.6</f>
        <v>7.3748456005231416E-2</v>
      </c>
      <c r="O74">
        <f t="shared" ref="O74:O96" si="4">N74*40</f>
        <v>2.9499382402092564</v>
      </c>
    </row>
    <row r="75" spans="1:15" x14ac:dyDescent="0.3">
      <c r="A75" t="s">
        <v>30</v>
      </c>
      <c r="B75">
        <v>3557</v>
      </c>
      <c r="K75" t="s">
        <v>51</v>
      </c>
      <c r="L75" t="str">
        <f>A42</f>
        <v>C10</v>
      </c>
      <c r="M75">
        <f>B42</f>
        <v>3310</v>
      </c>
      <c r="N75" s="8">
        <f t="shared" si="3"/>
        <v>-1.1988665261934171E-2</v>
      </c>
      <c r="O75">
        <f t="shared" si="4"/>
        <v>-0.47954661047736685</v>
      </c>
    </row>
    <row r="76" spans="1:15" x14ac:dyDescent="0.3">
      <c r="A76" t="s">
        <v>46</v>
      </c>
      <c r="B76">
        <v>45133</v>
      </c>
      <c r="K76" t="s">
        <v>52</v>
      </c>
      <c r="L76" t="str">
        <f>A54</f>
        <v>D10</v>
      </c>
      <c r="M76">
        <f>B54</f>
        <v>3364</v>
      </c>
      <c r="N76" s="8">
        <f t="shared" si="3"/>
        <v>7.6291506212308362E-3</v>
      </c>
      <c r="O76">
        <f t="shared" si="4"/>
        <v>0.30516602484923344</v>
      </c>
    </row>
    <row r="77" spans="1:15" x14ac:dyDescent="0.3">
      <c r="A77" t="s">
        <v>54</v>
      </c>
      <c r="B77">
        <v>5756</v>
      </c>
      <c r="K77" t="s">
        <v>53</v>
      </c>
      <c r="L77" t="str">
        <f>A66</f>
        <v>E10</v>
      </c>
      <c r="M77">
        <f>B66</f>
        <v>3265</v>
      </c>
      <c r="N77" s="8">
        <f t="shared" si="3"/>
        <v>-2.8336845164571679E-2</v>
      </c>
      <c r="O77">
        <f t="shared" si="4"/>
        <v>-1.1334738065828671</v>
      </c>
    </row>
    <row r="78" spans="1:15" x14ac:dyDescent="0.3">
      <c r="A78" t="s">
        <v>62</v>
      </c>
      <c r="B78">
        <v>3318</v>
      </c>
      <c r="K78" t="s">
        <v>54</v>
      </c>
      <c r="L78" t="str">
        <f>A78</f>
        <v>F10</v>
      </c>
      <c r="M78">
        <f>B78</f>
        <v>3318</v>
      </c>
      <c r="N78" s="8">
        <f t="shared" si="3"/>
        <v>-9.0823221681319479E-3</v>
      </c>
      <c r="O78">
        <f t="shared" si="4"/>
        <v>-0.36329288672527793</v>
      </c>
    </row>
    <row r="79" spans="1:15" x14ac:dyDescent="0.3">
      <c r="A79" t="s">
        <v>70</v>
      </c>
      <c r="B79">
        <v>3326</v>
      </c>
      <c r="K79" t="s">
        <v>55</v>
      </c>
      <c r="L79" t="str">
        <f>A90</f>
        <v>G10</v>
      </c>
      <c r="M79">
        <f>B90</f>
        <v>3325</v>
      </c>
      <c r="N79" s="8">
        <f t="shared" si="3"/>
        <v>-6.5392719610550031E-3</v>
      </c>
      <c r="O79">
        <f t="shared" si="4"/>
        <v>-0.26157087844220012</v>
      </c>
    </row>
    <row r="80" spans="1:15" x14ac:dyDescent="0.3">
      <c r="A80" t="s">
        <v>78</v>
      </c>
      <c r="B80">
        <v>3375</v>
      </c>
      <c r="K80" t="s">
        <v>56</v>
      </c>
      <c r="L80" t="str">
        <f>A102</f>
        <v>H10</v>
      </c>
      <c r="M80">
        <f>B102</f>
        <v>3320</v>
      </c>
      <c r="N80" s="8">
        <f t="shared" si="3"/>
        <v>-8.3557363946813925E-3</v>
      </c>
      <c r="O80">
        <f t="shared" si="4"/>
        <v>-0.33422945578725571</v>
      </c>
    </row>
    <row r="81" spans="1:15" x14ac:dyDescent="0.3">
      <c r="A81" t="s">
        <v>100</v>
      </c>
      <c r="B81">
        <v>3343</v>
      </c>
      <c r="K81" t="s">
        <v>64</v>
      </c>
      <c r="L81" t="str">
        <f>A103</f>
        <v>H11</v>
      </c>
      <c r="M81">
        <f>B103</f>
        <v>3378</v>
      </c>
      <c r="N81" s="8">
        <f t="shared" si="3"/>
        <v>1.2715251035384727E-2</v>
      </c>
      <c r="O81">
        <f t="shared" si="4"/>
        <v>0.50861004141538912</v>
      </c>
    </row>
    <row r="82" spans="1:15" x14ac:dyDescent="0.3">
      <c r="A82" t="s">
        <v>101</v>
      </c>
      <c r="B82">
        <v>10277</v>
      </c>
      <c r="K82" t="s">
        <v>63</v>
      </c>
      <c r="L82" t="str">
        <f>A91</f>
        <v>G11</v>
      </c>
      <c r="M82">
        <f>B91</f>
        <v>3388</v>
      </c>
      <c r="N82" s="8">
        <f t="shared" si="3"/>
        <v>1.6348179902637507E-2</v>
      </c>
      <c r="O82">
        <f t="shared" si="4"/>
        <v>0.65392719610550032</v>
      </c>
    </row>
    <row r="83" spans="1:15" x14ac:dyDescent="0.3">
      <c r="A83" t="s">
        <v>102</v>
      </c>
      <c r="B83">
        <v>28683</v>
      </c>
      <c r="K83" t="s">
        <v>62</v>
      </c>
      <c r="L83" t="str">
        <f>A79</f>
        <v>F11</v>
      </c>
      <c r="M83">
        <f>B79</f>
        <v>3326</v>
      </c>
      <c r="N83" s="8">
        <f t="shared" si="3"/>
        <v>-6.1759790743297245E-3</v>
      </c>
      <c r="O83">
        <f t="shared" si="4"/>
        <v>-0.24703916297318898</v>
      </c>
    </row>
    <row r="84" spans="1:15" x14ac:dyDescent="0.3">
      <c r="A84" t="s">
        <v>15</v>
      </c>
      <c r="B84">
        <v>3266</v>
      </c>
      <c r="K84" t="s">
        <v>61</v>
      </c>
      <c r="L84" t="str">
        <f>A67</f>
        <v>E11</v>
      </c>
      <c r="M84">
        <f>B67</f>
        <v>3346</v>
      </c>
      <c r="N84" s="8">
        <f t="shared" si="3"/>
        <v>1.0898786601758338E-3</v>
      </c>
      <c r="O84">
        <f t="shared" si="4"/>
        <v>4.3595146407033353E-2</v>
      </c>
    </row>
    <row r="85" spans="1:15" x14ac:dyDescent="0.3">
      <c r="A85" t="s">
        <v>23</v>
      </c>
      <c r="B85">
        <v>3614</v>
      </c>
      <c r="K85" t="s">
        <v>60</v>
      </c>
      <c r="L85" t="str">
        <f>A55</f>
        <v>D11</v>
      </c>
      <c r="M85">
        <f>B55</f>
        <v>3416</v>
      </c>
      <c r="N85" s="8">
        <f t="shared" si="3"/>
        <v>2.652038073094529E-2</v>
      </c>
      <c r="O85">
        <f t="shared" si="4"/>
        <v>1.0608152292378117</v>
      </c>
    </row>
    <row r="86" spans="1:15" x14ac:dyDescent="0.3">
      <c r="A86" t="s">
        <v>31</v>
      </c>
      <c r="B86">
        <v>3795</v>
      </c>
      <c r="K86" t="s">
        <v>59</v>
      </c>
      <c r="L86" t="str">
        <f>A43</f>
        <v>C11</v>
      </c>
      <c r="M86">
        <f>B43</f>
        <v>3432</v>
      </c>
      <c r="N86" s="8">
        <f t="shared" si="3"/>
        <v>3.2333066918549737E-2</v>
      </c>
      <c r="O86">
        <f t="shared" si="4"/>
        <v>1.2933226767419894</v>
      </c>
    </row>
    <row r="87" spans="1:15" x14ac:dyDescent="0.3">
      <c r="A87" t="s">
        <v>39</v>
      </c>
      <c r="B87">
        <v>3577</v>
      </c>
      <c r="K87" t="s">
        <v>58</v>
      </c>
      <c r="L87" t="str">
        <f>A31</f>
        <v>B11</v>
      </c>
      <c r="M87">
        <f>B31</f>
        <v>3451</v>
      </c>
      <c r="N87" s="8">
        <f t="shared" si="3"/>
        <v>3.9235631766330013E-2</v>
      </c>
      <c r="O87">
        <f t="shared" si="4"/>
        <v>1.5694252706532006</v>
      </c>
    </row>
    <row r="88" spans="1:15" x14ac:dyDescent="0.3">
      <c r="A88" t="s">
        <v>47</v>
      </c>
      <c r="B88">
        <v>38130</v>
      </c>
      <c r="K88" t="s">
        <v>57</v>
      </c>
      <c r="L88" t="str">
        <f>A19</f>
        <v>A11</v>
      </c>
      <c r="M88">
        <f>B19</f>
        <v>3377</v>
      </c>
      <c r="N88" s="8">
        <f t="shared" si="3"/>
        <v>1.2351958148659449E-2</v>
      </c>
      <c r="O88">
        <f t="shared" si="4"/>
        <v>0.49407832594637796</v>
      </c>
    </row>
    <row r="89" spans="1:15" x14ac:dyDescent="0.3">
      <c r="A89" t="s">
        <v>55</v>
      </c>
      <c r="B89">
        <v>7220</v>
      </c>
      <c r="K89" t="s">
        <v>65</v>
      </c>
      <c r="L89" t="str">
        <f>A20</f>
        <v>A12</v>
      </c>
      <c r="M89">
        <f>B20</f>
        <v>3377</v>
      </c>
      <c r="N89" s="8">
        <f t="shared" si="3"/>
        <v>1.2351958148659449E-2</v>
      </c>
      <c r="O89">
        <f t="shared" si="4"/>
        <v>0.49407832594637796</v>
      </c>
    </row>
    <row r="90" spans="1:15" x14ac:dyDescent="0.3">
      <c r="A90" t="s">
        <v>63</v>
      </c>
      <c r="B90">
        <v>3325</v>
      </c>
      <c r="K90" t="s">
        <v>66</v>
      </c>
      <c r="L90" t="str">
        <f>A32</f>
        <v>B12</v>
      </c>
      <c r="M90">
        <f>B32</f>
        <v>3464</v>
      </c>
      <c r="N90" s="8">
        <f t="shared" si="3"/>
        <v>4.395843929375863E-2</v>
      </c>
      <c r="O90">
        <f t="shared" si="4"/>
        <v>1.7583375717503453</v>
      </c>
    </row>
    <row r="91" spans="1:15" x14ac:dyDescent="0.3">
      <c r="A91" t="s">
        <v>71</v>
      </c>
      <c r="B91">
        <v>3388</v>
      </c>
      <c r="K91" t="s">
        <v>67</v>
      </c>
      <c r="L91" t="str">
        <f>A44</f>
        <v>C12</v>
      </c>
      <c r="M91">
        <f>B44</f>
        <v>3448</v>
      </c>
      <c r="N91" s="8">
        <f t="shared" si="3"/>
        <v>3.814575310615418E-2</v>
      </c>
      <c r="O91">
        <f t="shared" si="4"/>
        <v>1.5258301242461672</v>
      </c>
    </row>
    <row r="92" spans="1:15" x14ac:dyDescent="0.3">
      <c r="A92" t="s">
        <v>79</v>
      </c>
      <c r="B92">
        <v>3347</v>
      </c>
      <c r="K92" t="s">
        <v>68</v>
      </c>
      <c r="L92" t="str">
        <f>A56</f>
        <v>D12</v>
      </c>
      <c r="M92">
        <f>B56</f>
        <v>3532</v>
      </c>
      <c r="N92" s="8">
        <f t="shared" si="3"/>
        <v>6.8662355591077529E-2</v>
      </c>
      <c r="O92">
        <f t="shared" si="4"/>
        <v>2.7464942236431011</v>
      </c>
    </row>
    <row r="93" spans="1:15" x14ac:dyDescent="0.3">
      <c r="A93" t="s">
        <v>103</v>
      </c>
      <c r="B93">
        <v>3279</v>
      </c>
      <c r="K93" t="s">
        <v>69</v>
      </c>
      <c r="L93" t="str">
        <f>A68</f>
        <v>E12</v>
      </c>
      <c r="M93">
        <f>B68</f>
        <v>3402</v>
      </c>
      <c r="N93" s="8">
        <f t="shared" si="3"/>
        <v>2.1434280316791399E-2</v>
      </c>
      <c r="O93">
        <f t="shared" si="4"/>
        <v>0.85737121267165595</v>
      </c>
    </row>
    <row r="94" spans="1:15" x14ac:dyDescent="0.3">
      <c r="A94" t="s">
        <v>104</v>
      </c>
      <c r="B94">
        <v>14450</v>
      </c>
      <c r="K94" t="s">
        <v>70</v>
      </c>
      <c r="L94" t="str">
        <f>A80</f>
        <v>F12</v>
      </c>
      <c r="M94">
        <f>B80</f>
        <v>3375</v>
      </c>
      <c r="N94" s="8">
        <f t="shared" si="3"/>
        <v>1.1625372375208894E-2</v>
      </c>
      <c r="O94">
        <f t="shared" si="4"/>
        <v>0.46501489500835574</v>
      </c>
    </row>
    <row r="95" spans="1:15" x14ac:dyDescent="0.3">
      <c r="A95" t="s">
        <v>105</v>
      </c>
      <c r="B95">
        <v>31025</v>
      </c>
      <c r="K95" t="s">
        <v>71</v>
      </c>
      <c r="L95" t="str">
        <f>A92</f>
        <v>G12</v>
      </c>
      <c r="M95">
        <f>B92</f>
        <v>3347</v>
      </c>
      <c r="N95" s="8">
        <f t="shared" si="3"/>
        <v>1.4531715469011117E-3</v>
      </c>
      <c r="O95">
        <f t="shared" si="4"/>
        <v>5.8126861876044468E-2</v>
      </c>
    </row>
    <row r="96" spans="1:15" x14ac:dyDescent="0.3">
      <c r="A96" t="s">
        <v>16</v>
      </c>
      <c r="B96">
        <v>3337</v>
      </c>
      <c r="K96" t="s">
        <v>72</v>
      </c>
      <c r="L96" t="str">
        <f>A104</f>
        <v>H12</v>
      </c>
      <c r="M96">
        <f>B104</f>
        <v>3396</v>
      </c>
      <c r="N96" s="8">
        <f t="shared" si="3"/>
        <v>1.9254522996439729E-2</v>
      </c>
      <c r="O96">
        <f t="shared" si="4"/>
        <v>0.77018091985758919</v>
      </c>
    </row>
    <row r="97" spans="1:2" x14ac:dyDescent="0.3">
      <c r="A97" t="s">
        <v>24</v>
      </c>
      <c r="B97">
        <v>3712</v>
      </c>
    </row>
    <row r="98" spans="1:2" x14ac:dyDescent="0.3">
      <c r="A98" t="s">
        <v>33</v>
      </c>
      <c r="B98">
        <v>3618</v>
      </c>
    </row>
    <row r="99" spans="1:2" x14ac:dyDescent="0.3">
      <c r="A99" t="s">
        <v>40</v>
      </c>
      <c r="B99">
        <v>3658</v>
      </c>
    </row>
    <row r="100" spans="1:2" x14ac:dyDescent="0.3">
      <c r="A100" t="s">
        <v>48</v>
      </c>
      <c r="B100">
        <v>22942</v>
      </c>
    </row>
    <row r="101" spans="1:2" x14ac:dyDescent="0.3">
      <c r="A101" t="s">
        <v>56</v>
      </c>
      <c r="B101">
        <v>11273</v>
      </c>
    </row>
    <row r="102" spans="1:2" x14ac:dyDescent="0.3">
      <c r="A102" t="s">
        <v>64</v>
      </c>
      <c r="B102">
        <v>3320</v>
      </c>
    </row>
    <row r="103" spans="1:2" x14ac:dyDescent="0.3">
      <c r="A103" t="s">
        <v>72</v>
      </c>
      <c r="B103">
        <v>3378</v>
      </c>
    </row>
    <row r="104" spans="1:2" x14ac:dyDescent="0.3">
      <c r="A104" t="s">
        <v>80</v>
      </c>
      <c r="B104">
        <v>3396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64984</v>
      </c>
      <c r="D2">
        <v>3310</v>
      </c>
      <c r="E2">
        <v>4135</v>
      </c>
      <c r="F2">
        <v>3765</v>
      </c>
      <c r="G2">
        <v>30529</v>
      </c>
      <c r="H2">
        <v>20131</v>
      </c>
      <c r="I2">
        <v>4460</v>
      </c>
      <c r="J2">
        <v>5218</v>
      </c>
      <c r="K2">
        <v>3730</v>
      </c>
      <c r="L2">
        <v>3597</v>
      </c>
      <c r="M2">
        <v>3298</v>
      </c>
      <c r="N2">
        <v>3334</v>
      </c>
      <c r="O2">
        <v>41578</v>
      </c>
      <c r="P2">
        <v>3462</v>
      </c>
      <c r="Q2">
        <v>4837</v>
      </c>
      <c r="R2">
        <v>3602</v>
      </c>
      <c r="S2">
        <v>29014</v>
      </c>
      <c r="T2">
        <v>13622</v>
      </c>
      <c r="U2">
        <v>3865</v>
      </c>
      <c r="V2">
        <v>6652</v>
      </c>
      <c r="W2">
        <v>3890</v>
      </c>
      <c r="X2">
        <v>3392</v>
      </c>
      <c r="Y2">
        <v>3325</v>
      </c>
      <c r="Z2">
        <v>3316</v>
      </c>
      <c r="AA2">
        <v>22679</v>
      </c>
      <c r="AB2">
        <v>3766</v>
      </c>
      <c r="AC2">
        <v>5687</v>
      </c>
      <c r="AD2">
        <v>3561</v>
      </c>
      <c r="AE2">
        <v>16030</v>
      </c>
      <c r="AF2">
        <v>7589</v>
      </c>
      <c r="AG2">
        <v>3428</v>
      </c>
      <c r="AH2">
        <v>9823</v>
      </c>
      <c r="AI2">
        <v>3750</v>
      </c>
      <c r="AJ2">
        <v>3297</v>
      </c>
      <c r="AK2">
        <v>3332</v>
      </c>
      <c r="AL2">
        <v>3332</v>
      </c>
      <c r="AM2">
        <v>8244</v>
      </c>
      <c r="AN2">
        <v>4416</v>
      </c>
      <c r="AO2">
        <v>7223</v>
      </c>
      <c r="AP2">
        <v>3459</v>
      </c>
      <c r="AQ2">
        <v>8808</v>
      </c>
      <c r="AR2">
        <v>5540</v>
      </c>
      <c r="AS2">
        <v>3336</v>
      </c>
      <c r="AT2">
        <v>18826</v>
      </c>
      <c r="AU2">
        <v>4030</v>
      </c>
      <c r="AV2">
        <v>3227</v>
      </c>
      <c r="AW2">
        <v>3292</v>
      </c>
      <c r="AX2">
        <v>3341</v>
      </c>
      <c r="AY2">
        <v>4473</v>
      </c>
      <c r="AZ2">
        <v>5082</v>
      </c>
      <c r="BA2">
        <v>12554</v>
      </c>
      <c r="BB2">
        <v>3381</v>
      </c>
      <c r="BC2">
        <v>5501</v>
      </c>
      <c r="BD2">
        <v>4614</v>
      </c>
      <c r="BE2">
        <v>3318</v>
      </c>
      <c r="BF2">
        <v>41376</v>
      </c>
      <c r="BG2">
        <v>4536</v>
      </c>
      <c r="BH2">
        <v>3223</v>
      </c>
      <c r="BI2">
        <v>3261</v>
      </c>
      <c r="BJ2">
        <v>3284</v>
      </c>
      <c r="BK2">
        <v>3540</v>
      </c>
      <c r="BL2">
        <v>7552</v>
      </c>
      <c r="BM2">
        <v>17055</v>
      </c>
      <c r="BN2">
        <v>3295</v>
      </c>
      <c r="BO2">
        <v>4279</v>
      </c>
      <c r="BP2">
        <v>4010</v>
      </c>
      <c r="BQ2">
        <v>3418</v>
      </c>
      <c r="BR2">
        <v>41117</v>
      </c>
      <c r="BS2">
        <v>5512</v>
      </c>
      <c r="BT2">
        <v>3232</v>
      </c>
      <c r="BU2">
        <v>3349</v>
      </c>
      <c r="BV2">
        <v>3290</v>
      </c>
      <c r="BW2">
        <v>3288</v>
      </c>
      <c r="BX2">
        <v>9768</v>
      </c>
      <c r="BY2">
        <v>26870</v>
      </c>
      <c r="BZ2">
        <v>3241</v>
      </c>
      <c r="CA2">
        <v>3564</v>
      </c>
      <c r="CB2">
        <v>3737</v>
      </c>
      <c r="CC2">
        <v>3590</v>
      </c>
      <c r="CD2">
        <v>35849</v>
      </c>
      <c r="CE2">
        <v>6923</v>
      </c>
      <c r="CF2">
        <v>3285</v>
      </c>
      <c r="CG2">
        <v>3322</v>
      </c>
      <c r="CH2">
        <v>3312</v>
      </c>
      <c r="CI2">
        <v>3297</v>
      </c>
      <c r="CJ2">
        <v>13793</v>
      </c>
      <c r="CK2">
        <v>29136</v>
      </c>
      <c r="CL2">
        <v>3268</v>
      </c>
      <c r="CM2">
        <v>3356</v>
      </c>
      <c r="CN2">
        <v>3547</v>
      </c>
      <c r="CO2">
        <v>3631</v>
      </c>
      <c r="CP2">
        <v>21159</v>
      </c>
      <c r="CQ2">
        <v>10672</v>
      </c>
      <c r="CR2">
        <v>3216</v>
      </c>
      <c r="CS2">
        <v>3326</v>
      </c>
      <c r="CT2">
        <v>3311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64984</v>
      </c>
      <c r="G9">
        <f>'Plate 1'!G9</f>
        <v>30</v>
      </c>
      <c r="H9" t="str">
        <f t="shared" ref="H9:I9" si="0">A9</f>
        <v>A1</v>
      </c>
      <c r="I9">
        <f t="shared" si="0"/>
        <v>64984</v>
      </c>
      <c r="K9" t="s">
        <v>82</v>
      </c>
      <c r="L9" t="str">
        <f>A10</f>
        <v>A2</v>
      </c>
      <c r="M9">
        <f>B10</f>
        <v>3310</v>
      </c>
      <c r="N9" s="8">
        <f>(M9-I$15)/2560.2</f>
        <v>8.5930786657292414E-3</v>
      </c>
      <c r="O9">
        <f>N9*40</f>
        <v>0.34372314662916964</v>
      </c>
    </row>
    <row r="10" spans="1:98" x14ac:dyDescent="0.3">
      <c r="A10" t="s">
        <v>83</v>
      </c>
      <c r="B10">
        <v>3310</v>
      </c>
      <c r="G10">
        <f>'Plate 1'!G10</f>
        <v>15</v>
      </c>
      <c r="H10" t="str">
        <f>A21</f>
        <v>B1</v>
      </c>
      <c r="I10">
        <f>B21</f>
        <v>41578</v>
      </c>
      <c r="K10" t="s">
        <v>85</v>
      </c>
      <c r="L10" t="str">
        <f>A22</f>
        <v>B2</v>
      </c>
      <c r="M10">
        <f>B22</f>
        <v>3462</v>
      </c>
      <c r="N10" s="8">
        <f t="shared" ref="N10:N73" si="1">(M10-I$15)/2560.2</f>
        <v>6.7963440356222177E-2</v>
      </c>
      <c r="O10">
        <f t="shared" ref="O10:O73" si="2">N10*40</f>
        <v>2.7185376142488868</v>
      </c>
    </row>
    <row r="11" spans="1:98" x14ac:dyDescent="0.3">
      <c r="A11" t="s">
        <v>84</v>
      </c>
      <c r="B11">
        <v>4135</v>
      </c>
      <c r="G11">
        <f>'Plate 1'!G11</f>
        <v>7.5</v>
      </c>
      <c r="H11" t="str">
        <f>A33</f>
        <v>C1</v>
      </c>
      <c r="I11">
        <f>B33</f>
        <v>22679</v>
      </c>
      <c r="K11" t="s">
        <v>88</v>
      </c>
      <c r="L11" t="str">
        <f>A34</f>
        <v>C2</v>
      </c>
      <c r="M11">
        <f>B34</f>
        <v>3766</v>
      </c>
      <c r="N11" s="8">
        <f t="shared" si="1"/>
        <v>0.18670416373720805</v>
      </c>
      <c r="O11">
        <f t="shared" si="2"/>
        <v>7.4681665494883216</v>
      </c>
    </row>
    <row r="12" spans="1:98" x14ac:dyDescent="0.3">
      <c r="A12" t="s">
        <v>9</v>
      </c>
      <c r="B12">
        <v>3765</v>
      </c>
      <c r="G12">
        <f>'Plate 1'!G12</f>
        <v>1.875</v>
      </c>
      <c r="H12" t="str">
        <f>A45</f>
        <v>D1</v>
      </c>
      <c r="I12">
        <f>B45</f>
        <v>8244</v>
      </c>
      <c r="K12" t="s">
        <v>91</v>
      </c>
      <c r="L12" t="str">
        <f>A46</f>
        <v>D2</v>
      </c>
      <c r="M12">
        <f>B46</f>
        <v>4416</v>
      </c>
      <c r="N12" s="8">
        <f t="shared" si="1"/>
        <v>0.44059057886102654</v>
      </c>
      <c r="O12">
        <f t="shared" si="2"/>
        <v>17.623623154441063</v>
      </c>
    </row>
    <row r="13" spans="1:98" x14ac:dyDescent="0.3">
      <c r="A13" t="s">
        <v>17</v>
      </c>
      <c r="B13">
        <v>30529</v>
      </c>
      <c r="G13">
        <f>'Plate 1'!G13</f>
        <v>0.46875</v>
      </c>
      <c r="H13" t="str">
        <f>A57</f>
        <v>E1</v>
      </c>
      <c r="I13">
        <f>B57</f>
        <v>4473</v>
      </c>
      <c r="K13" t="s">
        <v>94</v>
      </c>
      <c r="L13" t="str">
        <f>A58</f>
        <v>E2</v>
      </c>
      <c r="M13">
        <f>B58</f>
        <v>5082</v>
      </c>
      <c r="N13" s="8">
        <f t="shared" si="1"/>
        <v>0.700726505741739</v>
      </c>
      <c r="O13">
        <f t="shared" si="2"/>
        <v>28.029060229669561</v>
      </c>
    </row>
    <row r="14" spans="1:98" x14ac:dyDescent="0.3">
      <c r="A14" t="s">
        <v>25</v>
      </c>
      <c r="B14">
        <v>20131</v>
      </c>
      <c r="G14">
        <f>'Plate 1'!G14</f>
        <v>0.1171875</v>
      </c>
      <c r="H14" t="str">
        <f>A69</f>
        <v>F1</v>
      </c>
      <c r="I14">
        <f>B69</f>
        <v>3540</v>
      </c>
      <c r="K14" t="s">
        <v>97</v>
      </c>
      <c r="L14" t="str">
        <f>A70</f>
        <v>F2</v>
      </c>
      <c r="M14">
        <f>B70</f>
        <v>7552</v>
      </c>
      <c r="N14" s="8">
        <f t="shared" si="1"/>
        <v>1.6654948832122491</v>
      </c>
      <c r="O14">
        <f t="shared" si="2"/>
        <v>66.619795328489971</v>
      </c>
    </row>
    <row r="15" spans="1:98" x14ac:dyDescent="0.3">
      <c r="A15" t="s">
        <v>34</v>
      </c>
      <c r="B15">
        <v>4460</v>
      </c>
      <c r="G15">
        <f>'Plate 1'!G15</f>
        <v>0</v>
      </c>
      <c r="H15" t="str">
        <f>A81</f>
        <v>G1</v>
      </c>
      <c r="I15">
        <f>B81</f>
        <v>3288</v>
      </c>
      <c r="K15" t="s">
        <v>100</v>
      </c>
      <c r="L15" t="str">
        <f>A82</f>
        <v>G2</v>
      </c>
      <c r="M15">
        <f>B82</f>
        <v>9768</v>
      </c>
      <c r="N15" s="8">
        <f t="shared" si="1"/>
        <v>2.5310522615420674</v>
      </c>
      <c r="O15">
        <f t="shared" si="2"/>
        <v>101.24209046168269</v>
      </c>
    </row>
    <row r="16" spans="1:98" x14ac:dyDescent="0.3">
      <c r="A16" t="s">
        <v>41</v>
      </c>
      <c r="B16">
        <v>5218</v>
      </c>
      <c r="H16" t="s">
        <v>119</v>
      </c>
      <c r="I16">
        <f>SLOPE(I10:I15, G10:G15)</f>
        <v>2556.3483556330466</v>
      </c>
      <c r="K16" t="s">
        <v>103</v>
      </c>
      <c r="L16" t="str">
        <f>A94</f>
        <v>H2</v>
      </c>
      <c r="M16">
        <f>B94</f>
        <v>13793</v>
      </c>
      <c r="N16" s="8">
        <f t="shared" si="1"/>
        <v>4.1031950628857121</v>
      </c>
      <c r="O16">
        <f t="shared" si="2"/>
        <v>164.12780251542847</v>
      </c>
    </row>
    <row r="17" spans="1:15" x14ac:dyDescent="0.3">
      <c r="A17" t="s">
        <v>49</v>
      </c>
      <c r="B17">
        <v>3730</v>
      </c>
      <c r="K17" t="s">
        <v>104</v>
      </c>
      <c r="L17" t="str">
        <f>A95</f>
        <v>H3</v>
      </c>
      <c r="M17">
        <f>B95</f>
        <v>29136</v>
      </c>
      <c r="N17" s="8">
        <f t="shared" si="1"/>
        <v>10.096086243262246</v>
      </c>
      <c r="O17">
        <f t="shared" si="2"/>
        <v>403.84344973048985</v>
      </c>
    </row>
    <row r="18" spans="1:15" x14ac:dyDescent="0.3">
      <c r="A18" t="s">
        <v>57</v>
      </c>
      <c r="B18">
        <v>3597</v>
      </c>
      <c r="K18" t="s">
        <v>101</v>
      </c>
      <c r="L18" t="str">
        <f>A83</f>
        <v>G3</v>
      </c>
      <c r="M18">
        <f>B83</f>
        <v>26870</v>
      </c>
      <c r="N18" s="8">
        <f t="shared" si="1"/>
        <v>9.2109991406921345</v>
      </c>
      <c r="O18">
        <f t="shared" si="2"/>
        <v>368.43996562768541</v>
      </c>
    </row>
    <row r="19" spans="1:15" x14ac:dyDescent="0.3">
      <c r="A19" t="s">
        <v>65</v>
      </c>
      <c r="B19">
        <v>3298</v>
      </c>
      <c r="K19" t="s">
        <v>98</v>
      </c>
      <c r="L19" t="str">
        <f>A71</f>
        <v>F3</v>
      </c>
      <c r="M19">
        <f>B71</f>
        <v>17055</v>
      </c>
      <c r="N19" s="8">
        <f t="shared" si="1"/>
        <v>5.3773142723224749</v>
      </c>
      <c r="O19">
        <f t="shared" si="2"/>
        <v>215.092570892899</v>
      </c>
    </row>
    <row r="20" spans="1:15" x14ac:dyDescent="0.3">
      <c r="A20" t="s">
        <v>73</v>
      </c>
      <c r="B20">
        <v>3334</v>
      </c>
      <c r="K20" t="s">
        <v>95</v>
      </c>
      <c r="L20" t="str">
        <f>A59</f>
        <v>E3</v>
      </c>
      <c r="M20">
        <f>B59</f>
        <v>12554</v>
      </c>
      <c r="N20" s="8">
        <f t="shared" si="1"/>
        <v>3.6192484962112337</v>
      </c>
      <c r="O20">
        <f t="shared" si="2"/>
        <v>144.76993984844935</v>
      </c>
    </row>
    <row r="21" spans="1:15" x14ac:dyDescent="0.3">
      <c r="A21" t="s">
        <v>85</v>
      </c>
      <c r="B21">
        <v>41578</v>
      </c>
      <c r="K21" t="s">
        <v>92</v>
      </c>
      <c r="L21" t="str">
        <f>A47</f>
        <v>D3</v>
      </c>
      <c r="M21">
        <f>B47</f>
        <v>7223</v>
      </c>
      <c r="N21" s="8">
        <f t="shared" si="1"/>
        <v>1.5369892977111164</v>
      </c>
      <c r="O21">
        <f t="shared" si="2"/>
        <v>61.479571908444655</v>
      </c>
    </row>
    <row r="22" spans="1:15" x14ac:dyDescent="0.3">
      <c r="A22" t="s">
        <v>86</v>
      </c>
      <c r="B22">
        <v>3462</v>
      </c>
      <c r="K22" t="s">
        <v>89</v>
      </c>
      <c r="L22" t="str">
        <f>A35</f>
        <v>C3</v>
      </c>
      <c r="M22">
        <f>B35</f>
        <v>5687</v>
      </c>
      <c r="N22" s="8">
        <f t="shared" si="1"/>
        <v>0.9370361690492931</v>
      </c>
      <c r="O22">
        <f t="shared" si="2"/>
        <v>37.481446761971725</v>
      </c>
    </row>
    <row r="23" spans="1:15" x14ac:dyDescent="0.3">
      <c r="A23" t="s">
        <v>87</v>
      </c>
      <c r="B23">
        <v>4837</v>
      </c>
      <c r="K23" t="s">
        <v>86</v>
      </c>
      <c r="L23" t="str">
        <f>A23</f>
        <v>B3</v>
      </c>
      <c r="M23">
        <f>B23</f>
        <v>4837</v>
      </c>
      <c r="N23" s="8">
        <f t="shared" si="1"/>
        <v>0.6050308569642997</v>
      </c>
      <c r="O23">
        <f t="shared" si="2"/>
        <v>24.201234278571988</v>
      </c>
    </row>
    <row r="24" spans="1:15" x14ac:dyDescent="0.3">
      <c r="A24" t="s">
        <v>10</v>
      </c>
      <c r="B24">
        <v>3602</v>
      </c>
      <c r="K24" t="s">
        <v>83</v>
      </c>
      <c r="L24" t="str">
        <f>A11</f>
        <v>A3</v>
      </c>
      <c r="M24">
        <f>B11</f>
        <v>4135</v>
      </c>
      <c r="N24" s="8">
        <f t="shared" si="1"/>
        <v>0.33083352863057575</v>
      </c>
      <c r="O24">
        <f t="shared" si="2"/>
        <v>13.233341145223029</v>
      </c>
    </row>
    <row r="25" spans="1:15" x14ac:dyDescent="0.3">
      <c r="A25" t="s">
        <v>18</v>
      </c>
      <c r="B25">
        <v>29014</v>
      </c>
      <c r="K25" t="s">
        <v>84</v>
      </c>
      <c r="L25" t="str">
        <f>A12</f>
        <v>A4</v>
      </c>
      <c r="M25">
        <f>B12</f>
        <v>3765</v>
      </c>
      <c r="N25" s="8">
        <f t="shared" si="1"/>
        <v>0.18631356925240217</v>
      </c>
      <c r="O25">
        <f t="shared" si="2"/>
        <v>7.4525427700960867</v>
      </c>
    </row>
    <row r="26" spans="1:15" x14ac:dyDescent="0.3">
      <c r="A26" t="s">
        <v>26</v>
      </c>
      <c r="B26">
        <v>13622</v>
      </c>
      <c r="K26" t="s">
        <v>87</v>
      </c>
      <c r="L26" t="str">
        <f>A24</f>
        <v>B4</v>
      </c>
      <c r="M26">
        <f>B24</f>
        <v>3602</v>
      </c>
      <c r="N26" s="8">
        <f t="shared" si="1"/>
        <v>0.12264666822904462</v>
      </c>
      <c r="O26">
        <f t="shared" si="2"/>
        <v>4.9058667291617848</v>
      </c>
    </row>
    <row r="27" spans="1:15" x14ac:dyDescent="0.3">
      <c r="A27" t="s">
        <v>35</v>
      </c>
      <c r="B27">
        <v>3865</v>
      </c>
      <c r="K27" t="s">
        <v>90</v>
      </c>
      <c r="L27" t="str">
        <f>A36</f>
        <v>C4</v>
      </c>
      <c r="M27">
        <f>B36</f>
        <v>3561</v>
      </c>
      <c r="N27" s="8">
        <f t="shared" si="1"/>
        <v>0.10663229435200376</v>
      </c>
      <c r="O27">
        <f t="shared" si="2"/>
        <v>4.2652917740801506</v>
      </c>
    </row>
    <row r="28" spans="1:15" x14ac:dyDescent="0.3">
      <c r="A28" t="s">
        <v>42</v>
      </c>
      <c r="B28">
        <v>6652</v>
      </c>
      <c r="K28" t="s">
        <v>93</v>
      </c>
      <c r="L28" t="str">
        <f>A48</f>
        <v>D4</v>
      </c>
      <c r="M28">
        <f>B48</f>
        <v>3459</v>
      </c>
      <c r="N28" s="8">
        <f t="shared" si="1"/>
        <v>6.6791656901804553E-2</v>
      </c>
      <c r="O28">
        <f t="shared" si="2"/>
        <v>2.6716662760721821</v>
      </c>
    </row>
    <row r="29" spans="1:15" x14ac:dyDescent="0.3">
      <c r="A29" t="s">
        <v>50</v>
      </c>
      <c r="B29">
        <v>3890</v>
      </c>
      <c r="K29" t="s">
        <v>96</v>
      </c>
      <c r="L29" t="str">
        <f>A60</f>
        <v>E4</v>
      </c>
      <c r="M29">
        <f>B60</f>
        <v>3381</v>
      </c>
      <c r="N29" s="8">
        <f t="shared" si="1"/>
        <v>3.6325287086946337E-2</v>
      </c>
      <c r="O29">
        <f t="shared" si="2"/>
        <v>1.4530114834778534</v>
      </c>
    </row>
    <row r="30" spans="1:15" x14ac:dyDescent="0.3">
      <c r="A30" t="s">
        <v>58</v>
      </c>
      <c r="B30">
        <v>3392</v>
      </c>
      <c r="K30" t="s">
        <v>99</v>
      </c>
      <c r="L30" t="str">
        <f>A72</f>
        <v>F4</v>
      </c>
      <c r="M30">
        <f>B72</f>
        <v>3295</v>
      </c>
      <c r="N30" s="8">
        <f t="shared" si="1"/>
        <v>2.734161393641122E-3</v>
      </c>
      <c r="O30">
        <f t="shared" si="2"/>
        <v>0.10936645574564488</v>
      </c>
    </row>
    <row r="31" spans="1:15" x14ac:dyDescent="0.3">
      <c r="A31" t="s">
        <v>66</v>
      </c>
      <c r="B31">
        <v>3325</v>
      </c>
      <c r="K31" t="s">
        <v>102</v>
      </c>
      <c r="L31" t="str">
        <f>A84</f>
        <v>G4</v>
      </c>
      <c r="M31">
        <f>B84</f>
        <v>3241</v>
      </c>
      <c r="N31" s="8">
        <f t="shared" si="1"/>
        <v>-1.8357940785876103E-2</v>
      </c>
      <c r="O31">
        <f t="shared" si="2"/>
        <v>-0.73431763143504414</v>
      </c>
    </row>
    <row r="32" spans="1:15" x14ac:dyDescent="0.3">
      <c r="A32" t="s">
        <v>74</v>
      </c>
      <c r="B32">
        <v>3316</v>
      </c>
      <c r="K32" t="s">
        <v>105</v>
      </c>
      <c r="L32" t="str">
        <f>A96</f>
        <v>H4</v>
      </c>
      <c r="M32">
        <f>B96</f>
        <v>3268</v>
      </c>
      <c r="N32" s="8">
        <f t="shared" si="1"/>
        <v>-7.8118896961174916E-3</v>
      </c>
      <c r="O32">
        <f t="shared" si="2"/>
        <v>-0.31247558784469964</v>
      </c>
    </row>
    <row r="33" spans="1:15" x14ac:dyDescent="0.3">
      <c r="A33" t="s">
        <v>88</v>
      </c>
      <c r="B33">
        <v>22679</v>
      </c>
      <c r="K33" t="s">
        <v>16</v>
      </c>
      <c r="L33" t="str">
        <f>A97</f>
        <v>H5</v>
      </c>
      <c r="M33">
        <f>B97</f>
        <v>3356</v>
      </c>
      <c r="N33" s="8">
        <f t="shared" si="1"/>
        <v>2.6560424966799469E-2</v>
      </c>
      <c r="O33">
        <f t="shared" si="2"/>
        <v>1.0624169986719787</v>
      </c>
    </row>
    <row r="34" spans="1:15" x14ac:dyDescent="0.3">
      <c r="A34" t="s">
        <v>89</v>
      </c>
      <c r="B34">
        <v>3766</v>
      </c>
      <c r="K34" t="s">
        <v>15</v>
      </c>
      <c r="L34" t="str">
        <f>A85</f>
        <v>G5</v>
      </c>
      <c r="M34">
        <f>B85</f>
        <v>3564</v>
      </c>
      <c r="N34" s="8">
        <f t="shared" si="1"/>
        <v>0.10780407780642139</v>
      </c>
      <c r="O34">
        <f t="shared" si="2"/>
        <v>4.3121631122568553</v>
      </c>
    </row>
    <row r="35" spans="1:15" x14ac:dyDescent="0.3">
      <c r="A35" t="s">
        <v>90</v>
      </c>
      <c r="B35">
        <v>5687</v>
      </c>
      <c r="K35" t="s">
        <v>14</v>
      </c>
      <c r="L35" t="str">
        <f>A73</f>
        <v>F5</v>
      </c>
      <c r="M35">
        <f>B73</f>
        <v>4279</v>
      </c>
      <c r="N35" s="8">
        <f t="shared" si="1"/>
        <v>0.38707913444262171</v>
      </c>
      <c r="O35">
        <f t="shared" si="2"/>
        <v>15.483165377704868</v>
      </c>
    </row>
    <row r="36" spans="1:15" x14ac:dyDescent="0.3">
      <c r="A36" t="s">
        <v>11</v>
      </c>
      <c r="B36">
        <v>3561</v>
      </c>
      <c r="K36" t="s">
        <v>13</v>
      </c>
      <c r="L36" t="str">
        <f>A61</f>
        <v>E5</v>
      </c>
      <c r="M36">
        <f>B61</f>
        <v>5501</v>
      </c>
      <c r="N36" s="8">
        <f t="shared" si="1"/>
        <v>0.86438559487540045</v>
      </c>
      <c r="O36">
        <f t="shared" si="2"/>
        <v>34.575423795016022</v>
      </c>
    </row>
    <row r="37" spans="1:15" x14ac:dyDescent="0.3">
      <c r="A37" t="s">
        <v>19</v>
      </c>
      <c r="B37">
        <v>16030</v>
      </c>
      <c r="K37" t="s">
        <v>12</v>
      </c>
      <c r="L37" t="str">
        <f>A49</f>
        <v>D5</v>
      </c>
      <c r="M37">
        <f>B49</f>
        <v>8808</v>
      </c>
      <c r="N37" s="8">
        <f t="shared" si="1"/>
        <v>2.1560815561284277</v>
      </c>
      <c r="O37">
        <f t="shared" si="2"/>
        <v>86.243262245137103</v>
      </c>
    </row>
    <row r="38" spans="1:15" x14ac:dyDescent="0.3">
      <c r="A38" t="s">
        <v>27</v>
      </c>
      <c r="B38">
        <v>7589</v>
      </c>
      <c r="K38" t="s">
        <v>11</v>
      </c>
      <c r="L38" t="str">
        <f>A37</f>
        <v>C5</v>
      </c>
      <c r="M38">
        <f>B37</f>
        <v>16030</v>
      </c>
      <c r="N38" s="8">
        <f t="shared" si="1"/>
        <v>4.9769549253964538</v>
      </c>
      <c r="O38">
        <f t="shared" si="2"/>
        <v>199.07819701585817</v>
      </c>
    </row>
    <row r="39" spans="1:15" x14ac:dyDescent="0.3">
      <c r="A39" t="s">
        <v>36</v>
      </c>
      <c r="B39">
        <v>3428</v>
      </c>
      <c r="K39" t="s">
        <v>10</v>
      </c>
      <c r="L39" t="str">
        <f>A25</f>
        <v>B5</v>
      </c>
      <c r="M39">
        <f>B25</f>
        <v>29014</v>
      </c>
      <c r="N39" s="8">
        <f t="shared" si="1"/>
        <v>10.048433716115929</v>
      </c>
      <c r="O39">
        <f t="shared" si="2"/>
        <v>401.93734864463715</v>
      </c>
    </row>
    <row r="40" spans="1:15" x14ac:dyDescent="0.3">
      <c r="A40" t="s">
        <v>43</v>
      </c>
      <c r="B40">
        <v>9823</v>
      </c>
      <c r="K40" t="s">
        <v>9</v>
      </c>
      <c r="L40" t="str">
        <f>A13</f>
        <v>A5</v>
      </c>
      <c r="M40">
        <f>B13</f>
        <v>30529</v>
      </c>
      <c r="N40" s="8">
        <f t="shared" si="1"/>
        <v>10.640184360596828</v>
      </c>
      <c r="O40">
        <f t="shared" si="2"/>
        <v>425.60737442387313</v>
      </c>
    </row>
    <row r="41" spans="1:15" x14ac:dyDescent="0.3">
      <c r="A41" t="s">
        <v>51</v>
      </c>
      <c r="B41">
        <v>3750</v>
      </c>
      <c r="K41" t="s">
        <v>17</v>
      </c>
      <c r="L41" t="str">
        <f>A14</f>
        <v>A6</v>
      </c>
      <c r="M41">
        <f>B14</f>
        <v>20131</v>
      </c>
      <c r="N41" s="8">
        <f t="shared" si="1"/>
        <v>6.578782907585345</v>
      </c>
      <c r="O41">
        <f t="shared" si="2"/>
        <v>263.15131630341381</v>
      </c>
    </row>
    <row r="42" spans="1:15" x14ac:dyDescent="0.3">
      <c r="A42" t="s">
        <v>59</v>
      </c>
      <c r="B42">
        <v>3297</v>
      </c>
      <c r="K42" t="s">
        <v>18</v>
      </c>
      <c r="L42" t="str">
        <f>A26</f>
        <v>B6</v>
      </c>
      <c r="M42">
        <f>B26</f>
        <v>13622</v>
      </c>
      <c r="N42" s="8">
        <f t="shared" si="1"/>
        <v>4.0364034059839078</v>
      </c>
      <c r="O42">
        <f t="shared" si="2"/>
        <v>161.45613623935631</v>
      </c>
    </row>
    <row r="43" spans="1:15" x14ac:dyDescent="0.3">
      <c r="A43" t="s">
        <v>67</v>
      </c>
      <c r="B43">
        <v>3332</v>
      </c>
      <c r="K43" t="s">
        <v>19</v>
      </c>
      <c r="L43" t="str">
        <f>A38</f>
        <v>C6</v>
      </c>
      <c r="M43">
        <f>B38</f>
        <v>7589</v>
      </c>
      <c r="N43" s="8">
        <f t="shared" si="1"/>
        <v>1.6799468791500665</v>
      </c>
      <c r="O43">
        <f t="shared" si="2"/>
        <v>67.19787516600266</v>
      </c>
    </row>
    <row r="44" spans="1:15" x14ac:dyDescent="0.3">
      <c r="A44" t="s">
        <v>75</v>
      </c>
      <c r="B44">
        <v>3332</v>
      </c>
      <c r="K44" t="s">
        <v>20</v>
      </c>
      <c r="L44" t="str">
        <f>A50</f>
        <v>D6</v>
      </c>
      <c r="M44">
        <f>B50</f>
        <v>5540</v>
      </c>
      <c r="N44" s="8">
        <f t="shared" si="1"/>
        <v>0.87961877978282954</v>
      </c>
      <c r="O44">
        <f t="shared" si="2"/>
        <v>35.184751191313183</v>
      </c>
    </row>
    <row r="45" spans="1:15" x14ac:dyDescent="0.3">
      <c r="A45" t="s">
        <v>91</v>
      </c>
      <c r="B45">
        <v>8244</v>
      </c>
      <c r="K45" t="s">
        <v>21</v>
      </c>
      <c r="L45" t="str">
        <f>A62</f>
        <v>E6</v>
      </c>
      <c r="M45">
        <f>B62</f>
        <v>4614</v>
      </c>
      <c r="N45" s="8">
        <f t="shared" si="1"/>
        <v>0.51792828685258963</v>
      </c>
      <c r="O45">
        <f t="shared" si="2"/>
        <v>20.717131474103585</v>
      </c>
    </row>
    <row r="46" spans="1:15" x14ac:dyDescent="0.3">
      <c r="A46" t="s">
        <v>92</v>
      </c>
      <c r="B46">
        <v>4416</v>
      </c>
      <c r="K46" t="s">
        <v>22</v>
      </c>
      <c r="L46" t="str">
        <f>A74</f>
        <v>F6</v>
      </c>
      <c r="M46">
        <f>B74</f>
        <v>4010</v>
      </c>
      <c r="N46" s="8">
        <f t="shared" si="1"/>
        <v>0.28200921802984141</v>
      </c>
      <c r="O46">
        <f t="shared" si="2"/>
        <v>11.280368721193657</v>
      </c>
    </row>
    <row r="47" spans="1:15" x14ac:dyDescent="0.3">
      <c r="A47" t="s">
        <v>93</v>
      </c>
      <c r="B47">
        <v>7223</v>
      </c>
      <c r="K47" t="s">
        <v>23</v>
      </c>
      <c r="L47" t="str">
        <f>A86</f>
        <v>G6</v>
      </c>
      <c r="M47">
        <f>B86</f>
        <v>3737</v>
      </c>
      <c r="N47" s="8">
        <f t="shared" si="1"/>
        <v>0.17537692367783769</v>
      </c>
      <c r="O47">
        <f t="shared" si="2"/>
        <v>7.0150769471135082</v>
      </c>
    </row>
    <row r="48" spans="1:15" x14ac:dyDescent="0.3">
      <c r="A48" t="s">
        <v>12</v>
      </c>
      <c r="B48">
        <v>3459</v>
      </c>
      <c r="K48" t="s">
        <v>24</v>
      </c>
      <c r="L48" t="str">
        <f>A98</f>
        <v>H6</v>
      </c>
      <c r="M48">
        <f>B98</f>
        <v>3547</v>
      </c>
      <c r="N48" s="8">
        <f t="shared" si="1"/>
        <v>0.10116397156472151</v>
      </c>
      <c r="O48">
        <f t="shared" si="2"/>
        <v>4.04655886258886</v>
      </c>
    </row>
    <row r="49" spans="1:15" x14ac:dyDescent="0.3">
      <c r="A49" t="s">
        <v>20</v>
      </c>
      <c r="B49">
        <v>8808</v>
      </c>
      <c r="K49" t="s">
        <v>33</v>
      </c>
      <c r="L49" t="str">
        <f>A99</f>
        <v>H7</v>
      </c>
      <c r="M49">
        <f>B99</f>
        <v>3631</v>
      </c>
      <c r="N49" s="8">
        <f t="shared" si="1"/>
        <v>0.13397390828841499</v>
      </c>
      <c r="O49">
        <f t="shared" si="2"/>
        <v>5.3589563315366</v>
      </c>
    </row>
    <row r="50" spans="1:15" x14ac:dyDescent="0.3">
      <c r="A50" t="s">
        <v>28</v>
      </c>
      <c r="B50">
        <v>5540</v>
      </c>
      <c r="K50" t="s">
        <v>31</v>
      </c>
      <c r="L50" t="str">
        <f>A87</f>
        <v>G7</v>
      </c>
      <c r="M50">
        <f>B87</f>
        <v>3590</v>
      </c>
      <c r="N50" s="8">
        <f t="shared" si="1"/>
        <v>0.11795953441137412</v>
      </c>
      <c r="O50">
        <f t="shared" si="2"/>
        <v>4.7183813764549649</v>
      </c>
    </row>
    <row r="51" spans="1:15" x14ac:dyDescent="0.3">
      <c r="A51" t="s">
        <v>37</v>
      </c>
      <c r="B51">
        <v>3336</v>
      </c>
      <c r="K51" t="s">
        <v>32</v>
      </c>
      <c r="L51" t="str">
        <f>A75</f>
        <v>F7</v>
      </c>
      <c r="M51">
        <f>B75</f>
        <v>3418</v>
      </c>
      <c r="N51" s="8">
        <f t="shared" si="1"/>
        <v>5.0777283024763691E-2</v>
      </c>
      <c r="O51">
        <f t="shared" si="2"/>
        <v>2.0310913209905475</v>
      </c>
    </row>
    <row r="52" spans="1:15" x14ac:dyDescent="0.3">
      <c r="A52" t="s">
        <v>44</v>
      </c>
      <c r="B52">
        <v>18826</v>
      </c>
      <c r="K52" t="s">
        <v>29</v>
      </c>
      <c r="L52" t="str">
        <f>A63</f>
        <v>E7</v>
      </c>
      <c r="M52">
        <f>B63</f>
        <v>3318</v>
      </c>
      <c r="N52" s="8">
        <f t="shared" si="1"/>
        <v>1.1717834544176237E-2</v>
      </c>
      <c r="O52">
        <f t="shared" si="2"/>
        <v>0.46871338176704946</v>
      </c>
    </row>
    <row r="53" spans="1:15" x14ac:dyDescent="0.3">
      <c r="A53" t="s">
        <v>52</v>
      </c>
      <c r="B53">
        <v>4030</v>
      </c>
      <c r="K53" t="s">
        <v>28</v>
      </c>
      <c r="L53" t="str">
        <f>A51</f>
        <v>D7</v>
      </c>
      <c r="M53">
        <f>B51</f>
        <v>3336</v>
      </c>
      <c r="N53" s="8">
        <f t="shared" si="1"/>
        <v>1.8748535270681981E-2</v>
      </c>
      <c r="O53">
        <f t="shared" si="2"/>
        <v>0.74994141082727928</v>
      </c>
    </row>
    <row r="54" spans="1:15" x14ac:dyDescent="0.3">
      <c r="A54" t="s">
        <v>60</v>
      </c>
      <c r="B54">
        <v>3227</v>
      </c>
      <c r="K54" t="s">
        <v>27</v>
      </c>
      <c r="L54" t="str">
        <f>A39</f>
        <v>C7</v>
      </c>
      <c r="M54">
        <f>B39</f>
        <v>3428</v>
      </c>
      <c r="N54" s="8">
        <f t="shared" si="1"/>
        <v>5.468322787282244E-2</v>
      </c>
      <c r="O54">
        <f t="shared" si="2"/>
        <v>2.1873291149128975</v>
      </c>
    </row>
    <row r="55" spans="1:15" x14ac:dyDescent="0.3">
      <c r="A55" t="s">
        <v>68</v>
      </c>
      <c r="B55">
        <v>3292</v>
      </c>
      <c r="K55" t="s">
        <v>26</v>
      </c>
      <c r="L55" t="str">
        <f>A27</f>
        <v>B7</v>
      </c>
      <c r="M55">
        <f>B27</f>
        <v>3865</v>
      </c>
      <c r="N55" s="8">
        <f t="shared" si="1"/>
        <v>0.22537301773298962</v>
      </c>
      <c r="O55">
        <f t="shared" si="2"/>
        <v>9.0149207093195844</v>
      </c>
    </row>
    <row r="56" spans="1:15" x14ac:dyDescent="0.3">
      <c r="A56" t="s">
        <v>76</v>
      </c>
      <c r="B56">
        <v>3341</v>
      </c>
      <c r="K56" t="s">
        <v>25</v>
      </c>
      <c r="L56" t="str">
        <f>A15</f>
        <v>A7</v>
      </c>
      <c r="M56">
        <f>B15</f>
        <v>4460</v>
      </c>
      <c r="N56" s="8">
        <f t="shared" si="1"/>
        <v>0.45777673619248499</v>
      </c>
      <c r="O56">
        <f t="shared" si="2"/>
        <v>18.311069447699399</v>
      </c>
    </row>
    <row r="57" spans="1:15" x14ac:dyDescent="0.3">
      <c r="A57" t="s">
        <v>94</v>
      </c>
      <c r="B57">
        <v>4473</v>
      </c>
      <c r="K57" t="s">
        <v>34</v>
      </c>
      <c r="L57" t="str">
        <f>A16</f>
        <v>A8</v>
      </c>
      <c r="M57">
        <f>B16</f>
        <v>5218</v>
      </c>
      <c r="N57" s="8">
        <f t="shared" si="1"/>
        <v>0.75384735567533789</v>
      </c>
      <c r="O57">
        <f t="shared" si="2"/>
        <v>30.153894227013517</v>
      </c>
    </row>
    <row r="58" spans="1:15" x14ac:dyDescent="0.3">
      <c r="A58" t="s">
        <v>95</v>
      </c>
      <c r="B58">
        <v>5082</v>
      </c>
      <c r="K58" t="s">
        <v>35</v>
      </c>
      <c r="L58" t="str">
        <f>A28</f>
        <v>B8</v>
      </c>
      <c r="M58">
        <f>B28</f>
        <v>6652</v>
      </c>
      <c r="N58" s="8">
        <f t="shared" si="1"/>
        <v>1.313959846886962</v>
      </c>
      <c r="O58">
        <f t="shared" si="2"/>
        <v>52.55839387547848</v>
      </c>
    </row>
    <row r="59" spans="1:15" x14ac:dyDescent="0.3">
      <c r="A59" t="s">
        <v>96</v>
      </c>
      <c r="B59">
        <v>12554</v>
      </c>
      <c r="K59" t="s">
        <v>36</v>
      </c>
      <c r="L59" t="str">
        <f>A40</f>
        <v>C8</v>
      </c>
      <c r="M59">
        <f>B40</f>
        <v>9823</v>
      </c>
      <c r="N59" s="8">
        <f t="shared" si="1"/>
        <v>2.5525349582063903</v>
      </c>
      <c r="O59">
        <f t="shared" si="2"/>
        <v>102.10139832825561</v>
      </c>
    </row>
    <row r="60" spans="1:15" x14ac:dyDescent="0.3">
      <c r="A60" t="s">
        <v>13</v>
      </c>
      <c r="B60">
        <v>3381</v>
      </c>
      <c r="K60" t="s">
        <v>37</v>
      </c>
      <c r="L60" t="str">
        <f>A52</f>
        <v>D8</v>
      </c>
      <c r="M60">
        <f>B52</f>
        <v>18826</v>
      </c>
      <c r="N60" s="8">
        <f t="shared" si="1"/>
        <v>6.0690571049136794</v>
      </c>
      <c r="O60">
        <f t="shared" si="2"/>
        <v>242.76228419654717</v>
      </c>
    </row>
    <row r="61" spans="1:15" x14ac:dyDescent="0.3">
      <c r="A61" t="s">
        <v>21</v>
      </c>
      <c r="B61">
        <v>5501</v>
      </c>
      <c r="K61" t="s">
        <v>38</v>
      </c>
      <c r="L61" t="str">
        <f>A64</f>
        <v>E8</v>
      </c>
      <c r="M61">
        <f>B64</f>
        <v>41376</v>
      </c>
      <c r="N61" s="8">
        <f t="shared" si="1"/>
        <v>14.876962737286151</v>
      </c>
      <c r="O61">
        <f t="shared" si="2"/>
        <v>595.07850949144608</v>
      </c>
    </row>
    <row r="62" spans="1:15" x14ac:dyDescent="0.3">
      <c r="A62" t="s">
        <v>29</v>
      </c>
      <c r="B62">
        <v>4614</v>
      </c>
      <c r="K62" t="s">
        <v>30</v>
      </c>
      <c r="L62" t="str">
        <f>A76</f>
        <v>F8</v>
      </c>
      <c r="M62">
        <f>B76</f>
        <v>41117</v>
      </c>
      <c r="N62" s="8">
        <f t="shared" si="1"/>
        <v>14.775798765721429</v>
      </c>
      <c r="O62">
        <f t="shared" si="2"/>
        <v>591.0319506288572</v>
      </c>
    </row>
    <row r="63" spans="1:15" x14ac:dyDescent="0.3">
      <c r="A63" t="s">
        <v>38</v>
      </c>
      <c r="B63">
        <v>3318</v>
      </c>
      <c r="K63" t="s">
        <v>39</v>
      </c>
      <c r="L63" t="str">
        <f>A88</f>
        <v>G8</v>
      </c>
      <c r="M63">
        <f>B88</f>
        <v>35849</v>
      </c>
      <c r="N63" s="8">
        <f t="shared" si="1"/>
        <v>12.718147019764082</v>
      </c>
      <c r="O63">
        <f t="shared" si="2"/>
        <v>508.72588079056328</v>
      </c>
    </row>
    <row r="64" spans="1:15" x14ac:dyDescent="0.3">
      <c r="A64" t="s">
        <v>45</v>
      </c>
      <c r="B64">
        <v>41376</v>
      </c>
      <c r="K64" t="s">
        <v>40</v>
      </c>
      <c r="L64" t="str">
        <f>A100</f>
        <v>H8</v>
      </c>
      <c r="M64">
        <f>B100</f>
        <v>21159</v>
      </c>
      <c r="N64" s="8">
        <f t="shared" si="1"/>
        <v>6.9803140379657842</v>
      </c>
      <c r="O64">
        <f t="shared" si="2"/>
        <v>279.21256151863139</v>
      </c>
    </row>
    <row r="65" spans="1:15" x14ac:dyDescent="0.3">
      <c r="A65" t="s">
        <v>53</v>
      </c>
      <c r="B65">
        <v>4536</v>
      </c>
      <c r="K65" t="s">
        <v>48</v>
      </c>
      <c r="L65" t="str">
        <f>A101</f>
        <v>H9</v>
      </c>
      <c r="M65">
        <f>B101</f>
        <v>10672</v>
      </c>
      <c r="N65" s="8">
        <f t="shared" si="1"/>
        <v>2.8841496758065777</v>
      </c>
      <c r="O65">
        <f t="shared" si="2"/>
        <v>115.36598703226311</v>
      </c>
    </row>
    <row r="66" spans="1:15" x14ac:dyDescent="0.3">
      <c r="A66" t="s">
        <v>61</v>
      </c>
      <c r="B66">
        <v>3223</v>
      </c>
      <c r="K66" t="s">
        <v>47</v>
      </c>
      <c r="L66" t="str">
        <f>A89</f>
        <v>G9</v>
      </c>
      <c r="M66">
        <f>B89</f>
        <v>6923</v>
      </c>
      <c r="N66" s="8">
        <f t="shared" si="1"/>
        <v>1.4198109522693541</v>
      </c>
      <c r="O66">
        <f t="shared" si="2"/>
        <v>56.792438090774162</v>
      </c>
    </row>
    <row r="67" spans="1:15" x14ac:dyDescent="0.3">
      <c r="A67" t="s">
        <v>69</v>
      </c>
      <c r="B67">
        <v>3261</v>
      </c>
      <c r="K67" t="s">
        <v>46</v>
      </c>
      <c r="L67" t="str">
        <f>A77</f>
        <v>F9</v>
      </c>
      <c r="M67">
        <f>B77</f>
        <v>5512</v>
      </c>
      <c r="N67" s="8">
        <f t="shared" si="1"/>
        <v>0.86868213420826501</v>
      </c>
      <c r="O67">
        <f t="shared" si="2"/>
        <v>34.747285368330601</v>
      </c>
    </row>
    <row r="68" spans="1:15" x14ac:dyDescent="0.3">
      <c r="A68" t="s">
        <v>77</v>
      </c>
      <c r="B68">
        <v>3284</v>
      </c>
      <c r="K68" t="s">
        <v>45</v>
      </c>
      <c r="L68" t="str">
        <f>A65</f>
        <v>E9</v>
      </c>
      <c r="M68">
        <f>B65</f>
        <v>4536</v>
      </c>
      <c r="N68" s="8">
        <f t="shared" si="1"/>
        <v>0.48746191703773145</v>
      </c>
      <c r="O68">
        <f t="shared" si="2"/>
        <v>19.49847668150926</v>
      </c>
    </row>
    <row r="69" spans="1:15" x14ac:dyDescent="0.3">
      <c r="A69" t="s">
        <v>97</v>
      </c>
      <c r="B69">
        <v>3540</v>
      </c>
      <c r="K69" t="s">
        <v>44</v>
      </c>
      <c r="L69" t="str">
        <f>A53</f>
        <v>D9</v>
      </c>
      <c r="M69">
        <f>B53</f>
        <v>4030</v>
      </c>
      <c r="N69" s="8">
        <f t="shared" si="1"/>
        <v>0.28982110772595893</v>
      </c>
      <c r="O69">
        <f t="shared" si="2"/>
        <v>11.592844309038357</v>
      </c>
    </row>
    <row r="70" spans="1:15" x14ac:dyDescent="0.3">
      <c r="A70" t="s">
        <v>98</v>
      </c>
      <c r="B70">
        <v>7552</v>
      </c>
      <c r="K70" t="s">
        <v>43</v>
      </c>
      <c r="L70" t="str">
        <f>A41</f>
        <v>C9</v>
      </c>
      <c r="M70">
        <f>B41</f>
        <v>3750</v>
      </c>
      <c r="N70" s="8">
        <f t="shared" si="1"/>
        <v>0.18045465198031405</v>
      </c>
      <c r="O70">
        <f t="shared" si="2"/>
        <v>7.2181860792125621</v>
      </c>
    </row>
    <row r="71" spans="1:15" x14ac:dyDescent="0.3">
      <c r="A71" t="s">
        <v>99</v>
      </c>
      <c r="B71">
        <v>17055</v>
      </c>
      <c r="K71" t="s">
        <v>42</v>
      </c>
      <c r="L71" t="str">
        <f>A29</f>
        <v>B9</v>
      </c>
      <c r="M71">
        <f>B29</f>
        <v>3890</v>
      </c>
      <c r="N71" s="8">
        <f t="shared" si="1"/>
        <v>0.2351378798531365</v>
      </c>
      <c r="O71">
        <f t="shared" si="2"/>
        <v>9.40551519412546</v>
      </c>
    </row>
    <row r="72" spans="1:15" x14ac:dyDescent="0.3">
      <c r="A72" t="s">
        <v>14</v>
      </c>
      <c r="B72">
        <v>3295</v>
      </c>
      <c r="K72" t="s">
        <v>41</v>
      </c>
      <c r="L72" t="str">
        <f>A17</f>
        <v>A9</v>
      </c>
      <c r="M72">
        <f>B17</f>
        <v>3730</v>
      </c>
      <c r="N72" s="8">
        <f t="shared" si="1"/>
        <v>0.17264276228419656</v>
      </c>
      <c r="O72">
        <f t="shared" si="2"/>
        <v>6.9057104913678629</v>
      </c>
    </row>
    <row r="73" spans="1:15" x14ac:dyDescent="0.3">
      <c r="A73" t="s">
        <v>22</v>
      </c>
      <c r="B73">
        <v>4279</v>
      </c>
      <c r="K73" t="s">
        <v>49</v>
      </c>
      <c r="L73" t="str">
        <f>A18</f>
        <v>A10</v>
      </c>
      <c r="M73">
        <f>B18</f>
        <v>3597</v>
      </c>
      <c r="N73" s="8">
        <f t="shared" si="1"/>
        <v>0.12069369580501524</v>
      </c>
      <c r="O73">
        <f t="shared" si="2"/>
        <v>4.8277478322006093</v>
      </c>
    </row>
    <row r="74" spans="1:15" x14ac:dyDescent="0.3">
      <c r="A74" t="s">
        <v>32</v>
      </c>
      <c r="B74">
        <v>4010</v>
      </c>
      <c r="K74" t="s">
        <v>50</v>
      </c>
      <c r="L74" t="str">
        <f>A30</f>
        <v>B10</v>
      </c>
      <c r="M74">
        <f>B30</f>
        <v>3392</v>
      </c>
      <c r="N74" s="8">
        <f t="shared" ref="N74:N96" si="3">(M74-I$15)/2560.2</f>
        <v>4.0621826419810957E-2</v>
      </c>
      <c r="O74">
        <f t="shared" ref="O74:O96" si="4">N74*40</f>
        <v>1.6248730567924383</v>
      </c>
    </row>
    <row r="75" spans="1:15" x14ac:dyDescent="0.3">
      <c r="A75" t="s">
        <v>30</v>
      </c>
      <c r="B75">
        <v>3418</v>
      </c>
      <c r="K75" t="s">
        <v>51</v>
      </c>
      <c r="L75" t="str">
        <f>A42</f>
        <v>C10</v>
      </c>
      <c r="M75">
        <f>B42</f>
        <v>3297</v>
      </c>
      <c r="N75" s="8">
        <f t="shared" si="3"/>
        <v>3.5153503632528709E-3</v>
      </c>
      <c r="O75">
        <f t="shared" si="4"/>
        <v>0.14061401453011485</v>
      </c>
    </row>
    <row r="76" spans="1:15" x14ac:dyDescent="0.3">
      <c r="A76" t="s">
        <v>46</v>
      </c>
      <c r="B76">
        <v>41117</v>
      </c>
      <c r="K76" t="s">
        <v>52</v>
      </c>
      <c r="L76" t="str">
        <f>A54</f>
        <v>D10</v>
      </c>
      <c r="M76">
        <f>B54</f>
        <v>3227</v>
      </c>
      <c r="N76" s="8">
        <f t="shared" si="3"/>
        <v>-2.3826263573158347E-2</v>
      </c>
      <c r="O76">
        <f t="shared" si="4"/>
        <v>-0.95305054292633384</v>
      </c>
    </row>
    <row r="77" spans="1:15" x14ac:dyDescent="0.3">
      <c r="A77" t="s">
        <v>54</v>
      </c>
      <c r="B77">
        <v>5512</v>
      </c>
      <c r="K77" t="s">
        <v>53</v>
      </c>
      <c r="L77" t="str">
        <f>A66</f>
        <v>E10</v>
      </c>
      <c r="M77">
        <f>B66</f>
        <v>3223</v>
      </c>
      <c r="N77" s="8">
        <f t="shared" si="3"/>
        <v>-2.5388641512381845E-2</v>
      </c>
      <c r="O77">
        <f t="shared" si="4"/>
        <v>-1.0155456604952737</v>
      </c>
    </row>
    <row r="78" spans="1:15" x14ac:dyDescent="0.3">
      <c r="A78" t="s">
        <v>62</v>
      </c>
      <c r="B78">
        <v>3232</v>
      </c>
      <c r="K78" t="s">
        <v>54</v>
      </c>
      <c r="L78" t="str">
        <f>A78</f>
        <v>F10</v>
      </c>
      <c r="M78">
        <f>B78</f>
        <v>3232</v>
      </c>
      <c r="N78" s="8">
        <f t="shared" si="3"/>
        <v>-2.1873291149128976E-2</v>
      </c>
      <c r="O78">
        <f t="shared" si="4"/>
        <v>-0.87493164596515904</v>
      </c>
    </row>
    <row r="79" spans="1:15" x14ac:dyDescent="0.3">
      <c r="A79" t="s">
        <v>70</v>
      </c>
      <c r="B79">
        <v>3349</v>
      </c>
      <c r="K79" t="s">
        <v>55</v>
      </c>
      <c r="L79" t="str">
        <f>A90</f>
        <v>G10</v>
      </c>
      <c r="M79">
        <f>B90</f>
        <v>3285</v>
      </c>
      <c r="N79" s="8">
        <f t="shared" si="3"/>
        <v>-1.1717834544176238E-3</v>
      </c>
      <c r="O79">
        <f t="shared" si="4"/>
        <v>-4.6871338176704955E-2</v>
      </c>
    </row>
    <row r="80" spans="1:15" x14ac:dyDescent="0.3">
      <c r="A80" t="s">
        <v>78</v>
      </c>
      <c r="B80">
        <v>3290</v>
      </c>
      <c r="K80" t="s">
        <v>56</v>
      </c>
      <c r="L80" t="str">
        <f>A102</f>
        <v>H10</v>
      </c>
      <c r="M80">
        <f>B102</f>
        <v>3216</v>
      </c>
      <c r="N80" s="8">
        <f t="shared" si="3"/>
        <v>-2.8122802906022967E-2</v>
      </c>
      <c r="O80">
        <f t="shared" si="4"/>
        <v>-1.1249121162409188</v>
      </c>
    </row>
    <row r="81" spans="1:15" x14ac:dyDescent="0.3">
      <c r="A81" t="s">
        <v>100</v>
      </c>
      <c r="B81">
        <v>3288</v>
      </c>
      <c r="K81" t="s">
        <v>64</v>
      </c>
      <c r="L81" t="str">
        <f>A103</f>
        <v>H11</v>
      </c>
      <c r="M81">
        <f>B103</f>
        <v>3326</v>
      </c>
      <c r="N81" s="8">
        <f t="shared" si="3"/>
        <v>1.4842590422623234E-2</v>
      </c>
      <c r="O81">
        <f t="shared" si="4"/>
        <v>0.59370361690492934</v>
      </c>
    </row>
    <row r="82" spans="1:15" x14ac:dyDescent="0.3">
      <c r="A82" t="s">
        <v>101</v>
      </c>
      <c r="B82">
        <v>9768</v>
      </c>
      <c r="K82" t="s">
        <v>63</v>
      </c>
      <c r="L82" t="str">
        <f>A91</f>
        <v>G11</v>
      </c>
      <c r="M82">
        <f>B91</f>
        <v>3322</v>
      </c>
      <c r="N82" s="8">
        <f t="shared" si="3"/>
        <v>1.3280212483399735E-2</v>
      </c>
      <c r="O82">
        <f t="shared" si="4"/>
        <v>0.53120849933598935</v>
      </c>
    </row>
    <row r="83" spans="1:15" x14ac:dyDescent="0.3">
      <c r="A83" t="s">
        <v>102</v>
      </c>
      <c r="B83">
        <v>26870</v>
      </c>
      <c r="K83" t="s">
        <v>62</v>
      </c>
      <c r="L83" t="str">
        <f>A79</f>
        <v>F11</v>
      </c>
      <c r="M83">
        <f>B79</f>
        <v>3349</v>
      </c>
      <c r="N83" s="8">
        <f t="shared" si="3"/>
        <v>2.3826263573158347E-2</v>
      </c>
      <c r="O83">
        <f t="shared" si="4"/>
        <v>0.95305054292633384</v>
      </c>
    </row>
    <row r="84" spans="1:15" x14ac:dyDescent="0.3">
      <c r="A84" t="s">
        <v>15</v>
      </c>
      <c r="B84">
        <v>3241</v>
      </c>
      <c r="K84" t="s">
        <v>61</v>
      </c>
      <c r="L84" t="str">
        <f>A67</f>
        <v>E11</v>
      </c>
      <c r="M84">
        <f>B67</f>
        <v>3261</v>
      </c>
      <c r="N84" s="8">
        <f t="shared" si="3"/>
        <v>-1.0546051089758613E-2</v>
      </c>
      <c r="O84">
        <f t="shared" si="4"/>
        <v>-0.4218420435903445</v>
      </c>
    </row>
    <row r="85" spans="1:15" x14ac:dyDescent="0.3">
      <c r="A85" t="s">
        <v>23</v>
      </c>
      <c r="B85">
        <v>3564</v>
      </c>
      <c r="K85" t="s">
        <v>60</v>
      </c>
      <c r="L85" t="str">
        <f>A55</f>
        <v>D11</v>
      </c>
      <c r="M85">
        <f>B55</f>
        <v>3292</v>
      </c>
      <c r="N85" s="8">
        <f t="shared" si="3"/>
        <v>1.5623779392234982E-3</v>
      </c>
      <c r="O85">
        <f t="shared" si="4"/>
        <v>6.2495117568939926E-2</v>
      </c>
    </row>
    <row r="86" spans="1:15" x14ac:dyDescent="0.3">
      <c r="A86" t="s">
        <v>31</v>
      </c>
      <c r="B86">
        <v>3737</v>
      </c>
      <c r="K86" t="s">
        <v>59</v>
      </c>
      <c r="L86" t="str">
        <f>A43</f>
        <v>C11</v>
      </c>
      <c r="M86">
        <f>B43</f>
        <v>3332</v>
      </c>
      <c r="N86" s="8">
        <f t="shared" si="3"/>
        <v>1.7186157331458483E-2</v>
      </c>
      <c r="O86">
        <f t="shared" si="4"/>
        <v>0.68744629325833928</v>
      </c>
    </row>
    <row r="87" spans="1:15" x14ac:dyDescent="0.3">
      <c r="A87" t="s">
        <v>39</v>
      </c>
      <c r="B87">
        <v>3590</v>
      </c>
      <c r="K87" t="s">
        <v>58</v>
      </c>
      <c r="L87" t="str">
        <f>A31</f>
        <v>B11</v>
      </c>
      <c r="M87">
        <f>B31</f>
        <v>3325</v>
      </c>
      <c r="N87" s="8">
        <f t="shared" si="3"/>
        <v>1.4451995937817359E-2</v>
      </c>
      <c r="O87">
        <f t="shared" si="4"/>
        <v>0.57807983751269432</v>
      </c>
    </row>
    <row r="88" spans="1:15" x14ac:dyDescent="0.3">
      <c r="A88" t="s">
        <v>47</v>
      </c>
      <c r="B88">
        <v>35849</v>
      </c>
      <c r="K88" t="s">
        <v>57</v>
      </c>
      <c r="L88" t="str">
        <f>A19</f>
        <v>A11</v>
      </c>
      <c r="M88">
        <f>B19</f>
        <v>3298</v>
      </c>
      <c r="N88" s="8">
        <f t="shared" si="3"/>
        <v>3.9059448480587458E-3</v>
      </c>
      <c r="O88">
        <f t="shared" si="4"/>
        <v>0.15623779392234982</v>
      </c>
    </row>
    <row r="89" spans="1:15" x14ac:dyDescent="0.3">
      <c r="A89" t="s">
        <v>55</v>
      </c>
      <c r="B89">
        <v>6923</v>
      </c>
      <c r="K89" t="s">
        <v>65</v>
      </c>
      <c r="L89" t="str">
        <f>A20</f>
        <v>A12</v>
      </c>
      <c r="M89">
        <f>B20</f>
        <v>3334</v>
      </c>
      <c r="N89" s="8">
        <f t="shared" si="3"/>
        <v>1.796734630107023E-2</v>
      </c>
      <c r="O89">
        <f t="shared" si="4"/>
        <v>0.71869385204280922</v>
      </c>
    </row>
    <row r="90" spans="1:15" x14ac:dyDescent="0.3">
      <c r="A90" t="s">
        <v>63</v>
      </c>
      <c r="B90">
        <v>3285</v>
      </c>
      <c r="K90" t="s">
        <v>66</v>
      </c>
      <c r="L90" t="str">
        <f>A32</f>
        <v>B12</v>
      </c>
      <c r="M90">
        <f>B32</f>
        <v>3316</v>
      </c>
      <c r="N90" s="8">
        <f t="shared" si="3"/>
        <v>1.0936645574564488E-2</v>
      </c>
      <c r="O90">
        <f t="shared" si="4"/>
        <v>0.43746582298257952</v>
      </c>
    </row>
    <row r="91" spans="1:15" x14ac:dyDescent="0.3">
      <c r="A91" t="s">
        <v>71</v>
      </c>
      <c r="B91">
        <v>3322</v>
      </c>
      <c r="K91" t="s">
        <v>67</v>
      </c>
      <c r="L91" t="str">
        <f>A44</f>
        <v>C12</v>
      </c>
      <c r="M91">
        <f>B44</f>
        <v>3332</v>
      </c>
      <c r="N91" s="8">
        <f t="shared" si="3"/>
        <v>1.7186157331458483E-2</v>
      </c>
      <c r="O91">
        <f t="shared" si="4"/>
        <v>0.68744629325833928</v>
      </c>
    </row>
    <row r="92" spans="1:15" x14ac:dyDescent="0.3">
      <c r="A92" t="s">
        <v>79</v>
      </c>
      <c r="B92">
        <v>3312</v>
      </c>
      <c r="K92" t="s">
        <v>68</v>
      </c>
      <c r="L92" t="str">
        <f>A56</f>
        <v>D12</v>
      </c>
      <c r="M92">
        <f>B56</f>
        <v>3341</v>
      </c>
      <c r="N92" s="8">
        <f t="shared" si="3"/>
        <v>2.0701507694711352E-2</v>
      </c>
      <c r="O92">
        <f t="shared" si="4"/>
        <v>0.82806030778845408</v>
      </c>
    </row>
    <row r="93" spans="1:15" x14ac:dyDescent="0.3">
      <c r="A93" t="s">
        <v>103</v>
      </c>
      <c r="B93">
        <v>3297</v>
      </c>
      <c r="K93" t="s">
        <v>69</v>
      </c>
      <c r="L93" t="str">
        <f>A68</f>
        <v>E12</v>
      </c>
      <c r="M93">
        <f>B68</f>
        <v>3284</v>
      </c>
      <c r="N93" s="8">
        <f t="shared" si="3"/>
        <v>-1.5623779392234982E-3</v>
      </c>
      <c r="O93">
        <f t="shared" si="4"/>
        <v>-6.2495117568939926E-2</v>
      </c>
    </row>
    <row r="94" spans="1:15" x14ac:dyDescent="0.3">
      <c r="A94" t="s">
        <v>104</v>
      </c>
      <c r="B94">
        <v>13793</v>
      </c>
      <c r="K94" t="s">
        <v>70</v>
      </c>
      <c r="L94" t="str">
        <f>A80</f>
        <v>F12</v>
      </c>
      <c r="M94">
        <f>B80</f>
        <v>3290</v>
      </c>
      <c r="N94" s="8">
        <f t="shared" si="3"/>
        <v>7.8118896961174912E-4</v>
      </c>
      <c r="O94">
        <f t="shared" si="4"/>
        <v>3.1247558784469963E-2</v>
      </c>
    </row>
    <row r="95" spans="1:15" x14ac:dyDescent="0.3">
      <c r="A95" t="s">
        <v>105</v>
      </c>
      <c r="B95">
        <v>29136</v>
      </c>
      <c r="K95" t="s">
        <v>71</v>
      </c>
      <c r="L95" t="str">
        <f>A92</f>
        <v>G12</v>
      </c>
      <c r="M95">
        <f>B92</f>
        <v>3312</v>
      </c>
      <c r="N95" s="8">
        <f t="shared" si="3"/>
        <v>9.3742676353409903E-3</v>
      </c>
      <c r="O95">
        <f t="shared" si="4"/>
        <v>0.37497070541363964</v>
      </c>
    </row>
    <row r="96" spans="1:15" x14ac:dyDescent="0.3">
      <c r="A96" t="s">
        <v>16</v>
      </c>
      <c r="B96">
        <v>3268</v>
      </c>
      <c r="K96" t="s">
        <v>72</v>
      </c>
      <c r="L96" t="str">
        <f>A104</f>
        <v>H12</v>
      </c>
      <c r="M96">
        <f>B104</f>
        <v>3311</v>
      </c>
      <c r="N96" s="8">
        <f t="shared" si="3"/>
        <v>8.9836731505351149E-3</v>
      </c>
      <c r="O96">
        <f t="shared" si="4"/>
        <v>0.35934692602140461</v>
      </c>
    </row>
    <row r="97" spans="1:2" x14ac:dyDescent="0.3">
      <c r="A97" t="s">
        <v>24</v>
      </c>
      <c r="B97">
        <v>3356</v>
      </c>
    </row>
    <row r="98" spans="1:2" x14ac:dyDescent="0.3">
      <c r="A98" t="s">
        <v>33</v>
      </c>
      <c r="B98">
        <v>3547</v>
      </c>
    </row>
    <row r="99" spans="1:2" x14ac:dyDescent="0.3">
      <c r="A99" t="s">
        <v>40</v>
      </c>
      <c r="B99">
        <v>3631</v>
      </c>
    </row>
    <row r="100" spans="1:2" x14ac:dyDescent="0.3">
      <c r="A100" t="s">
        <v>48</v>
      </c>
      <c r="B100">
        <v>21159</v>
      </c>
    </row>
    <row r="101" spans="1:2" x14ac:dyDescent="0.3">
      <c r="A101" t="s">
        <v>56</v>
      </c>
      <c r="B101">
        <v>10672</v>
      </c>
    </row>
    <row r="102" spans="1:2" x14ac:dyDescent="0.3">
      <c r="A102" t="s">
        <v>64</v>
      </c>
      <c r="B102">
        <v>3216</v>
      </c>
    </row>
    <row r="103" spans="1:2" x14ac:dyDescent="0.3">
      <c r="A103" t="s">
        <v>72</v>
      </c>
      <c r="B103">
        <v>3326</v>
      </c>
    </row>
    <row r="104" spans="1:2" x14ac:dyDescent="0.3">
      <c r="A104" t="s">
        <v>80</v>
      </c>
      <c r="B104">
        <v>3311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45" workbookViewId="0">
      <selection activeCell="J94" sqref="J94"/>
    </sheetView>
  </sheetViews>
  <sheetFormatPr defaultRowHeight="12.45" x14ac:dyDescent="0.3"/>
  <cols>
    <col min="2" max="2" width="15.3828125" customWidth="1"/>
    <col min="3" max="3" width="13.07421875" style="2" customWidth="1"/>
    <col min="4" max="6" width="10.074218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074218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4.3211890245500361E-3</v>
      </c>
      <c r="E2" s="7">
        <f>'Plate 2'!N9</f>
        <v>1.4531715469011117E-2</v>
      </c>
      <c r="F2" s="7">
        <f>'Plate 3'!N9</f>
        <v>8.5930786657292414E-3</v>
      </c>
      <c r="G2" s="7">
        <f>AVERAGE(D2:F2)</f>
        <v>9.1486610530967984E-3</v>
      </c>
      <c r="H2" s="7">
        <f>STDEV(D2:F2)</f>
        <v>5.1278861541696266E-3</v>
      </c>
      <c r="I2" s="7">
        <f>G2*40</f>
        <v>0.36594644212387195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6.8778925307421399E-2</v>
      </c>
      <c r="E3" s="7">
        <f>'Plate 2'!N10</f>
        <v>9.0459928794594205E-2</v>
      </c>
      <c r="F3" s="7">
        <f>'Plate 3'!N10</f>
        <v>6.7963440356222177E-2</v>
      </c>
      <c r="G3" s="7">
        <f t="shared" ref="G3:G66" si="0">AVERAGE(D3:F3)</f>
        <v>7.5734098152745927E-2</v>
      </c>
      <c r="H3" s="7">
        <f t="shared" ref="H3:H66" si="1">STDEV(D3:F3)</f>
        <v>1.2759460019754218E-2</v>
      </c>
      <c r="I3" s="7">
        <f t="shared" ref="I3:I66" si="2">G3*40</f>
        <v>3.0293639261098368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0.18040964177496399</v>
      </c>
      <c r="E4" s="7">
        <f>'Plate 2'!N11</f>
        <v>0.22015548935551843</v>
      </c>
      <c r="F4" s="7">
        <f>'Plate 3'!N11</f>
        <v>0.18670416373720805</v>
      </c>
      <c r="G4" s="7">
        <f t="shared" si="0"/>
        <v>0.19575643162256351</v>
      </c>
      <c r="H4" s="7">
        <f t="shared" si="1"/>
        <v>2.1363304177381932E-2</v>
      </c>
      <c r="I4" s="7">
        <f t="shared" si="2"/>
        <v>7.8302572649025404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0.40547157013694501</v>
      </c>
      <c r="E5" s="7">
        <f>'Plate 2'!N12</f>
        <v>0.41706023396061909</v>
      </c>
      <c r="F5" s="7">
        <f>'Plate 3'!N12</f>
        <v>0.44059057886102654</v>
      </c>
      <c r="G5" s="7">
        <f t="shared" si="0"/>
        <v>0.42104079431953023</v>
      </c>
      <c r="H5" s="7">
        <f t="shared" si="1"/>
        <v>1.7894687452390153E-2</v>
      </c>
      <c r="I5" s="7">
        <f t="shared" si="2"/>
        <v>16.841631772781209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0.67770647868359724</v>
      </c>
      <c r="E6" s="7">
        <f>'Plate 2'!N13</f>
        <v>0.70660466468066563</v>
      </c>
      <c r="F6" s="7">
        <f>'Plate 3'!N13</f>
        <v>0.700726505741739</v>
      </c>
      <c r="G6" s="7">
        <f t="shared" si="0"/>
        <v>0.69501254970200066</v>
      </c>
      <c r="H6" s="7">
        <f t="shared" si="1"/>
        <v>1.5272958413429173E-2</v>
      </c>
      <c r="I6" s="7">
        <f t="shared" si="2"/>
        <v>27.800501988080025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1.6085626143887508</v>
      </c>
      <c r="E7" s="7">
        <f>'Plate 2'!N14</f>
        <v>1.7194652328707405</v>
      </c>
      <c r="F7" s="7">
        <f>'Plate 3'!N14</f>
        <v>1.6654948832122491</v>
      </c>
      <c r="G7" s="7">
        <f t="shared" si="0"/>
        <v>1.6645075768239135</v>
      </c>
      <c r="H7" s="7">
        <f t="shared" si="1"/>
        <v>5.5457900942686024E-2</v>
      </c>
      <c r="I7" s="7">
        <f t="shared" si="2"/>
        <v>66.580303072956539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2.4591166540543496</v>
      </c>
      <c r="E8" s="7">
        <f>'Plate 2'!N15</f>
        <v>2.5190728765530772</v>
      </c>
      <c r="F8" s="7">
        <f>'Plate 3'!N15</f>
        <v>2.5310522615420674</v>
      </c>
      <c r="G8" s="7">
        <f t="shared" si="0"/>
        <v>2.5030805973831645</v>
      </c>
      <c r="H8" s="7">
        <f t="shared" si="1"/>
        <v>3.8542154207348876E-2</v>
      </c>
      <c r="I8" s="7">
        <f t="shared" si="2"/>
        <v>100.12322389532657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4.0536354041133125</v>
      </c>
      <c r="E9" s="7">
        <f>'Plate 2'!N16</f>
        <v>4.035094092857662</v>
      </c>
      <c r="F9" s="7">
        <f>'Plate 3'!N16</f>
        <v>4.1031950628857121</v>
      </c>
      <c r="G9" s="7">
        <f t="shared" si="0"/>
        <v>4.0639748532855622</v>
      </c>
      <c r="H9" s="7">
        <f t="shared" si="1"/>
        <v>3.5208148014053482E-2</v>
      </c>
      <c r="I9" s="7">
        <f t="shared" si="2"/>
        <v>162.55899413142248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9.844388796095739</v>
      </c>
      <c r="E10" s="7">
        <f>'Plate 2'!N17</f>
        <v>10.056673690329143</v>
      </c>
      <c r="F10" s="7">
        <f>'Plate 3'!N17</f>
        <v>10.096086243262246</v>
      </c>
      <c r="G10" s="7">
        <f t="shared" si="0"/>
        <v>9.9990495765623759</v>
      </c>
      <c r="H10" s="7">
        <f t="shared" si="1"/>
        <v>0.13538207079627673</v>
      </c>
      <c r="I10" s="7">
        <f t="shared" si="2"/>
        <v>399.96198306249505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8.8166660064235902</v>
      </c>
      <c r="E11" s="7">
        <f>'Plate 2'!N18</f>
        <v>9.2058417496185427</v>
      </c>
      <c r="F11" s="7">
        <f>'Plate 3'!N18</f>
        <v>9.2109991406921345</v>
      </c>
      <c r="G11" s="7">
        <f t="shared" si="0"/>
        <v>9.0778356322447546</v>
      </c>
      <c r="H11" s="7">
        <f t="shared" si="1"/>
        <v>0.22619423016369633</v>
      </c>
      <c r="I11" s="7">
        <f t="shared" si="2"/>
        <v>363.1134252897902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5.2491643675721562</v>
      </c>
      <c r="E12" s="7">
        <f>'Plate 2'!N19</f>
        <v>5.4631984305747299</v>
      </c>
      <c r="F12" s="7">
        <f>'Plate 3'!N19</f>
        <v>5.3773142723224749</v>
      </c>
      <c r="G12" s="7">
        <f t="shared" si="0"/>
        <v>5.3632256901564537</v>
      </c>
      <c r="H12" s="7">
        <f t="shared" si="1"/>
        <v>0.1077103112145442</v>
      </c>
      <c r="I12" s="7">
        <f t="shared" si="2"/>
        <v>214.52902760625815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3.5437350992164087</v>
      </c>
      <c r="E13" s="7">
        <f>'Plate 2'!N20</f>
        <v>3.6641720555111532</v>
      </c>
      <c r="F13" s="7">
        <f>'Plate 3'!N20</f>
        <v>3.6192484962112337</v>
      </c>
      <c r="G13" s="7">
        <f t="shared" si="0"/>
        <v>3.6090518836462651</v>
      </c>
      <c r="H13" s="7">
        <f t="shared" si="1"/>
        <v>6.0862494947509366E-2</v>
      </c>
      <c r="I13" s="7">
        <f t="shared" si="2"/>
        <v>144.3620753458506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1.5034136814580332</v>
      </c>
      <c r="E14" s="7">
        <f>'Plate 2'!N21</f>
        <v>1.5534403836372885</v>
      </c>
      <c r="F14" s="7">
        <f>'Plate 3'!N21</f>
        <v>1.5369892977111164</v>
      </c>
      <c r="G14" s="7">
        <f t="shared" si="0"/>
        <v>1.5312811209354793</v>
      </c>
      <c r="H14" s="7">
        <f t="shared" si="1"/>
        <v>2.5497160514641983E-2</v>
      </c>
      <c r="I14" s="7">
        <f t="shared" si="2"/>
        <v>61.251244837419172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0.908529992411645</v>
      </c>
      <c r="E15" s="7">
        <f>'Plate 2'!N22</f>
        <v>0.93329942599723903</v>
      </c>
      <c r="F15" s="7">
        <f>'Plate 3'!N22</f>
        <v>0.9370361690492931</v>
      </c>
      <c r="G15" s="7">
        <f t="shared" si="0"/>
        <v>0.92628852915272575</v>
      </c>
      <c r="H15" s="7">
        <f t="shared" si="1"/>
        <v>1.5492418550617061E-2</v>
      </c>
      <c r="I15" s="7">
        <f t="shared" si="2"/>
        <v>37.051541166109033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0.58083982471660067</v>
      </c>
      <c r="E16" s="7">
        <f>'Plate 2'!N23</f>
        <v>0.61505485722589559</v>
      </c>
      <c r="F16" s="7">
        <f>'Plate 3'!N23</f>
        <v>0.6050308569642997</v>
      </c>
      <c r="G16" s="7">
        <f t="shared" si="0"/>
        <v>0.60030851296893195</v>
      </c>
      <c r="H16" s="7">
        <f t="shared" si="1"/>
        <v>1.7589556902064537E-2</v>
      </c>
      <c r="I16" s="7">
        <f t="shared" si="2"/>
        <v>24.012340518757277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0.31220590702374007</v>
      </c>
      <c r="E17" s="7">
        <f>'Plate 2'!N24</f>
        <v>0.34294848506866238</v>
      </c>
      <c r="F17" s="7">
        <f>'Plate 3'!N24</f>
        <v>0.33083352863057575</v>
      </c>
      <c r="G17" s="7">
        <f t="shared" si="0"/>
        <v>0.32866264024099273</v>
      </c>
      <c r="H17" s="7">
        <f t="shared" si="1"/>
        <v>1.5485835253936242E-2</v>
      </c>
      <c r="I17" s="7">
        <f t="shared" si="2"/>
        <v>13.146505609639709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0.17608845275041396</v>
      </c>
      <c r="E18" s="7">
        <f>'Plate 2'!N25</f>
        <v>0.19726803749182592</v>
      </c>
      <c r="F18" s="7">
        <f>'Plate 3'!N25</f>
        <v>0.18631356925240217</v>
      </c>
      <c r="G18" s="7">
        <f t="shared" si="0"/>
        <v>0.186556686498214</v>
      </c>
      <c r="H18" s="7">
        <f t="shared" si="1"/>
        <v>1.0591885193442712E-2</v>
      </c>
      <c r="I18" s="7">
        <f t="shared" si="2"/>
        <v>7.4622674599285599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0.12279378811429685</v>
      </c>
      <c r="E19" s="7">
        <f>'Plate 2'!N26</f>
        <v>0.14640703335028701</v>
      </c>
      <c r="F19" s="7">
        <f>'Plate 3'!N26</f>
        <v>0.12264666822904462</v>
      </c>
      <c r="G19" s="7">
        <f t="shared" si="0"/>
        <v>0.13061582989787615</v>
      </c>
      <c r="H19" s="7">
        <f t="shared" si="1"/>
        <v>1.367578118140728E-2</v>
      </c>
      <c r="I19" s="7">
        <f t="shared" si="2"/>
        <v>5.2246331959150458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0.10406863567458002</v>
      </c>
      <c r="E20" s="7">
        <f>'Plate 2'!N27</f>
        <v>0.1086245731308581</v>
      </c>
      <c r="F20" s="7">
        <f>'Plate 3'!N27</f>
        <v>0.10663229435200376</v>
      </c>
      <c r="G20" s="7">
        <f t="shared" si="0"/>
        <v>0.10644183438581396</v>
      </c>
      <c r="H20" s="7">
        <f t="shared" si="1"/>
        <v>2.2839325242703999E-3</v>
      </c>
      <c r="I20" s="7">
        <f t="shared" si="2"/>
        <v>4.2576733754325584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6.6978429880525561E-2</v>
      </c>
      <c r="E21" s="7">
        <f>'Plate 2'!N28</f>
        <v>9.0459928794594205E-2</v>
      </c>
      <c r="F21" s="7">
        <f>'Plate 3'!N28</f>
        <v>6.6791656901804553E-2</v>
      </c>
      <c r="G21" s="7">
        <f t="shared" si="0"/>
        <v>7.474333852564144E-2</v>
      </c>
      <c r="H21" s="7">
        <f t="shared" si="1"/>
        <v>1.361128679802171E-2</v>
      </c>
      <c r="I21" s="7">
        <f t="shared" si="2"/>
        <v>2.9897335410256574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3.3129115854883609E-2</v>
      </c>
      <c r="E22" s="7">
        <f>'Plate 2'!N29</f>
        <v>4.4321732180483908E-2</v>
      </c>
      <c r="F22" s="7">
        <f>'Plate 3'!N29</f>
        <v>3.6325287086946337E-2</v>
      </c>
      <c r="G22" s="7">
        <f t="shared" si="0"/>
        <v>3.7925378374104618E-2</v>
      </c>
      <c r="H22" s="7">
        <f t="shared" si="1"/>
        <v>5.7653173501944774E-3</v>
      </c>
      <c r="I22" s="7">
        <f t="shared" si="2"/>
        <v>1.5170151349641847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-1.8004954268958481E-3</v>
      </c>
      <c r="E23" s="7">
        <f>'Plate 2'!N30</f>
        <v>2.7246966504395845E-2</v>
      </c>
      <c r="F23" s="7">
        <f>'Plate 3'!N30</f>
        <v>2.734161393641122E-3</v>
      </c>
      <c r="G23" s="7">
        <f t="shared" si="0"/>
        <v>9.3935441570470405E-3</v>
      </c>
      <c r="H23" s="7">
        <f t="shared" si="1"/>
        <v>1.5626877335367453E-2</v>
      </c>
      <c r="I23" s="7">
        <f t="shared" si="2"/>
        <v>0.37574176628188161</v>
      </c>
      <c r="J23">
        <f>SUM(I2:I23)</f>
        <v>1664.3854304035701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-1.9085251525095992E-2</v>
      </c>
      <c r="E24">
        <f>'Plate 2'!N31</f>
        <v>-2.7973552277846401E-2</v>
      </c>
      <c r="F24">
        <f>'Plate 3'!N31</f>
        <v>-1.8357940785876103E-2</v>
      </c>
      <c r="G24">
        <f t="shared" si="0"/>
        <v>-2.1805581529606165E-2</v>
      </c>
      <c r="H24">
        <f t="shared" si="1"/>
        <v>5.3539838056541247E-3</v>
      </c>
      <c r="I24" s="7">
        <f t="shared" si="2"/>
        <v>-0.87222326118424665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-5.4014862806875449E-3</v>
      </c>
      <c r="E25">
        <f>'Plate 2'!N32</f>
        <v>-2.1797573203516676E-3</v>
      </c>
      <c r="F25">
        <f>'Plate 3'!N32</f>
        <v>-7.8118896961174916E-3</v>
      </c>
      <c r="G25">
        <f t="shared" si="0"/>
        <v>-5.1310444323855687E-3</v>
      </c>
      <c r="H25">
        <f t="shared" si="1"/>
        <v>2.8257888933043334E-3</v>
      </c>
      <c r="I25" s="7">
        <f t="shared" si="2"/>
        <v>-0.20524177729542276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2.2326143293508519E-2</v>
      </c>
      <c r="E26">
        <f>'Plate 2'!N33</f>
        <v>0.13405507520162754</v>
      </c>
      <c r="F26">
        <f>'Plate 3'!N33</f>
        <v>2.6560424966799469E-2</v>
      </c>
      <c r="G26">
        <f t="shared" si="0"/>
        <v>6.098054782064518E-2</v>
      </c>
      <c r="H26">
        <f t="shared" si="1"/>
        <v>6.331980100480139E-2</v>
      </c>
      <c r="I26" s="7">
        <f t="shared" si="2"/>
        <v>2.4392219128258072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0.10586913110147587</v>
      </c>
      <c r="E27">
        <f>'Plate 2'!N34</f>
        <v>9.8452372302550314E-2</v>
      </c>
      <c r="F27">
        <f>'Plate 3'!N34</f>
        <v>0.10780407780642139</v>
      </c>
      <c r="G27">
        <f t="shared" si="0"/>
        <v>0.10404186040348253</v>
      </c>
      <c r="H27">
        <f t="shared" si="1"/>
        <v>4.9363739334244072E-3</v>
      </c>
      <c r="I27" s="7">
        <f t="shared" si="2"/>
        <v>4.1616744161393013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0.35757839178151546</v>
      </c>
      <c r="E28">
        <f>'Plate 2'!N35</f>
        <v>0.39671583230400348</v>
      </c>
      <c r="F28">
        <f>'Plate 3'!N35</f>
        <v>0.38707913444262171</v>
      </c>
      <c r="G28">
        <f t="shared" si="0"/>
        <v>0.38045778617604692</v>
      </c>
      <c r="H28">
        <f t="shared" si="1"/>
        <v>2.0391579201064269E-2</v>
      </c>
      <c r="I28" s="7">
        <f t="shared" si="2"/>
        <v>15.218311447041877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0.8347096799089152</v>
      </c>
      <c r="E29">
        <f>'Plate 2'!N36</f>
        <v>0.89479038000435951</v>
      </c>
      <c r="F29">
        <f>'Plate 3'!N36</f>
        <v>0.86438559487540045</v>
      </c>
      <c r="G29">
        <f t="shared" si="0"/>
        <v>0.86462855159622498</v>
      </c>
      <c r="H29">
        <f t="shared" si="1"/>
        <v>3.0041086897211723E-2</v>
      </c>
      <c r="I29" s="7">
        <f t="shared" si="2"/>
        <v>34.585142063848998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2.0982973705044214</v>
      </c>
      <c r="E30">
        <f>'Plate 2'!N37</f>
        <v>2.1492407178667441</v>
      </c>
      <c r="F30">
        <f>'Plate 3'!N37</f>
        <v>2.1560815561284277</v>
      </c>
      <c r="G30">
        <f t="shared" si="0"/>
        <v>2.134539881499864</v>
      </c>
      <c r="H30">
        <f t="shared" si="1"/>
        <v>3.1572756760722229E-2</v>
      </c>
      <c r="I30" s="7">
        <f t="shared" si="2"/>
        <v>85.381595259994555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4.8253277440808731</v>
      </c>
      <c r="E31">
        <f>'Plate 2'!N38</f>
        <v>4.9974569497929231</v>
      </c>
      <c r="F31">
        <f>'Plate 3'!N38</f>
        <v>4.9769549253964538</v>
      </c>
      <c r="G31">
        <f t="shared" si="0"/>
        <v>4.93324653975675</v>
      </c>
      <c r="H31">
        <f t="shared" si="1"/>
        <v>9.4020918396849909E-2</v>
      </c>
      <c r="I31" s="7">
        <f t="shared" si="2"/>
        <v>197.32986159027001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9.7892936360327276</v>
      </c>
      <c r="E32">
        <f>'Plate 2'!N39</f>
        <v>10.033422945578726</v>
      </c>
      <c r="F32">
        <f>'Plate 3'!N39</f>
        <v>10.048433716115929</v>
      </c>
      <c r="G32">
        <f t="shared" si="0"/>
        <v>9.9570500992424602</v>
      </c>
      <c r="H32">
        <f t="shared" si="1"/>
        <v>0.14547509759236821</v>
      </c>
      <c r="I32" s="7">
        <f t="shared" si="2"/>
        <v>398.28200396969839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10.362571379956364</v>
      </c>
      <c r="E33">
        <f>'Plate 2'!N40</f>
        <v>10.546755794521543</v>
      </c>
      <c r="F33">
        <f>'Plate 3'!N40</f>
        <v>10.640184360596828</v>
      </c>
      <c r="G33">
        <f t="shared" si="0"/>
        <v>10.516503845024912</v>
      </c>
      <c r="H33">
        <f t="shared" si="1"/>
        <v>0.14125730809866352</v>
      </c>
      <c r="I33" s="7">
        <f t="shared" si="2"/>
        <v>420.66015380099651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6.3895981709679859</v>
      </c>
      <c r="E34">
        <f>'Plate 2'!N41</f>
        <v>6.4161156724551338</v>
      </c>
      <c r="F34">
        <f>'Plate 3'!N41</f>
        <v>6.578782907585345</v>
      </c>
      <c r="G34">
        <f t="shared" si="0"/>
        <v>6.4614989170028219</v>
      </c>
      <c r="H34">
        <f t="shared" si="1"/>
        <v>0.10243263789682129</v>
      </c>
      <c r="I34" s="7">
        <f t="shared" si="2"/>
        <v>258.4599566801129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3.973693407159137</v>
      </c>
      <c r="E35">
        <f>'Plate 2'!N42</f>
        <v>4.0125699338806946</v>
      </c>
      <c r="F35">
        <f>'Plate 3'!N42</f>
        <v>4.0364034059839078</v>
      </c>
      <c r="G35">
        <f t="shared" si="0"/>
        <v>4.0075555823412463</v>
      </c>
      <c r="H35">
        <f t="shared" si="1"/>
        <v>3.165428532081499E-2</v>
      </c>
      <c r="I35" s="7">
        <f t="shared" si="2"/>
        <v>160.30222329364986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1.6316089558530176</v>
      </c>
      <c r="E36">
        <f>'Plate 2'!N43</f>
        <v>1.6464433626389596</v>
      </c>
      <c r="F36">
        <f>'Plate 3'!N43</f>
        <v>1.6799468791500665</v>
      </c>
      <c r="G36">
        <f t="shared" si="0"/>
        <v>1.6526663992140147</v>
      </c>
      <c r="H36">
        <f t="shared" si="1"/>
        <v>2.4762539153501587E-2</v>
      </c>
      <c r="I36" s="7">
        <f t="shared" si="2"/>
        <v>66.106655968560588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0.85739592228780293</v>
      </c>
      <c r="E37">
        <f>'Plate 2'!N44</f>
        <v>0.87517256412119449</v>
      </c>
      <c r="F37">
        <f>'Plate 3'!N44</f>
        <v>0.87961877978282954</v>
      </c>
      <c r="G37">
        <f t="shared" si="0"/>
        <v>0.87072908873060895</v>
      </c>
      <c r="H37">
        <f t="shared" si="1"/>
        <v>1.1758920187292684E-2</v>
      </c>
      <c r="I37" s="7">
        <f t="shared" si="2"/>
        <v>34.829163549224361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0.49549634148173743</v>
      </c>
      <c r="E38">
        <f>'Plate 2'!N45</f>
        <v>0.53149749327908158</v>
      </c>
      <c r="F38">
        <f>'Plate 3'!N45</f>
        <v>0.51792828685258963</v>
      </c>
      <c r="G38">
        <f t="shared" si="0"/>
        <v>0.51497404053780282</v>
      </c>
      <c r="H38">
        <f t="shared" si="1"/>
        <v>1.8181485394493411E-2</v>
      </c>
      <c r="I38" s="7">
        <f t="shared" si="2"/>
        <v>20.598961621512114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0.28159748476651064</v>
      </c>
      <c r="E39">
        <f>'Plate 2'!N46</f>
        <v>0.30443943907578291</v>
      </c>
      <c r="F39">
        <f>'Plate 3'!N46</f>
        <v>0.28200921802984141</v>
      </c>
      <c r="G39">
        <f t="shared" si="0"/>
        <v>0.28934871395737832</v>
      </c>
      <c r="H39">
        <f t="shared" si="1"/>
        <v>1.3070572654611147E-2</v>
      </c>
      <c r="I39" s="7">
        <f t="shared" si="2"/>
        <v>11.573948558295132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0.16168448933524718</v>
      </c>
      <c r="E40">
        <f>'Plate 2'!N47</f>
        <v>0.16420838479982564</v>
      </c>
      <c r="F40">
        <f>'Plate 3'!N47</f>
        <v>0.17537692367783769</v>
      </c>
      <c r="G40">
        <f t="shared" si="0"/>
        <v>0.16708993260430352</v>
      </c>
      <c r="H40">
        <f t="shared" si="1"/>
        <v>7.2868496532216475E-3</v>
      </c>
      <c r="I40" s="7">
        <f t="shared" si="2"/>
        <v>6.6835973041721406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9.6146455796238289E-2</v>
      </c>
      <c r="E41">
        <f>'Plate 2'!N48</f>
        <v>9.9905543849451425E-2</v>
      </c>
      <c r="F41">
        <f>'Plate 3'!N48</f>
        <v>0.10116397156472151</v>
      </c>
      <c r="G41">
        <f t="shared" si="0"/>
        <v>9.9071990403470409E-2</v>
      </c>
      <c r="H41">
        <f t="shared" si="1"/>
        <v>2.6105506377438006E-3</v>
      </c>
      <c r="I41" s="7">
        <f t="shared" si="2"/>
        <v>3.9628796161388165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0.13251646341953444</v>
      </c>
      <c r="E42">
        <f>'Plate 2'!N49</f>
        <v>0.11443725931846255</v>
      </c>
      <c r="F42">
        <f>'Plate 3'!N49</f>
        <v>0.13397390828841499</v>
      </c>
      <c r="G42">
        <f t="shared" si="0"/>
        <v>0.126975877008804</v>
      </c>
      <c r="H42">
        <f t="shared" si="1"/>
        <v>1.0883185957010204E-2</v>
      </c>
      <c r="I42" s="7">
        <f t="shared" si="2"/>
        <v>5.0790350803521598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0.11919279726050515</v>
      </c>
      <c r="E43">
        <f>'Plate 2'!N50</f>
        <v>8.5010535493715039E-2</v>
      </c>
      <c r="F43">
        <f>'Plate 3'!N50</f>
        <v>0.11795953441137412</v>
      </c>
      <c r="G43">
        <f t="shared" si="0"/>
        <v>0.10738762238853145</v>
      </c>
      <c r="H43">
        <f t="shared" si="1"/>
        <v>1.9388933641058821E-2</v>
      </c>
      <c r="I43" s="7">
        <f t="shared" si="2"/>
        <v>4.2955048955412583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4.7533079270050391E-2</v>
      </c>
      <c r="E44">
        <f>'Plate 2'!N51</f>
        <v>7.7744677759209471E-2</v>
      </c>
      <c r="F44">
        <f>'Plate 3'!N51</f>
        <v>5.0777283024763691E-2</v>
      </c>
      <c r="G44">
        <f t="shared" si="0"/>
        <v>5.8685013351341186E-2</v>
      </c>
      <c r="H44">
        <f t="shared" si="1"/>
        <v>1.658566610076136E-2</v>
      </c>
      <c r="I44" s="7">
        <f t="shared" si="2"/>
        <v>2.3474005340536475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1.080297256137509E-2</v>
      </c>
      <c r="E45">
        <f>'Plate 2'!N52</f>
        <v>2.0707694543340843E-2</v>
      </c>
      <c r="F45">
        <f>'Plate 3'!N52</f>
        <v>1.1717834544176237E-2</v>
      </c>
      <c r="G45">
        <f t="shared" si="0"/>
        <v>1.4409500549630723E-2</v>
      </c>
      <c r="H45">
        <f t="shared" si="1"/>
        <v>5.4735435321826321E-3</v>
      </c>
      <c r="I45" s="7">
        <f t="shared" si="2"/>
        <v>0.57638002198522897</v>
      </c>
      <c r="J45">
        <f>SUM(I24:I45)</f>
        <v>1731.7962065459335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2.7727629574196062E-2</v>
      </c>
      <c r="E46" s="6">
        <f>'Plate 2'!N53</f>
        <v>4.0688803313231131E-2</v>
      </c>
      <c r="F46" s="6">
        <f>'Plate 3'!N53</f>
        <v>1.8748535270681981E-2</v>
      </c>
      <c r="G46" s="6">
        <f t="shared" si="0"/>
        <v>2.905498938603639E-2</v>
      </c>
      <c r="H46" s="6">
        <f t="shared" si="1"/>
        <v>1.1030197346253255E-2</v>
      </c>
      <c r="I46" s="7">
        <f t="shared" si="2"/>
        <v>1.1621995754414556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5.905625000218382E-2</v>
      </c>
      <c r="E47" s="6">
        <f>'Plate 2'!N54</f>
        <v>6.5029426723824751E-2</v>
      </c>
      <c r="F47" s="6">
        <f>'Plate 3'!N54</f>
        <v>5.468322787282244E-2</v>
      </c>
      <c r="G47" s="6">
        <f t="shared" si="0"/>
        <v>5.9589634866276997E-2</v>
      </c>
      <c r="H47" s="6">
        <f t="shared" si="1"/>
        <v>5.1936819527242098E-3</v>
      </c>
      <c r="I47" s="7">
        <f t="shared" si="2"/>
        <v>2.3835853946510799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0.2193003429959143</v>
      </c>
      <c r="E48" s="6">
        <f>'Plate 2'!N55</f>
        <v>0.25575819225459567</v>
      </c>
      <c r="F48" s="6">
        <f>'Plate 3'!N55</f>
        <v>0.22537301773298962</v>
      </c>
      <c r="G48" s="6">
        <f t="shared" si="0"/>
        <v>0.23347718432783324</v>
      </c>
      <c r="H48" s="6">
        <f t="shared" si="1"/>
        <v>1.9533351742338469E-2</v>
      </c>
      <c r="I48" s="7">
        <f t="shared" si="2"/>
        <v>9.3390873731133297</v>
      </c>
    </row>
    <row r="49" spans="1:9" x14ac:dyDescent="0.3">
      <c r="A49" s="6">
        <v>48</v>
      </c>
      <c r="B49" s="6" t="s">
        <v>25</v>
      </c>
      <c r="C49" s="6" t="s">
        <v>34</v>
      </c>
      <c r="D49" s="6">
        <f>'Plate 1'!N56</f>
        <v>0.44508246952865366</v>
      </c>
      <c r="E49" s="6">
        <f>'Plate 2'!N56</f>
        <v>0.45484269418004797</v>
      </c>
      <c r="F49" s="6">
        <f>'Plate 3'!N56</f>
        <v>0.45777673619248499</v>
      </c>
      <c r="G49" s="6">
        <f t="shared" si="0"/>
        <v>0.45256729996706219</v>
      </c>
      <c r="H49" s="6">
        <f t="shared" si="1"/>
        <v>6.6459886887867709E-3</v>
      </c>
      <c r="I49" s="7">
        <f t="shared" si="2"/>
        <v>18.102691998682488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0.72379916161213098</v>
      </c>
      <c r="E50" s="6">
        <f>'Plate 2'!N57</f>
        <v>0.74765676088062194</v>
      </c>
      <c r="F50" s="6">
        <f>'Plate 3'!N57</f>
        <v>0.75384735567533789</v>
      </c>
      <c r="G50" s="6">
        <f t="shared" si="0"/>
        <v>0.74176775938936368</v>
      </c>
      <c r="H50" s="6">
        <f t="shared" si="1"/>
        <v>1.5866119422784764E-2</v>
      </c>
      <c r="I50" s="7">
        <f t="shared" si="2"/>
        <v>29.670710375574547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1.3064394817556275</v>
      </c>
      <c r="E51" s="6">
        <f>'Plate 2'!N58</f>
        <v>1.2766112039526267</v>
      </c>
      <c r="F51" s="6">
        <f>'Plate 3'!N58</f>
        <v>1.313959846886962</v>
      </c>
      <c r="G51" s="6">
        <f t="shared" si="0"/>
        <v>1.2990035108650722</v>
      </c>
      <c r="H51" s="6">
        <f t="shared" si="1"/>
        <v>1.9753494110486092E-2</v>
      </c>
      <c r="I51" s="7">
        <f t="shared" si="2"/>
        <v>51.960140434602884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2.5239344894225999</v>
      </c>
      <c r="E52" s="6">
        <f>'Plate 2'!N59</f>
        <v>2.610622684007847</v>
      </c>
      <c r="F52" s="6">
        <f>'Plate 3'!N59</f>
        <v>2.5525349582063903</v>
      </c>
      <c r="G52" s="6">
        <f t="shared" si="0"/>
        <v>2.5623640438789459</v>
      </c>
      <c r="H52" s="6">
        <f t="shared" si="1"/>
        <v>4.4172038259302035E-2</v>
      </c>
      <c r="I52" s="7">
        <f t="shared" si="2"/>
        <v>102.49456175515783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5.91102648649907</v>
      </c>
      <c r="E53" s="6">
        <f>'Plate 2'!N60</f>
        <v>6.2239337353774618</v>
      </c>
      <c r="F53" s="6">
        <f>'Plate 3'!N60</f>
        <v>6.0690571049136794</v>
      </c>
      <c r="G53" s="6">
        <f t="shared" si="0"/>
        <v>6.0680057755967374</v>
      </c>
      <c r="H53" s="6">
        <f t="shared" si="1"/>
        <v>0.1564562736682695</v>
      </c>
      <c r="I53" s="7">
        <f t="shared" si="2"/>
        <v>242.7202310238695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14.820598056950486</v>
      </c>
      <c r="E54" s="6">
        <f>'Plate 2'!N61</f>
        <v>14.651238828743734</v>
      </c>
      <c r="F54" s="6">
        <f>'Plate 3'!N61</f>
        <v>14.876962737286151</v>
      </c>
      <c r="G54" s="6">
        <f t="shared" si="0"/>
        <v>14.782933207660124</v>
      </c>
      <c r="H54" s="6">
        <f t="shared" si="1"/>
        <v>0.11748106815979155</v>
      </c>
      <c r="I54" s="7">
        <f t="shared" si="2"/>
        <v>591.31732830640499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14.414406288642782</v>
      </c>
      <c r="E55" s="6">
        <f>'Plate 2'!N62</f>
        <v>15.182009736249364</v>
      </c>
      <c r="F55" s="6">
        <f>'Plate 3'!N62</f>
        <v>14.775798765721429</v>
      </c>
      <c r="G55" s="6">
        <f t="shared" si="0"/>
        <v>14.790738263537859</v>
      </c>
      <c r="H55" s="6">
        <f t="shared" si="1"/>
        <v>0.38401973209801743</v>
      </c>
      <c r="I55" s="7">
        <f t="shared" si="2"/>
        <v>591.62953054151433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12.288741387649543</v>
      </c>
      <c r="E56" s="6">
        <f>'Plate 2'!N63</f>
        <v>12.637869650512243</v>
      </c>
      <c r="F56" s="6">
        <f>'Plate 3'!N63</f>
        <v>12.718147019764082</v>
      </c>
      <c r="G56" s="6">
        <f t="shared" si="0"/>
        <v>12.548252685975291</v>
      </c>
      <c r="H56" s="6">
        <f t="shared" si="1"/>
        <v>0.22829958272527581</v>
      </c>
      <c r="I56" s="7">
        <f t="shared" si="2"/>
        <v>501.93010743901164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6.8245978661060231</v>
      </c>
      <c r="E57" s="6">
        <f>'Plate 2'!N64</f>
        <v>7.1201772869287225</v>
      </c>
      <c r="F57" s="6">
        <f>'Plate 3'!N64</f>
        <v>6.9803140379657842</v>
      </c>
      <c r="G57" s="6">
        <f t="shared" si="0"/>
        <v>6.9750297303335103</v>
      </c>
      <c r="H57" s="6">
        <f t="shared" si="1"/>
        <v>0.14786054725258863</v>
      </c>
      <c r="I57" s="7">
        <f t="shared" si="2"/>
        <v>279.00118921334041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2.8184955412627608</v>
      </c>
      <c r="E58" s="6">
        <f>'Plate 2'!N65</f>
        <v>2.880912591731454</v>
      </c>
      <c r="F58" s="6">
        <f>'Plate 3'!N65</f>
        <v>2.8841496758065777</v>
      </c>
      <c r="G58" s="6">
        <f t="shared" si="0"/>
        <v>2.861185936266931</v>
      </c>
      <c r="H58" s="6">
        <f t="shared" si="1"/>
        <v>3.7006378470966356E-2</v>
      </c>
      <c r="I58" s="7">
        <f t="shared" si="2"/>
        <v>114.44743745067724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1.3964642531004199</v>
      </c>
      <c r="E59" s="6">
        <f>'Plate 2'!N66</f>
        <v>1.4084865218339024</v>
      </c>
      <c r="F59" s="6">
        <f>'Plate 3'!N66</f>
        <v>1.4198109522693541</v>
      </c>
      <c r="G59" s="6">
        <f t="shared" si="0"/>
        <v>1.4082539090678921</v>
      </c>
      <c r="H59" s="6">
        <f t="shared" si="1"/>
        <v>1.1675087667566402E-2</v>
      </c>
      <c r="I59" s="7">
        <f t="shared" si="2"/>
        <v>56.330156362715684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0.84119146344574025</v>
      </c>
      <c r="E60" s="6">
        <f>'Plate 2'!N67</f>
        <v>0.87662573566809565</v>
      </c>
      <c r="F60" s="6">
        <f>'Plate 3'!N67</f>
        <v>0.86868213420826501</v>
      </c>
      <c r="G60" s="6">
        <f t="shared" si="0"/>
        <v>0.86216644444070034</v>
      </c>
      <c r="H60" s="6">
        <f t="shared" si="1"/>
        <v>1.8594019787080938E-2</v>
      </c>
      <c r="I60" s="7">
        <f t="shared" si="2"/>
        <v>34.486657777628011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0.46992930641981639</v>
      </c>
      <c r="E61" s="6">
        <f>'Plate 2'!N68</f>
        <v>0.48644917532514714</v>
      </c>
      <c r="F61" s="6">
        <f>'Plate 3'!N68</f>
        <v>0.48746191703773145</v>
      </c>
      <c r="G61" s="6">
        <f t="shared" si="0"/>
        <v>0.48128013292756505</v>
      </c>
      <c r="H61" s="6">
        <f t="shared" si="1"/>
        <v>9.8431376222654875E-3</v>
      </c>
      <c r="I61" s="7">
        <f t="shared" si="2"/>
        <v>19.251205317102603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0.28591867379106067</v>
      </c>
      <c r="E62" s="6">
        <f>'Plate 2'!N69</f>
        <v>0.30116980309525543</v>
      </c>
      <c r="F62" s="6">
        <f>'Plate 3'!N69</f>
        <v>0.28982110772595893</v>
      </c>
      <c r="G62" s="6">
        <f t="shared" si="0"/>
        <v>0.29230319487075834</v>
      </c>
      <c r="H62" s="6">
        <f t="shared" si="1"/>
        <v>7.9227396593035213E-3</v>
      </c>
      <c r="I62" s="7">
        <f t="shared" si="2"/>
        <v>11.692127794830334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0.17644855183579314</v>
      </c>
      <c r="E63" s="6">
        <f>'Plate 2'!N70</f>
        <v>0.19763133037855118</v>
      </c>
      <c r="F63" s="6">
        <f>'Plate 3'!N70</f>
        <v>0.18045465198031405</v>
      </c>
      <c r="G63" s="6">
        <f t="shared" si="0"/>
        <v>0.1848448447315528</v>
      </c>
      <c r="H63" s="6">
        <f t="shared" si="1"/>
        <v>1.125312716504415E-2</v>
      </c>
      <c r="I63" s="7">
        <f t="shared" si="2"/>
        <v>7.3937937892621122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0.22830282013039355</v>
      </c>
      <c r="E64" s="6">
        <f>'Plate 2'!N71</f>
        <v>0.24413281987938676</v>
      </c>
      <c r="F64" s="6">
        <f>'Plate 3'!N71</f>
        <v>0.2351378798531365</v>
      </c>
      <c r="G64" s="6">
        <f t="shared" si="0"/>
        <v>0.23585783995430562</v>
      </c>
      <c r="H64" s="6">
        <f t="shared" si="1"/>
        <v>7.9395201318302518E-3</v>
      </c>
      <c r="I64" s="7">
        <f t="shared" si="2"/>
        <v>9.4343135981722241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0.15988399390835131</v>
      </c>
      <c r="E65" s="6">
        <f>'Plate 2'!N72</f>
        <v>0.18927559398386981</v>
      </c>
      <c r="F65" s="6">
        <f>'Plate 3'!N72</f>
        <v>0.17264276228419656</v>
      </c>
      <c r="G65" s="6">
        <f t="shared" si="0"/>
        <v>0.17393411672547257</v>
      </c>
      <c r="H65" s="6">
        <f t="shared" si="1"/>
        <v>1.4738291487467506E-2</v>
      </c>
      <c r="I65" s="7">
        <f t="shared" si="2"/>
        <v>6.9573646690189026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0.10802972561375089</v>
      </c>
      <c r="E66" s="6">
        <f>'Plate 2'!N73</f>
        <v>0.10898786601758338</v>
      </c>
      <c r="F66" s="6">
        <f>'Plate 3'!N73</f>
        <v>0.12069369580501524</v>
      </c>
      <c r="G66" s="6">
        <f t="shared" si="0"/>
        <v>0.11257042914544983</v>
      </c>
      <c r="H66" s="6">
        <f t="shared" si="1"/>
        <v>7.0512484125273304E-3</v>
      </c>
      <c r="I66" s="7">
        <f t="shared" si="2"/>
        <v>4.5028171658179934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3.3849314025641945E-2</v>
      </c>
      <c r="E67" s="6">
        <f>'Plate 2'!N74</f>
        <v>7.3748456005231416E-2</v>
      </c>
      <c r="F67" s="6">
        <f>'Plate 3'!N74</f>
        <v>4.0621826419810957E-2</v>
      </c>
      <c r="G67" s="6">
        <f t="shared" ref="G67:G88" si="3">AVERAGE(D67:F67)</f>
        <v>4.9406532150228111E-2</v>
      </c>
      <c r="H67" s="6">
        <f t="shared" ref="H67:H88" si="4">STDEV(D67:F67)</f>
        <v>2.1350964234768809E-2</v>
      </c>
      <c r="I67" s="7">
        <f t="shared" ref="I67:I89" si="5">G67*40</f>
        <v>1.9762612860091244</v>
      </c>
      <c r="J67">
        <f>SUM(I46:I67)</f>
        <v>2688.1834986425979</v>
      </c>
      <c r="K67" t="e">
        <f>J67/L46*100</f>
        <v>#DIV/0!</v>
      </c>
    </row>
    <row r="68" spans="1:12" x14ac:dyDescent="0.3">
      <c r="A68">
        <v>45</v>
      </c>
      <c r="B68" t="s">
        <v>28</v>
      </c>
      <c r="C68" t="s">
        <v>37</v>
      </c>
      <c r="D68">
        <v>2.7727629574196062E-2</v>
      </c>
      <c r="E68">
        <v>4.0688803313231131E-2</v>
      </c>
      <c r="F68">
        <v>1.8748535270681981E-2</v>
      </c>
      <c r="G68">
        <v>2.905498938603639E-2</v>
      </c>
      <c r="H68">
        <v>1.1030197346253255E-2</v>
      </c>
      <c r="I68" s="7">
        <v>1.1621995754414556</v>
      </c>
      <c r="L68" s="5"/>
    </row>
    <row r="69" spans="1:12" x14ac:dyDescent="0.3">
      <c r="A69">
        <v>46</v>
      </c>
      <c r="B69" t="s">
        <v>27</v>
      </c>
      <c r="C69" t="s">
        <v>36</v>
      </c>
      <c r="D69">
        <v>5.905625000218382E-2</v>
      </c>
      <c r="E69">
        <v>6.5029426723824751E-2</v>
      </c>
      <c r="F69">
        <v>5.468322787282244E-2</v>
      </c>
      <c r="G69">
        <v>5.9589634866276997E-2</v>
      </c>
      <c r="H69">
        <v>5.1936819527242098E-3</v>
      </c>
      <c r="I69" s="7">
        <v>2.3835853946510799</v>
      </c>
    </row>
    <row r="70" spans="1:12" x14ac:dyDescent="0.3">
      <c r="A70">
        <v>47</v>
      </c>
      <c r="B70" t="s">
        <v>26</v>
      </c>
      <c r="C70" t="s">
        <v>35</v>
      </c>
      <c r="D70">
        <v>0.2193003429959143</v>
      </c>
      <c r="E70">
        <v>0.25575819225459567</v>
      </c>
      <c r="F70">
        <v>0.22537301773298962</v>
      </c>
      <c r="G70">
        <v>0.23347718432783324</v>
      </c>
      <c r="H70">
        <v>1.9533351742338469E-2</v>
      </c>
      <c r="I70" s="7">
        <v>9.3390873731133297</v>
      </c>
    </row>
    <row r="71" spans="1:12" x14ac:dyDescent="0.3">
      <c r="A71">
        <v>48</v>
      </c>
      <c r="B71" t="s">
        <v>25</v>
      </c>
      <c r="C71" t="s">
        <v>34</v>
      </c>
      <c r="D71">
        <v>0.44508246952865366</v>
      </c>
      <c r="E71">
        <v>0.45484269418004797</v>
      </c>
      <c r="F71">
        <v>0.45777673619248499</v>
      </c>
      <c r="G71">
        <v>0.45256729996706219</v>
      </c>
      <c r="H71">
        <v>6.6459886887867709E-3</v>
      </c>
      <c r="I71" s="7">
        <v>18.102691998682488</v>
      </c>
    </row>
    <row r="72" spans="1:12" x14ac:dyDescent="0.3">
      <c r="A72">
        <v>49</v>
      </c>
      <c r="B72" t="s">
        <v>34</v>
      </c>
      <c r="C72" t="s">
        <v>41</v>
      </c>
      <c r="D72">
        <v>0.72379916161213098</v>
      </c>
      <c r="E72">
        <v>0.74765676088062194</v>
      </c>
      <c r="F72">
        <v>0.75384735567533789</v>
      </c>
      <c r="G72">
        <v>0.74176775938936368</v>
      </c>
      <c r="H72">
        <v>1.5866119422784764E-2</v>
      </c>
      <c r="I72" s="7">
        <v>29.670710375574547</v>
      </c>
    </row>
    <row r="73" spans="1:12" x14ac:dyDescent="0.3">
      <c r="A73">
        <v>50</v>
      </c>
      <c r="B73" t="s">
        <v>35</v>
      </c>
      <c r="C73" t="s">
        <v>42</v>
      </c>
      <c r="D73">
        <v>1.3064394817556275</v>
      </c>
      <c r="E73">
        <v>1.2766112039526267</v>
      </c>
      <c r="F73">
        <v>1.313959846886962</v>
      </c>
      <c r="G73">
        <v>1.2990035108650722</v>
      </c>
      <c r="H73">
        <v>1.9753494110486092E-2</v>
      </c>
      <c r="I73" s="7">
        <v>51.960140434602884</v>
      </c>
    </row>
    <row r="74" spans="1:12" x14ac:dyDescent="0.3">
      <c r="A74">
        <v>51</v>
      </c>
      <c r="B74" t="s">
        <v>36</v>
      </c>
      <c r="C74" t="s">
        <v>43</v>
      </c>
      <c r="D74">
        <v>2.5239344894225999</v>
      </c>
      <c r="E74">
        <v>2.610622684007847</v>
      </c>
      <c r="F74">
        <v>2.5525349582063903</v>
      </c>
      <c r="G74">
        <v>2.5623640438789459</v>
      </c>
      <c r="H74">
        <v>4.4172038259302035E-2</v>
      </c>
      <c r="I74" s="7">
        <v>102.49456175515783</v>
      </c>
    </row>
    <row r="75" spans="1:12" x14ac:dyDescent="0.3">
      <c r="A75">
        <v>52</v>
      </c>
      <c r="B75" t="s">
        <v>37</v>
      </c>
      <c r="C75" t="s">
        <v>44</v>
      </c>
      <c r="D75">
        <v>5.91102648649907</v>
      </c>
      <c r="E75">
        <v>6.2239337353774618</v>
      </c>
      <c r="F75">
        <v>6.0690571049136794</v>
      </c>
      <c r="G75">
        <v>6.0680057755967374</v>
      </c>
      <c r="H75">
        <v>0.1564562736682695</v>
      </c>
      <c r="I75" s="7">
        <v>242.7202310238695</v>
      </c>
    </row>
    <row r="76" spans="1:12" x14ac:dyDescent="0.3">
      <c r="A76">
        <v>53</v>
      </c>
      <c r="B76" t="s">
        <v>38</v>
      </c>
      <c r="C76" t="s">
        <v>45</v>
      </c>
      <c r="D76">
        <v>14.820598056950486</v>
      </c>
      <c r="E76">
        <v>14.651238828743734</v>
      </c>
      <c r="F76">
        <v>14.876962737286151</v>
      </c>
      <c r="G76">
        <v>14.782933207660124</v>
      </c>
      <c r="H76">
        <v>0.11748106815979155</v>
      </c>
      <c r="I76" s="7">
        <v>591.31732830640499</v>
      </c>
    </row>
    <row r="77" spans="1:12" x14ac:dyDescent="0.3">
      <c r="A77">
        <v>54</v>
      </c>
      <c r="B77" t="s">
        <v>30</v>
      </c>
      <c r="C77" t="s">
        <v>46</v>
      </c>
      <c r="D77">
        <v>14.414406288642782</v>
      </c>
      <c r="E77">
        <v>15.182009736249364</v>
      </c>
      <c r="F77">
        <v>14.775798765721429</v>
      </c>
      <c r="G77">
        <v>14.790738263537859</v>
      </c>
      <c r="H77">
        <v>0.38401973209801743</v>
      </c>
      <c r="I77" s="7">
        <v>591.62953054151433</v>
      </c>
    </row>
    <row r="78" spans="1:12" x14ac:dyDescent="0.3">
      <c r="A78">
        <v>55</v>
      </c>
      <c r="B78" t="s">
        <v>39</v>
      </c>
      <c r="C78" t="s">
        <v>47</v>
      </c>
      <c r="D78">
        <v>12.288741387649543</v>
      </c>
      <c r="E78">
        <v>12.637869650512243</v>
      </c>
      <c r="F78">
        <v>12.718147019764082</v>
      </c>
      <c r="G78">
        <v>12.548252685975291</v>
      </c>
      <c r="H78">
        <v>0.22829958272527581</v>
      </c>
      <c r="I78" s="7">
        <v>501.93010743901164</v>
      </c>
    </row>
    <row r="79" spans="1:12" x14ac:dyDescent="0.3">
      <c r="A79">
        <v>56</v>
      </c>
      <c r="B79" t="s">
        <v>40</v>
      </c>
      <c r="C79" t="s">
        <v>48</v>
      </c>
      <c r="D79">
        <v>6.8245978661060231</v>
      </c>
      <c r="E79">
        <v>7.1201772869287225</v>
      </c>
      <c r="F79">
        <v>6.9803140379657842</v>
      </c>
      <c r="G79">
        <v>6.9750297303335103</v>
      </c>
      <c r="H79">
        <v>0.14786054725258863</v>
      </c>
      <c r="I79" s="7">
        <v>279.00118921334041</v>
      </c>
    </row>
    <row r="80" spans="1:12" x14ac:dyDescent="0.3">
      <c r="A80">
        <v>57</v>
      </c>
      <c r="B80" t="s">
        <v>48</v>
      </c>
      <c r="C80" t="s">
        <v>56</v>
      </c>
      <c r="D80">
        <v>2.8184955412627608</v>
      </c>
      <c r="E80">
        <v>2.880912591731454</v>
      </c>
      <c r="F80">
        <v>2.8841496758065777</v>
      </c>
      <c r="G80">
        <v>2.861185936266931</v>
      </c>
      <c r="H80">
        <v>3.7006378470966356E-2</v>
      </c>
      <c r="I80" s="7">
        <v>114.44743745067724</v>
      </c>
    </row>
    <row r="81" spans="1:11" x14ac:dyDescent="0.3">
      <c r="A81">
        <v>58</v>
      </c>
      <c r="B81" t="s">
        <v>47</v>
      </c>
      <c r="C81" t="s">
        <v>55</v>
      </c>
      <c r="D81">
        <v>1.3964642531004199</v>
      </c>
      <c r="E81">
        <v>1.4084865218339024</v>
      </c>
      <c r="F81">
        <v>1.4198109522693541</v>
      </c>
      <c r="G81">
        <v>1.4082539090678921</v>
      </c>
      <c r="H81">
        <v>1.1675087667566402E-2</v>
      </c>
      <c r="I81" s="7">
        <v>56.330156362715684</v>
      </c>
    </row>
    <row r="82" spans="1:11" x14ac:dyDescent="0.3">
      <c r="A82">
        <v>59</v>
      </c>
      <c r="B82" t="s">
        <v>46</v>
      </c>
      <c r="C82" t="s">
        <v>54</v>
      </c>
      <c r="D82">
        <v>0.84119146344574025</v>
      </c>
      <c r="E82">
        <v>0.87662573566809565</v>
      </c>
      <c r="F82">
        <v>0.86868213420826501</v>
      </c>
      <c r="G82">
        <v>0.86216644444070034</v>
      </c>
      <c r="H82">
        <v>1.8594019787080938E-2</v>
      </c>
      <c r="I82" s="7">
        <v>34.486657777628011</v>
      </c>
    </row>
    <row r="83" spans="1:11" x14ac:dyDescent="0.3">
      <c r="A83">
        <v>60</v>
      </c>
      <c r="B83" t="s">
        <v>45</v>
      </c>
      <c r="C83" t="s">
        <v>53</v>
      </c>
      <c r="D83">
        <v>0.46992930641981639</v>
      </c>
      <c r="E83">
        <v>0.48644917532514714</v>
      </c>
      <c r="F83">
        <v>0.48746191703773145</v>
      </c>
      <c r="G83">
        <v>0.48128013292756505</v>
      </c>
      <c r="H83">
        <v>9.8431376222654875E-3</v>
      </c>
      <c r="I83" s="7">
        <v>19.251205317102603</v>
      </c>
    </row>
    <row r="84" spans="1:11" x14ac:dyDescent="0.3">
      <c r="A84">
        <v>61</v>
      </c>
      <c r="B84" t="s">
        <v>44</v>
      </c>
      <c r="C84" t="s">
        <v>52</v>
      </c>
      <c r="D84">
        <v>0.28591867379106067</v>
      </c>
      <c r="E84">
        <v>0.30116980309525543</v>
      </c>
      <c r="F84">
        <v>0.28982110772595893</v>
      </c>
      <c r="G84">
        <v>0.29230319487075834</v>
      </c>
      <c r="H84">
        <v>7.9227396593035213E-3</v>
      </c>
      <c r="I84" s="7">
        <v>11.692127794830334</v>
      </c>
    </row>
    <row r="85" spans="1:11" x14ac:dyDescent="0.3">
      <c r="A85">
        <v>62</v>
      </c>
      <c r="B85" t="s">
        <v>43</v>
      </c>
      <c r="C85" t="s">
        <v>51</v>
      </c>
      <c r="D85">
        <v>0.17644855183579314</v>
      </c>
      <c r="E85">
        <v>0.19763133037855118</v>
      </c>
      <c r="F85">
        <v>0.18045465198031405</v>
      </c>
      <c r="G85">
        <v>0.1848448447315528</v>
      </c>
      <c r="H85">
        <v>1.125312716504415E-2</v>
      </c>
      <c r="I85" s="7">
        <v>7.3937937892621122</v>
      </c>
    </row>
    <row r="86" spans="1:11" x14ac:dyDescent="0.3">
      <c r="A86">
        <v>63</v>
      </c>
      <c r="B86" t="s">
        <v>42</v>
      </c>
      <c r="C86" t="s">
        <v>50</v>
      </c>
      <c r="D86">
        <v>0.22830282013039355</v>
      </c>
      <c r="E86">
        <v>0.24413281987938676</v>
      </c>
      <c r="F86">
        <v>0.2351378798531365</v>
      </c>
      <c r="G86">
        <v>0.23585783995430562</v>
      </c>
      <c r="H86">
        <v>7.9395201318302518E-3</v>
      </c>
      <c r="I86" s="7">
        <v>9.4343135981722241</v>
      </c>
    </row>
    <row r="87" spans="1:11" x14ac:dyDescent="0.3">
      <c r="A87">
        <v>64</v>
      </c>
      <c r="B87" t="s">
        <v>41</v>
      </c>
      <c r="C87" t="s">
        <v>49</v>
      </c>
      <c r="D87">
        <v>0.15988399390835131</v>
      </c>
      <c r="E87">
        <v>0.18927559398386981</v>
      </c>
      <c r="F87">
        <v>0.17264276228419656</v>
      </c>
      <c r="G87">
        <v>0.17393411672547257</v>
      </c>
      <c r="H87">
        <v>1.4738291487467506E-2</v>
      </c>
      <c r="I87" s="7">
        <v>6.9573646690189026</v>
      </c>
    </row>
    <row r="88" spans="1:11" x14ac:dyDescent="0.3">
      <c r="A88">
        <v>65</v>
      </c>
      <c r="B88" t="s">
        <v>49</v>
      </c>
      <c r="C88" t="s">
        <v>57</v>
      </c>
      <c r="D88">
        <v>0.10802972561375089</v>
      </c>
      <c r="E88">
        <v>0.10898786601758338</v>
      </c>
      <c r="F88">
        <v>0.12069369580501524</v>
      </c>
      <c r="G88">
        <v>0.11257042914544983</v>
      </c>
      <c r="H88">
        <v>7.0512484125273304E-3</v>
      </c>
      <c r="I88" s="7">
        <v>4.5028171658179934</v>
      </c>
    </row>
    <row r="89" spans="1:11" x14ac:dyDescent="0.3">
      <c r="A89">
        <v>66</v>
      </c>
      <c r="B89" t="s">
        <v>50</v>
      </c>
      <c r="C89" t="s">
        <v>58</v>
      </c>
      <c r="D89">
        <v>3.3849314025641945E-2</v>
      </c>
      <c r="E89">
        <v>7.3748456005231416E-2</v>
      </c>
      <c r="F89">
        <v>4.0621826419810957E-2</v>
      </c>
      <c r="G89">
        <v>4.9406532150228111E-2</v>
      </c>
      <c r="H89">
        <v>2.1350964234768809E-2</v>
      </c>
      <c r="I89" s="7">
        <v>1.9762612860091244</v>
      </c>
      <c r="J89">
        <f>SUM(I68:I89)</f>
        <v>2688.1834986425979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2023-06-14T18:18:24Z</dcterms:modified>
</cp:coreProperties>
</file>