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10 Batch 139 Water Yr\"/>
    </mc:Choice>
  </mc:AlternateContent>
  <xr:revisionPtr revIDLastSave="0" documentId="13_ncr:1_{85F482F8-6C6A-440F-BF6A-04E759767661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I16" i="6" l="1"/>
  <c r="I16" i="5"/>
  <c r="O74" i="5" s="1"/>
  <c r="I16" i="1"/>
  <c r="O89" i="1" s="1"/>
  <c r="G9" i="6"/>
  <c r="G10" i="1"/>
  <c r="G10" i="6" s="1"/>
  <c r="O50" i="6" l="1"/>
  <c r="F43" i="3"/>
  <c r="O80" i="6"/>
  <c r="O12" i="6"/>
  <c r="O17" i="6"/>
  <c r="O23" i="6"/>
  <c r="O46" i="6"/>
  <c r="O36" i="6"/>
  <c r="O41" i="6"/>
  <c r="O44" i="6"/>
  <c r="O10" i="6"/>
  <c r="O82" i="6"/>
  <c r="O52" i="6"/>
  <c r="O68" i="6"/>
  <c r="O24" i="6"/>
  <c r="O26" i="6"/>
  <c r="O58" i="6"/>
  <c r="O18" i="6"/>
  <c r="O78" i="6"/>
  <c r="O16" i="6"/>
  <c r="O13" i="6"/>
  <c r="O22" i="6"/>
  <c r="O64" i="6"/>
  <c r="O40" i="6"/>
  <c r="O88" i="6"/>
  <c r="O83" i="5"/>
  <c r="O38" i="5"/>
  <c r="O63" i="5"/>
  <c r="O13" i="5"/>
  <c r="O88" i="5"/>
  <c r="O62" i="5"/>
  <c r="O87" i="5"/>
  <c r="O71" i="5"/>
  <c r="O21" i="5"/>
  <c r="O58" i="5"/>
  <c r="O20" i="5"/>
  <c r="O53" i="5"/>
  <c r="O10" i="5"/>
  <c r="O17" i="5"/>
  <c r="O28" i="5"/>
  <c r="O86" i="5"/>
  <c r="O42" i="5"/>
  <c r="O25" i="5"/>
  <c r="O11" i="5"/>
  <c r="O94" i="5"/>
  <c r="O16" i="5"/>
  <c r="O33" i="5"/>
  <c r="O66" i="5"/>
  <c r="O70" i="5"/>
  <c r="O19" i="5"/>
  <c r="O44" i="5"/>
  <c r="O77" i="5"/>
  <c r="O34" i="5"/>
  <c r="O41" i="5"/>
  <c r="O29" i="5"/>
  <c r="O27" i="5"/>
  <c r="O52" i="5"/>
  <c r="O49" i="5"/>
  <c r="O35" i="5"/>
  <c r="O93" i="5"/>
  <c r="O40" i="5"/>
  <c r="O57" i="5"/>
  <c r="O23" i="5"/>
  <c r="O48" i="5"/>
  <c r="O65" i="5"/>
  <c r="O96" i="5"/>
  <c r="O95" i="5"/>
  <c r="O51" i="5"/>
  <c r="O76" i="5"/>
  <c r="O26" i="5"/>
  <c r="O56" i="5"/>
  <c r="O73" i="5"/>
  <c r="O91" i="5"/>
  <c r="O68" i="5"/>
  <c r="O81" i="5"/>
  <c r="O79" i="5"/>
  <c r="O67" i="5"/>
  <c r="O92" i="5"/>
  <c r="O22" i="5"/>
  <c r="O72" i="5"/>
  <c r="O89" i="5"/>
  <c r="O12" i="5"/>
  <c r="O43" i="5"/>
  <c r="O75" i="5"/>
  <c r="O90" i="5"/>
  <c r="O30" i="5"/>
  <c r="O80" i="5"/>
  <c r="E81" i="3"/>
  <c r="E89" i="3"/>
  <c r="E26" i="3"/>
  <c r="E58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3" i="3"/>
  <c r="E87" i="3"/>
  <c r="E3" i="3"/>
  <c r="D48" i="3"/>
  <c r="D2" i="3"/>
  <c r="D61" i="3"/>
  <c r="D22" i="3"/>
  <c r="F5" i="3"/>
  <c r="F51" i="3"/>
  <c r="F16" i="3"/>
  <c r="E42" i="3"/>
  <c r="F17" i="3"/>
  <c r="E31" i="3"/>
  <c r="E84" i="3"/>
  <c r="E51" i="3"/>
  <c r="D82" i="3"/>
  <c r="F10" i="3"/>
  <c r="F37" i="3"/>
  <c r="F61" i="3"/>
  <c r="E88" i="3"/>
  <c r="G11" i="1"/>
  <c r="G11" i="5" s="1"/>
  <c r="G10" i="5"/>
  <c r="D7" i="3"/>
  <c r="D63" i="3"/>
  <c r="F3" i="3"/>
  <c r="F57" i="3"/>
  <c r="E6" i="3"/>
  <c r="E10" i="3"/>
  <c r="F15" i="3"/>
  <c r="E20" i="3"/>
  <c r="F29" i="3"/>
  <c r="E56" i="3"/>
  <c r="E76" i="3"/>
  <c r="F6" i="3"/>
  <c r="D27" i="3"/>
  <c r="E36" i="3"/>
  <c r="F73" i="3"/>
  <c r="D12" i="3"/>
  <c r="F11" i="3"/>
  <c r="E18" i="3"/>
  <c r="F33" i="3"/>
  <c r="E80" i="3"/>
  <c r="E44" i="3"/>
  <c r="E67" i="3"/>
  <c r="D26" i="3"/>
  <c r="E22" i="3"/>
  <c r="O48" i="6" l="1"/>
  <c r="F41" i="3"/>
  <c r="O34" i="6"/>
  <c r="F27" i="3"/>
  <c r="O85" i="6"/>
  <c r="F78" i="3"/>
  <c r="O54" i="6"/>
  <c r="F47" i="3"/>
  <c r="O31" i="6"/>
  <c r="F24" i="3"/>
  <c r="O69" i="6"/>
  <c r="F62" i="3"/>
  <c r="O96" i="6"/>
  <c r="F89" i="3"/>
  <c r="O79" i="6"/>
  <c r="F72" i="3"/>
  <c r="O42" i="6"/>
  <c r="F35" i="3"/>
  <c r="O67" i="6"/>
  <c r="F60" i="3"/>
  <c r="O74" i="6"/>
  <c r="F67" i="3"/>
  <c r="O37" i="6"/>
  <c r="F30" i="3"/>
  <c r="O91" i="6"/>
  <c r="F84" i="3"/>
  <c r="O39" i="6"/>
  <c r="F32" i="3"/>
  <c r="O70" i="6"/>
  <c r="F63" i="3"/>
  <c r="O84" i="6"/>
  <c r="F77" i="3"/>
  <c r="F19" i="3"/>
  <c r="O73" i="6"/>
  <c r="F66" i="3"/>
  <c r="O33" i="6"/>
  <c r="F26" i="3"/>
  <c r="O30" i="6"/>
  <c r="F23" i="3"/>
  <c r="O87" i="6"/>
  <c r="F80" i="3"/>
  <c r="O66" i="6"/>
  <c r="F59" i="3"/>
  <c r="O95" i="6"/>
  <c r="F88" i="3"/>
  <c r="O55" i="6"/>
  <c r="F48" i="3"/>
  <c r="O45" i="6"/>
  <c r="F38" i="3"/>
  <c r="O89" i="6"/>
  <c r="F82" i="3"/>
  <c r="O90" i="6"/>
  <c r="F83" i="3"/>
  <c r="O49" i="6"/>
  <c r="F42" i="3"/>
  <c r="F9" i="3"/>
  <c r="O71" i="6"/>
  <c r="F64" i="3"/>
  <c r="O61" i="6"/>
  <c r="F54" i="3"/>
  <c r="O14" i="6"/>
  <c r="F7" i="3"/>
  <c r="O63" i="6"/>
  <c r="F56" i="3"/>
  <c r="F34" i="3"/>
  <c r="O86" i="6"/>
  <c r="F79" i="3"/>
  <c r="G79" i="3" s="1"/>
  <c r="I79" i="3" s="1"/>
  <c r="F71" i="3"/>
  <c r="F75" i="3"/>
  <c r="O92" i="6"/>
  <c r="F85" i="3"/>
  <c r="O62" i="6"/>
  <c r="F55" i="3"/>
  <c r="O28" i="6"/>
  <c r="F21" i="3"/>
  <c r="O83" i="6"/>
  <c r="F76" i="3"/>
  <c r="O53" i="6"/>
  <c r="F46" i="3"/>
  <c r="O51" i="6"/>
  <c r="F44" i="3"/>
  <c r="O93" i="6"/>
  <c r="F86" i="3"/>
  <c r="O32" i="6"/>
  <c r="F25" i="3"/>
  <c r="O65" i="6"/>
  <c r="F58" i="3"/>
  <c r="O15" i="6"/>
  <c r="F8" i="3"/>
  <c r="O59" i="6"/>
  <c r="F52" i="3"/>
  <c r="F45" i="3"/>
  <c r="O77" i="6"/>
  <c r="F70" i="3"/>
  <c r="O60" i="6"/>
  <c r="F53" i="3"/>
  <c r="O94" i="6"/>
  <c r="F87" i="3"/>
  <c r="O43" i="6"/>
  <c r="F36" i="3"/>
  <c r="O27" i="6"/>
  <c r="F20" i="3"/>
  <c r="O25" i="6"/>
  <c r="F18" i="3"/>
  <c r="O20" i="6"/>
  <c r="F13" i="3"/>
  <c r="O35" i="6"/>
  <c r="F28" i="3"/>
  <c r="O75" i="6"/>
  <c r="F68" i="3"/>
  <c r="O9" i="6"/>
  <c r="F2" i="3"/>
  <c r="G2" i="3" s="1"/>
  <c r="I2" i="3" s="1"/>
  <c r="O72" i="6"/>
  <c r="F65" i="3"/>
  <c r="O29" i="6"/>
  <c r="F22" i="3"/>
  <c r="O19" i="6"/>
  <c r="F12" i="3"/>
  <c r="O47" i="6"/>
  <c r="F40" i="3"/>
  <c r="O56" i="6"/>
  <c r="F49" i="3"/>
  <c r="O81" i="6"/>
  <c r="F74" i="3"/>
  <c r="O11" i="6"/>
  <c r="F4" i="3"/>
  <c r="F81" i="3"/>
  <c r="F39" i="3"/>
  <c r="O76" i="6"/>
  <c r="F69" i="3"/>
  <c r="O57" i="6"/>
  <c r="F50" i="3"/>
  <c r="O21" i="6"/>
  <c r="F14" i="3"/>
  <c r="O38" i="6"/>
  <c r="F31" i="3"/>
  <c r="E66" i="3"/>
  <c r="E59" i="3"/>
  <c r="E13" i="3"/>
  <c r="E9" i="3"/>
  <c r="E55" i="3"/>
  <c r="E86" i="3"/>
  <c r="E46" i="3"/>
  <c r="E14" i="3"/>
  <c r="H14" i="3" s="1"/>
  <c r="E85" i="3"/>
  <c r="E74" i="3"/>
  <c r="E4" i="3"/>
  <c r="E63" i="3"/>
  <c r="H63" i="3" s="1"/>
  <c r="E64" i="3"/>
  <c r="E72" i="3"/>
  <c r="E65" i="3"/>
  <c r="E45" i="3"/>
  <c r="H45" i="3" s="1"/>
  <c r="E35" i="3"/>
  <c r="G35" i="3" s="1"/>
  <c r="I35" i="3" s="1"/>
  <c r="E21" i="3"/>
  <c r="E8" i="3"/>
  <c r="O15" i="5"/>
  <c r="O45" i="5"/>
  <c r="E38" i="3"/>
  <c r="O78" i="5"/>
  <c r="E71" i="3"/>
  <c r="E53" i="3"/>
  <c r="O60" i="5"/>
  <c r="E17" i="3"/>
  <c r="O24" i="5"/>
  <c r="E16" i="3"/>
  <c r="E47" i="3"/>
  <c r="O54" i="5"/>
  <c r="E7" i="3"/>
  <c r="O14" i="5"/>
  <c r="E33" i="3"/>
  <c r="E24" i="3"/>
  <c r="O31" i="5"/>
  <c r="E25" i="3"/>
  <c r="H25" i="3" s="1"/>
  <c r="O32" i="5"/>
  <c r="G26" i="3"/>
  <c r="I26" i="3" s="1"/>
  <c r="E50" i="3"/>
  <c r="E49" i="3"/>
  <c r="E5" i="3"/>
  <c r="E82" i="3"/>
  <c r="E43" i="3"/>
  <c r="O50" i="5"/>
  <c r="E75" i="3"/>
  <c r="O82" i="5"/>
  <c r="O69" i="5"/>
  <c r="E62" i="3"/>
  <c r="O9" i="5"/>
  <c r="E2" i="3"/>
  <c r="E70" i="3"/>
  <c r="O85" i="5"/>
  <c r="E78" i="3"/>
  <c r="E29" i="3"/>
  <c r="O36" i="5"/>
  <c r="E41" i="3"/>
  <c r="E54" i="3"/>
  <c r="O61" i="5"/>
  <c r="E83" i="3"/>
  <c r="O47" i="5"/>
  <c r="E40" i="3"/>
  <c r="E15" i="3"/>
  <c r="E60" i="3"/>
  <c r="H60" i="3" s="1"/>
  <c r="E28" i="3"/>
  <c r="E37" i="3"/>
  <c r="E68" i="3"/>
  <c r="E39" i="3"/>
  <c r="O46" i="5"/>
  <c r="E32" i="3"/>
  <c r="O39" i="5"/>
  <c r="E77" i="3"/>
  <c r="O84" i="5"/>
  <c r="O59" i="5"/>
  <c r="E52" i="3"/>
  <c r="E61" i="3"/>
  <c r="H61" i="3" s="1"/>
  <c r="E34" i="3"/>
  <c r="O37" i="5"/>
  <c r="E30" i="3"/>
  <c r="E27" i="3"/>
  <c r="G27" i="3" s="1"/>
  <c r="I27" i="3" s="1"/>
  <c r="E79" i="3"/>
  <c r="E12" i="3"/>
  <c r="E23" i="3"/>
  <c r="O55" i="5"/>
  <c r="E48" i="3"/>
  <c r="O64" i="5"/>
  <c r="E57" i="3"/>
  <c r="O18" i="5"/>
  <c r="E11" i="3"/>
  <c r="D4" i="3"/>
  <c r="D35" i="3"/>
  <c r="D25" i="3"/>
  <c r="D11" i="3"/>
  <c r="D30" i="3"/>
  <c r="D15" i="3"/>
  <c r="D79" i="3"/>
  <c r="D19" i="3"/>
  <c r="G19" i="3" s="1"/>
  <c r="I19" i="3" s="1"/>
  <c r="D31" i="3"/>
  <c r="D6" i="3"/>
  <c r="G6" i="3" s="1"/>
  <c r="I6" i="3" s="1"/>
  <c r="D51" i="3"/>
  <c r="D86" i="3"/>
  <c r="H86" i="3" s="1"/>
  <c r="D14" i="3"/>
  <c r="D43" i="3"/>
  <c r="D53" i="3"/>
  <c r="D34" i="3"/>
  <c r="D78" i="3"/>
  <c r="O67" i="1"/>
  <c r="D37" i="3"/>
  <c r="G37" i="3" s="1"/>
  <c r="I37" i="3" s="1"/>
  <c r="D67" i="3"/>
  <c r="D36" i="3"/>
  <c r="H36" i="3" s="1"/>
  <c r="D16" i="3"/>
  <c r="D47" i="3"/>
  <c r="D8" i="3"/>
  <c r="D17" i="3"/>
  <c r="O24" i="1"/>
  <c r="D81" i="3"/>
  <c r="O88" i="1"/>
  <c r="D10" i="3"/>
  <c r="H10" i="3" s="1"/>
  <c r="D23" i="3"/>
  <c r="D49" i="3"/>
  <c r="H49" i="3" s="1"/>
  <c r="O83" i="1"/>
  <c r="D76" i="3"/>
  <c r="G76" i="3" s="1"/>
  <c r="I76" i="3" s="1"/>
  <c r="D18" i="3"/>
  <c r="D68" i="3"/>
  <c r="D40" i="3"/>
  <c r="D89" i="3"/>
  <c r="O96" i="1"/>
  <c r="D3" i="3"/>
  <c r="D75" i="3"/>
  <c r="D71" i="3"/>
  <c r="O52" i="1"/>
  <c r="O73" i="1"/>
  <c r="D66" i="3"/>
  <c r="O76" i="1"/>
  <c r="D69" i="3"/>
  <c r="O72" i="1"/>
  <c r="D65" i="3"/>
  <c r="O12" i="1"/>
  <c r="D5" i="3"/>
  <c r="G5" i="3" s="1"/>
  <c r="I5" i="3" s="1"/>
  <c r="D38" i="3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D39" i="3"/>
  <c r="D46" i="3"/>
  <c r="D74" i="3"/>
  <c r="O16" i="1"/>
  <c r="D9" i="3"/>
  <c r="D58" i="3"/>
  <c r="O65" i="1"/>
  <c r="O64" i="1"/>
  <c r="D57" i="3"/>
  <c r="D87" i="3"/>
  <c r="O94" i="1"/>
  <c r="D21" i="3"/>
  <c r="O28" i="1"/>
  <c r="D70" i="3"/>
  <c r="O77" i="1"/>
  <c r="O51" i="1"/>
  <c r="D44" i="3"/>
  <c r="D88" i="3"/>
  <c r="G88" i="3" s="1"/>
  <c r="I88" i="3" s="1"/>
  <c r="O95" i="1"/>
  <c r="D28" i="3"/>
  <c r="H28" i="3" s="1"/>
  <c r="O35" i="1"/>
  <c r="D83" i="3"/>
  <c r="D55" i="3"/>
  <c r="O84" i="1"/>
  <c r="D77" i="3"/>
  <c r="D41" i="3"/>
  <c r="O48" i="1"/>
  <c r="D85" i="3"/>
  <c r="D72" i="3"/>
  <c r="D42" i="3"/>
  <c r="G42" i="3" s="1"/>
  <c r="I42" i="3" s="1"/>
  <c r="D59" i="3"/>
  <c r="D84" i="3"/>
  <c r="G84" i="3" s="1"/>
  <c r="I84" i="3" s="1"/>
  <c r="O39" i="1"/>
  <c r="D32" i="3"/>
  <c r="D62" i="3"/>
  <c r="O69" i="1"/>
  <c r="D80" i="3"/>
  <c r="O87" i="1"/>
  <c r="O63" i="1"/>
  <c r="D56" i="3"/>
  <c r="O61" i="1"/>
  <c r="D54" i="3"/>
  <c r="H79" i="3"/>
  <c r="H3" i="3"/>
  <c r="G12" i="1"/>
  <c r="G13" i="1" s="1"/>
  <c r="G11" i="6"/>
  <c r="G3" i="3"/>
  <c r="I3" i="3" s="1"/>
  <c r="H35" i="3"/>
  <c r="G12" i="3"/>
  <c r="I12" i="3" s="1"/>
  <c r="G25" i="3"/>
  <c r="H51" i="3"/>
  <c r="G51" i="3"/>
  <c r="I51" i="3" s="1"/>
  <c r="H22" i="3"/>
  <c r="G22" i="3"/>
  <c r="I22" i="3" s="1"/>
  <c r="G11" i="3"/>
  <c r="I11" i="3" s="1"/>
  <c r="H26" i="3"/>
  <c r="H27" i="3"/>
  <c r="G12" i="5"/>
  <c r="G67" i="3" l="1"/>
  <c r="I67" i="3" s="1"/>
  <c r="G48" i="3"/>
  <c r="I48" i="3" s="1"/>
  <c r="H80" i="3"/>
  <c r="G50" i="3"/>
  <c r="I50" i="3" s="1"/>
  <c r="H30" i="3"/>
  <c r="H44" i="3"/>
  <c r="G81" i="3"/>
  <c r="I81" i="3" s="1"/>
  <c r="G55" i="3"/>
  <c r="I55" i="3" s="1"/>
  <c r="G71" i="3"/>
  <c r="H78" i="3"/>
  <c r="H31" i="3"/>
  <c r="H12" i="3"/>
  <c r="G57" i="3"/>
  <c r="I57" i="3" s="1"/>
  <c r="H38" i="3"/>
  <c r="G14" i="3"/>
  <c r="I14" i="3" s="1"/>
  <c r="H48" i="3"/>
  <c r="H82" i="3"/>
  <c r="G85" i="3"/>
  <c r="I85" i="3" s="1"/>
  <c r="G23" i="3"/>
  <c r="I23" i="3" s="1"/>
  <c r="G8" i="3"/>
  <c r="I8" i="3" s="1"/>
  <c r="G60" i="3"/>
  <c r="I60" i="3" s="1"/>
  <c r="H15" i="3"/>
  <c r="G44" i="3"/>
  <c r="I44" i="3" s="1"/>
  <c r="H11" i="3"/>
  <c r="H6" i="3"/>
  <c r="H56" i="3"/>
  <c r="H2" i="3"/>
  <c r="G46" i="3"/>
  <c r="I46" i="3" s="1"/>
  <c r="H7" i="3"/>
  <c r="H39" i="3"/>
  <c r="H68" i="3"/>
  <c r="H59" i="3"/>
  <c r="G18" i="3"/>
  <c r="I18" i="3" s="1"/>
  <c r="H70" i="3"/>
  <c r="G82" i="3"/>
  <c r="I82" i="3" s="1"/>
  <c r="G63" i="3"/>
  <c r="I63" i="3" s="1"/>
  <c r="G4" i="3"/>
  <c r="I4" i="3" s="1"/>
  <c r="G17" i="3"/>
  <c r="I17" i="3" s="1"/>
  <c r="H9" i="3"/>
  <c r="H72" i="3"/>
  <c r="G30" i="3"/>
  <c r="I30" i="3" s="1"/>
  <c r="G29" i="3"/>
  <c r="I29" i="3" s="1"/>
  <c r="H65" i="3"/>
  <c r="G45" i="3"/>
  <c r="I45" i="3" s="1"/>
  <c r="G15" i="3"/>
  <c r="I15" i="3" s="1"/>
  <c r="H34" i="3"/>
  <c r="H43" i="3"/>
  <c r="H75" i="3"/>
  <c r="G61" i="3"/>
  <c r="I61" i="3" s="1"/>
  <c r="G7" i="3"/>
  <c r="I7" i="3" s="1"/>
  <c r="G83" i="3"/>
  <c r="I83" i="3" s="1"/>
  <c r="H47" i="3"/>
  <c r="H16" i="3"/>
  <c r="H4" i="3"/>
  <c r="G86" i="3"/>
  <c r="I86" i="3" s="1"/>
  <c r="H37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<sst xmlns="http://schemas.openxmlformats.org/spreadsheetml/2006/main" count="1065" uniqueCount="121">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</sst>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65051</c:v>
                </c:pt>
                <c:pt idx="1">
                  <c:v>53021</c:v>
                </c:pt>
                <c:pt idx="2">
                  <c:v>27666</c:v>
                </c:pt>
                <c:pt idx="3">
                  <c:v>10136</c:v>
                </c:pt>
                <c:pt idx="4">
                  <c:v>5184</c:v>
                </c:pt>
                <c:pt idx="5">
                  <c:v>3909</c:v>
                </c:pt>
                <c:pt idx="6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9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53021</c:v>
                </c:pt>
                <c:pt idx="1">
                  <c:v>27666</c:v>
                </c:pt>
                <c:pt idx="2">
                  <c:v>10136</c:v>
                </c:pt>
                <c:pt idx="3">
                  <c:v>5184</c:v>
                </c:pt>
                <c:pt idx="4">
                  <c:v>3909</c:v>
                </c:pt>
                <c:pt idx="5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65057</c:v>
                </c:pt>
                <c:pt idx="1">
                  <c:v>52884</c:v>
                </c:pt>
                <c:pt idx="2">
                  <c:v>27693</c:v>
                </c:pt>
                <c:pt idx="3">
                  <c:v>10106</c:v>
                </c:pt>
                <c:pt idx="4">
                  <c:v>5126</c:v>
                </c:pt>
                <c:pt idx="5">
                  <c:v>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9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2'!$I$10:$I$15</c:f>
              <c:numCache>
                <c:formatCode>General</c:formatCode>
                <c:ptCount val="6"/>
                <c:pt idx="0">
                  <c:v>52884</c:v>
                </c:pt>
                <c:pt idx="1">
                  <c:v>27693</c:v>
                </c:pt>
                <c:pt idx="2">
                  <c:v>10106</c:v>
                </c:pt>
                <c:pt idx="3">
                  <c:v>5126</c:v>
                </c:pt>
                <c:pt idx="4">
                  <c:v>3841</c:v>
                </c:pt>
                <c:pt idx="5">
                  <c:v>3393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65032</c:v>
                </c:pt>
                <c:pt idx="1">
                  <c:v>50455</c:v>
                </c:pt>
                <c:pt idx="2">
                  <c:v>26710</c:v>
                </c:pt>
                <c:pt idx="3">
                  <c:v>9932</c:v>
                </c:pt>
                <c:pt idx="4">
                  <c:v>5139</c:v>
                </c:pt>
                <c:pt idx="5">
                  <c:v>3905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9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3'!$I$10:$I$15</c:f>
              <c:numCache>
                <c:formatCode>General</c:formatCode>
                <c:ptCount val="6"/>
                <c:pt idx="0">
                  <c:v>50455</c:v>
                </c:pt>
                <c:pt idx="1">
                  <c:v>26710</c:v>
                </c:pt>
                <c:pt idx="2">
                  <c:v>9932</c:v>
                </c:pt>
                <c:pt idx="3">
                  <c:v>5139</c:v>
                </c:pt>
                <c:pt idx="4">
                  <c:v>3905</c:v>
                </c:pt>
                <c:pt idx="5">
                  <c:v>3493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-1.9455844353245173E-2</c:v>
                </c:pt>
                <c:pt idx="1">
                  <c:v>4.2559659522723821E-3</c:v>
                </c:pt>
                <c:pt idx="2">
                  <c:v>1.5199878400972791E-2</c:v>
                </c:pt>
                <c:pt idx="3">
                  <c:v>2.0671834625322998E-2</c:v>
                </c:pt>
                <c:pt idx="4">
                  <c:v>0.11339109287125702</c:v>
                </c:pt>
                <c:pt idx="5">
                  <c:v>0.63353093175254593</c:v>
                </c:pt>
                <c:pt idx="6">
                  <c:v>1.0521355829153367</c:v>
                </c:pt>
                <c:pt idx="7">
                  <c:v>2.0568475452196382</c:v>
                </c:pt>
                <c:pt idx="8">
                  <c:v>4.9195926432588539</c:v>
                </c:pt>
                <c:pt idx="9">
                  <c:v>10.494300045599635</c:v>
                </c:pt>
                <c:pt idx="10">
                  <c:v>7.784161726706186</c:v>
                </c:pt>
                <c:pt idx="11">
                  <c:v>5.1868065055479553</c:v>
                </c:pt>
                <c:pt idx="12">
                  <c:v>2.6292749658002736</c:v>
                </c:pt>
                <c:pt idx="13">
                  <c:v>1.1627906976744187</c:v>
                </c:pt>
                <c:pt idx="14">
                  <c:v>0.62988296093631246</c:v>
                </c:pt>
                <c:pt idx="15">
                  <c:v>0.29518163854689161</c:v>
                </c:pt>
                <c:pt idx="16">
                  <c:v>0.17510259917920656</c:v>
                </c:pt>
                <c:pt idx="17">
                  <c:v>0.11643106855145159</c:v>
                </c:pt>
                <c:pt idx="18">
                  <c:v>0.12403100775193798</c:v>
                </c:pt>
                <c:pt idx="19">
                  <c:v>9.4543243654050771E-2</c:v>
                </c:pt>
                <c:pt idx="20">
                  <c:v>5.4111567107463142E-2</c:v>
                </c:pt>
                <c:pt idx="21">
                  <c:v>2.6447788417692658E-2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-2.5535795713634291E-2</c:v>
                </c:pt>
                <c:pt idx="1">
                  <c:v>-8.8159294725642188E-3</c:v>
                </c:pt>
                <c:pt idx="2">
                  <c:v>4.0431676546587629E-2</c:v>
                </c:pt>
                <c:pt idx="3">
                  <c:v>0.13710290317677459</c:v>
                </c:pt>
                <c:pt idx="4">
                  <c:v>0.32740538075695397</c:v>
                </c:pt>
                <c:pt idx="5">
                  <c:v>0.71682626538987693</c:v>
                </c:pt>
                <c:pt idx="6">
                  <c:v>1.6452348381212951</c:v>
                </c:pt>
                <c:pt idx="7">
                  <c:v>2.6146830825353398</c:v>
                </c:pt>
                <c:pt idx="8">
                  <c:v>6.0513755889952883</c:v>
                </c:pt>
                <c:pt idx="9">
                  <c:v>9.1810305517555868</c:v>
                </c:pt>
                <c:pt idx="10">
                  <c:v>6.9223286213710287</c:v>
                </c:pt>
                <c:pt idx="11">
                  <c:v>4.6262349901200794</c:v>
                </c:pt>
                <c:pt idx="12">
                  <c:v>1.9410244718042255</c:v>
                </c:pt>
                <c:pt idx="13">
                  <c:v>0.8995288037695699</c:v>
                </c:pt>
                <c:pt idx="14">
                  <c:v>0.54111567107463143</c:v>
                </c:pt>
                <c:pt idx="15">
                  <c:v>0.37026903784769721</c:v>
                </c:pt>
                <c:pt idx="16">
                  <c:v>0.22100623195014441</c:v>
                </c:pt>
                <c:pt idx="17">
                  <c:v>0.11217510259917921</c:v>
                </c:pt>
                <c:pt idx="18">
                  <c:v>0.12889496884024929</c:v>
                </c:pt>
                <c:pt idx="19">
                  <c:v>0.10700714394284845</c:v>
                </c:pt>
                <c:pt idx="20">
                  <c:v>8.4207326341389263E-2</c:v>
                </c:pt>
                <c:pt idx="21">
                  <c:v>2.3711810305517556E-2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-1.5199878400972791E-2</c:v>
                </c:pt>
                <c:pt idx="1">
                  <c:v>-1.2159902720778234E-2</c:v>
                </c:pt>
                <c:pt idx="2">
                  <c:v>2.8271773825809393E-2</c:v>
                </c:pt>
                <c:pt idx="3">
                  <c:v>0.13132694938440492</c:v>
                </c:pt>
                <c:pt idx="4">
                  <c:v>0.22009423924608604</c:v>
                </c:pt>
                <c:pt idx="5">
                  <c:v>0.62866697066423471</c:v>
                </c:pt>
                <c:pt idx="6">
                  <c:v>1.1889344885240918</c:v>
                </c:pt>
                <c:pt idx="7">
                  <c:v>2.8034655722754218</c:v>
                </c:pt>
                <c:pt idx="8">
                  <c:v>6.5724274205806354</c:v>
                </c:pt>
                <c:pt idx="9">
                  <c:v>8.4216446268429852</c:v>
                </c:pt>
                <c:pt idx="10">
                  <c:v>5.7908496732026142</c:v>
                </c:pt>
                <c:pt idx="11">
                  <c:v>3.8683690530475756</c:v>
                </c:pt>
                <c:pt idx="12">
                  <c:v>1.6631706946344429</c:v>
                </c:pt>
                <c:pt idx="13">
                  <c:v>0.73780209758321935</c:v>
                </c:pt>
                <c:pt idx="14">
                  <c:v>0.4365405076759386</c:v>
                </c:pt>
                <c:pt idx="15">
                  <c:v>0.2127982976136191</c:v>
                </c:pt>
                <c:pt idx="16">
                  <c:v>0.12281501747986016</c:v>
                </c:pt>
                <c:pt idx="17">
                  <c:v>0.10214318285453716</c:v>
                </c:pt>
                <c:pt idx="18">
                  <c:v>0.12403100775193798</c:v>
                </c:pt>
                <c:pt idx="19">
                  <c:v>9.4543243654050771E-2</c:v>
                </c:pt>
                <c:pt idx="20">
                  <c:v>4.8943608451132388E-2</c:v>
                </c:pt>
                <c:pt idx="21">
                  <c:v>3.2223742210062321E-2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-1.9455844353245173E-2</c:v>
                </c:pt>
                <c:pt idx="1">
                  <c:v>8.2079343365253077E-3</c:v>
                </c:pt>
                <c:pt idx="2">
                  <c:v>2.0975832193342453E-2</c:v>
                </c:pt>
                <c:pt idx="3">
                  <c:v>0.12007903936768506</c:v>
                </c:pt>
                <c:pt idx="4">
                  <c:v>0.3185894512843897</c:v>
                </c:pt>
                <c:pt idx="5">
                  <c:v>0.51983584131326954</c:v>
                </c:pt>
                <c:pt idx="6">
                  <c:v>0.95424836601307195</c:v>
                </c:pt>
                <c:pt idx="7">
                  <c:v>2.1589907280741754</c:v>
                </c:pt>
                <c:pt idx="8">
                  <c:v>7.6513147894816838</c:v>
                </c:pt>
                <c:pt idx="9">
                  <c:v>12.976440188478492</c:v>
                </c:pt>
                <c:pt idx="10">
                  <c:v>11.875664994680042</c:v>
                </c:pt>
                <c:pt idx="11">
                  <c:v>6.2200942392460856</c:v>
                </c:pt>
                <c:pt idx="12">
                  <c:v>2.9399604803161576</c:v>
                </c:pt>
                <c:pt idx="13">
                  <c:v>1.3722450220398237</c:v>
                </c:pt>
                <c:pt idx="14">
                  <c:v>0.64751481988144099</c:v>
                </c:pt>
                <c:pt idx="15">
                  <c:v>0.39823681410548717</c:v>
                </c:pt>
                <c:pt idx="16">
                  <c:v>0.26934184526523786</c:v>
                </c:pt>
                <c:pt idx="17">
                  <c:v>0.24867001063991487</c:v>
                </c:pt>
                <c:pt idx="18">
                  <c:v>0.27906976744186046</c:v>
                </c:pt>
                <c:pt idx="19">
                  <c:v>0.20580635354917159</c:v>
                </c:pt>
                <c:pt idx="20">
                  <c:v>0.12494300045599635</c:v>
                </c:pt>
                <c:pt idx="21">
                  <c:v>6.0799513603891166E-2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65051</v>
      </c>
      <c r="D2">
        <v>3429</v>
      </c>
      <c r="E2">
        <v>4464</v>
      </c>
      <c r="F2">
        <v>4069</v>
      </c>
      <c r="G2">
        <v>33694</v>
      </c>
      <c r="H2">
        <v>26264</v>
      </c>
      <c r="I2">
        <v>3925</v>
      </c>
      <c r="J2">
        <v>4217</v>
      </c>
      <c r="K2">
        <v>3804</v>
      </c>
      <c r="L2">
        <v>3654</v>
      </c>
      <c r="M2">
        <v>8007</v>
      </c>
      <c r="N2">
        <v>5623</v>
      </c>
      <c r="O2">
        <v>53021</v>
      </c>
      <c r="P2">
        <v>3507</v>
      </c>
      <c r="Q2">
        <v>5565</v>
      </c>
      <c r="R2">
        <v>3876</v>
      </c>
      <c r="S2">
        <v>23399</v>
      </c>
      <c r="T2">
        <v>18711</v>
      </c>
      <c r="U2">
        <v>3586</v>
      </c>
      <c r="V2">
        <v>5561</v>
      </c>
      <c r="W2">
        <v>3901</v>
      </c>
      <c r="X2">
        <v>3599</v>
      </c>
      <c r="Y2">
        <v>13164</v>
      </c>
      <c r="Z2">
        <v>4803</v>
      </c>
      <c r="AA2">
        <v>27666</v>
      </c>
      <c r="AB2">
        <v>3543</v>
      </c>
      <c r="AC2">
        <v>7318</v>
      </c>
      <c r="AD2">
        <v>3901</v>
      </c>
      <c r="AE2">
        <v>12094</v>
      </c>
      <c r="AF2">
        <v>9878</v>
      </c>
      <c r="AG2">
        <v>3453</v>
      </c>
      <c r="AH2">
        <v>7404</v>
      </c>
      <c r="AI2">
        <v>3829</v>
      </c>
      <c r="AJ2">
        <v>3429</v>
      </c>
      <c r="AK2">
        <v>23954</v>
      </c>
      <c r="AL2">
        <v>4379</v>
      </c>
      <c r="AM2">
        <v>10136</v>
      </c>
      <c r="AN2">
        <v>3561</v>
      </c>
      <c r="AO2">
        <v>12142</v>
      </c>
      <c r="AP2">
        <v>3804</v>
      </c>
      <c r="AQ2">
        <v>8905</v>
      </c>
      <c r="AR2">
        <v>6452</v>
      </c>
      <c r="AS2">
        <v>3443</v>
      </c>
      <c r="AT2">
        <v>12715</v>
      </c>
      <c r="AU2">
        <v>3897</v>
      </c>
      <c r="AV2">
        <v>3520</v>
      </c>
      <c r="AW2">
        <v>42558</v>
      </c>
      <c r="AX2">
        <v>4311</v>
      </c>
      <c r="AY2">
        <v>5184</v>
      </c>
      <c r="AZ2">
        <v>3866</v>
      </c>
      <c r="BA2">
        <v>20555</v>
      </c>
      <c r="BB2">
        <v>3671</v>
      </c>
      <c r="BC2">
        <v>5851</v>
      </c>
      <c r="BD2">
        <v>5273</v>
      </c>
      <c r="BE2">
        <v>3571</v>
      </c>
      <c r="BF2">
        <v>25113</v>
      </c>
      <c r="BG2">
        <v>4193</v>
      </c>
      <c r="BH2">
        <v>3562</v>
      </c>
      <c r="BI2">
        <v>46179</v>
      </c>
      <c r="BJ2">
        <v>4411</v>
      </c>
      <c r="BK2">
        <v>3909</v>
      </c>
      <c r="BL2">
        <v>5577</v>
      </c>
      <c r="BM2">
        <v>29099</v>
      </c>
      <c r="BN2">
        <v>3580</v>
      </c>
      <c r="BO2">
        <v>4570</v>
      </c>
      <c r="BP2">
        <v>4711</v>
      </c>
      <c r="BQ2">
        <v>3770</v>
      </c>
      <c r="BR2">
        <v>31196</v>
      </c>
      <c r="BS2">
        <v>4929</v>
      </c>
      <c r="BT2">
        <v>3888</v>
      </c>
      <c r="BU2">
        <v>28662</v>
      </c>
      <c r="BV2">
        <v>4170</v>
      </c>
      <c r="BW2">
        <v>3493</v>
      </c>
      <c r="BX2">
        <v>6954</v>
      </c>
      <c r="BY2">
        <v>38014</v>
      </c>
      <c r="BZ2">
        <v>3409</v>
      </c>
      <c r="CA2">
        <v>3944</v>
      </c>
      <c r="CB2">
        <v>4220</v>
      </c>
      <c r="CC2">
        <v>3845</v>
      </c>
      <c r="CD2">
        <v>22542</v>
      </c>
      <c r="CE2">
        <v>5920</v>
      </c>
      <c r="CF2">
        <v>4541</v>
      </c>
      <c r="CG2">
        <v>10595</v>
      </c>
      <c r="CH2">
        <v>3904</v>
      </c>
      <c r="CI2">
        <v>3406</v>
      </c>
      <c r="CJ2">
        <v>10259</v>
      </c>
      <c r="CK2">
        <v>19676</v>
      </c>
      <c r="CL2">
        <v>3464</v>
      </c>
      <c r="CM2">
        <v>3626</v>
      </c>
      <c r="CN2">
        <v>3862</v>
      </c>
      <c r="CO2">
        <v>3917</v>
      </c>
      <c r="CP2">
        <v>16218</v>
      </c>
      <c r="CQ2">
        <v>8964</v>
      </c>
      <c r="CR2">
        <v>5203</v>
      </c>
      <c r="CS2">
        <v>6632</v>
      </c>
      <c r="CT2">
        <v>3693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65051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65051</v>
      </c>
      <c r="K9" t="s">
        <v>82</v>
      </c>
      <c r="L9" s="8" t="str">
        <f>A10</f>
        <v>A2</v>
      </c>
      <c r="M9" s="8">
        <f>B10</f>
        <v>3429</v>
      </c>
      <c r="N9" s="8">
        <f>(M9-I$15)/3289.5</f>
        <v>-1.9455844353245173E-2</v>
      </c>
      <c r="O9" s="8">
        <f>N9*40</f>
        <v>-0.77823377412980688</v>
      </c>
    </row>
    <row r="10" spans="1:98" x14ac:dyDescent="0.4">
      <c r="A10" t="s">
        <v>83</v>
      </c>
      <c r="B10">
        <v>3429</v>
      </c>
      <c r="E10">
        <f>E9/2</f>
        <v>15</v>
      </c>
      <c r="G10">
        <f>G9/2</f>
        <v>15</v>
      </c>
      <c r="H10" t="str">
        <f>A21</f>
        <v>B1</v>
      </c>
      <c r="I10">
        <f>B21</f>
        <v>53021</v>
      </c>
      <c r="K10" t="s">
        <v>85</v>
      </c>
      <c r="L10" s="8" t="str">
        <f>A22</f>
        <v>B2</v>
      </c>
      <c r="M10" s="8">
        <f>B22</f>
        <v>3507</v>
      </c>
      <c r="N10" s="8">
        <f t="shared" ref="N10:N73" si="1">(M10-I$15)/3289.5</f>
        <v>4.2559659522723821E-3</v>
      </c>
      <c r="O10" s="8">
        <f t="shared" ref="O10:O73" si="2">N10*40</f>
        <v>0.17023863809089529</v>
      </c>
    </row>
    <row r="11" spans="1:98" x14ac:dyDescent="0.4">
      <c r="A11" t="s">
        <v>84</v>
      </c>
      <c r="B11">
        <v>4464</v>
      </c>
      <c r="E11">
        <f>E10/2</f>
        <v>7.5</v>
      </c>
      <c r="G11">
        <f>G10/2</f>
        <v>7.5</v>
      </c>
      <c r="H11" t="str">
        <f>A33</f>
        <v>C1</v>
      </c>
      <c r="I11">
        <f>B33</f>
        <v>27666</v>
      </c>
      <c r="K11" t="s">
        <v>88</v>
      </c>
      <c r="L11" s="8" t="str">
        <f>A34</f>
        <v>C2</v>
      </c>
      <c r="M11" s="8">
        <f>B34</f>
        <v>3543</v>
      </c>
      <c r="N11" s="8">
        <f t="shared" si="1"/>
        <v>1.5199878400972791E-2</v>
      </c>
      <c r="O11" s="8">
        <f t="shared" si="2"/>
        <v>0.60799513603891164</v>
      </c>
    </row>
    <row r="12" spans="1:98" x14ac:dyDescent="0.4">
      <c r="A12" t="s">
        <v>9</v>
      </c>
      <c r="B12">
        <v>4069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10136</v>
      </c>
      <c r="K12" t="s">
        <v>91</v>
      </c>
      <c r="L12" s="8" t="str">
        <f>A46</f>
        <v>D2</v>
      </c>
      <c r="M12" s="8">
        <f>B46</f>
        <v>3561</v>
      </c>
      <c r="N12" s="8">
        <f t="shared" si="1"/>
        <v>2.0671834625322998E-2</v>
      </c>
      <c r="O12" s="8">
        <f t="shared" si="2"/>
        <v>0.82687338501291996</v>
      </c>
    </row>
    <row r="13" spans="1:98" x14ac:dyDescent="0.4">
      <c r="A13" t="s">
        <v>17</v>
      </c>
      <c r="B13">
        <v>33694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5184</v>
      </c>
      <c r="K13" t="s">
        <v>94</v>
      </c>
      <c r="L13" s="8" t="str">
        <f>A58</f>
        <v>E2</v>
      </c>
      <c r="M13" s="8">
        <f>B58</f>
        <v>3866</v>
      </c>
      <c r="N13" s="8">
        <f t="shared" si="1"/>
        <v>0.11339109287125702</v>
      </c>
      <c r="O13" s="8">
        <f t="shared" si="2"/>
        <v>4.5356437148502806</v>
      </c>
    </row>
    <row r="14" spans="1:98" x14ac:dyDescent="0.4">
      <c r="A14" t="s">
        <v>25</v>
      </c>
      <c r="B14">
        <v>26264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3909</v>
      </c>
      <c r="K14" t="s">
        <v>97</v>
      </c>
      <c r="L14" s="8" t="str">
        <f>A70</f>
        <v>F2</v>
      </c>
      <c r="M14" s="8">
        <f>B70</f>
        <v>5577</v>
      </c>
      <c r="N14" s="8">
        <f t="shared" si="1"/>
        <v>0.63353093175254593</v>
      </c>
      <c r="O14" s="8">
        <f t="shared" si="2"/>
        <v>25.341237270101836</v>
      </c>
    </row>
    <row r="15" spans="1:98" x14ac:dyDescent="0.4">
      <c r="A15" t="s">
        <v>34</v>
      </c>
      <c r="B15">
        <v>3925</v>
      </c>
      <c r="G15">
        <f t="shared" ref="G15" si="3">E15*1.14</f>
        <v>0</v>
      </c>
      <c r="H15" t="str">
        <f>A81</f>
        <v>G1</v>
      </c>
      <c r="I15">
        <f>B81</f>
        <v>3493</v>
      </c>
      <c r="K15" t="s">
        <v>100</v>
      </c>
      <c r="L15" s="8" t="str">
        <f>A82</f>
        <v>G2</v>
      </c>
      <c r="M15" s="8">
        <f>B82</f>
        <v>6954</v>
      </c>
      <c r="N15" s="8">
        <f t="shared" si="1"/>
        <v>1.0521355829153367</v>
      </c>
      <c r="O15" s="8">
        <f t="shared" si="2"/>
        <v>42.085423316613472</v>
      </c>
    </row>
    <row r="16" spans="1:98" x14ac:dyDescent="0.4">
      <c r="A16" t="s">
        <v>41</v>
      </c>
      <c r="B16">
        <v>4217</v>
      </c>
      <c r="H16" t="s">
        <v>119</v>
      </c>
      <c r="I16">
        <f>SLOPE(I10:I15, G10:G15)</f>
        <v>3281.7017422835411</v>
      </c>
      <c r="K16" t="s">
        <v>103</v>
      </c>
      <c r="L16" s="8" t="str">
        <f>A94</f>
        <v>H2</v>
      </c>
      <c r="M16" s="8">
        <f>B94</f>
        <v>10259</v>
      </c>
      <c r="N16" s="8">
        <f t="shared" si="1"/>
        <v>2.0568475452196382</v>
      </c>
      <c r="O16" s="8">
        <f t="shared" si="2"/>
        <v>82.273901808785524</v>
      </c>
    </row>
    <row r="17" spans="1:15" x14ac:dyDescent="0.4">
      <c r="A17" t="s">
        <v>49</v>
      </c>
      <c r="B17">
        <v>3804</v>
      </c>
      <c r="K17" t="s">
        <v>104</v>
      </c>
      <c r="L17" s="8" t="str">
        <f>A95</f>
        <v>H3</v>
      </c>
      <c r="M17" s="8">
        <f>B95</f>
        <v>19676</v>
      </c>
      <c r="N17" s="8">
        <f t="shared" si="1"/>
        <v>4.9195926432588539</v>
      </c>
      <c r="O17" s="8">
        <f t="shared" si="2"/>
        <v>196.78370573035414</v>
      </c>
    </row>
    <row r="18" spans="1:15" x14ac:dyDescent="0.4">
      <c r="A18" t="s">
        <v>57</v>
      </c>
      <c r="B18">
        <v>3654</v>
      </c>
      <c r="K18" t="s">
        <v>101</v>
      </c>
      <c r="L18" s="8" t="str">
        <f>A83</f>
        <v>G3</v>
      </c>
      <c r="M18" s="8">
        <f>B83</f>
        <v>38014</v>
      </c>
      <c r="N18" s="8">
        <f t="shared" si="1"/>
        <v>10.494300045599635</v>
      </c>
      <c r="O18" s="8">
        <f t="shared" si="2"/>
        <v>419.77200182398542</v>
      </c>
    </row>
    <row r="19" spans="1:15" x14ac:dyDescent="0.4">
      <c r="A19" t="s">
        <v>65</v>
      </c>
      <c r="B19">
        <v>8007</v>
      </c>
      <c r="K19" t="s">
        <v>98</v>
      </c>
      <c r="L19" s="8" t="str">
        <f>A71</f>
        <v>F3</v>
      </c>
      <c r="M19" s="8">
        <f>B71</f>
        <v>29099</v>
      </c>
      <c r="N19" s="8">
        <f t="shared" si="1"/>
        <v>7.784161726706186</v>
      </c>
      <c r="O19" s="8">
        <f t="shared" si="2"/>
        <v>311.36646906824745</v>
      </c>
    </row>
    <row r="20" spans="1:15" x14ac:dyDescent="0.4">
      <c r="A20" t="s">
        <v>73</v>
      </c>
      <c r="B20">
        <v>5623</v>
      </c>
      <c r="K20" t="s">
        <v>95</v>
      </c>
      <c r="L20" s="8" t="str">
        <f>A59</f>
        <v>E3</v>
      </c>
      <c r="M20" s="8">
        <f>B59</f>
        <v>20555</v>
      </c>
      <c r="N20" s="8">
        <f t="shared" si="1"/>
        <v>5.1868065055479553</v>
      </c>
      <c r="O20" s="8">
        <f t="shared" si="2"/>
        <v>207.47226022191822</v>
      </c>
    </row>
    <row r="21" spans="1:15" x14ac:dyDescent="0.4">
      <c r="A21" t="s">
        <v>85</v>
      </c>
      <c r="B21">
        <v>53021</v>
      </c>
      <c r="K21" t="s">
        <v>92</v>
      </c>
      <c r="L21" s="8" t="str">
        <f>A47</f>
        <v>D3</v>
      </c>
      <c r="M21" s="8">
        <f>B47</f>
        <v>12142</v>
      </c>
      <c r="N21" s="8">
        <f t="shared" si="1"/>
        <v>2.6292749658002736</v>
      </c>
      <c r="O21" s="8">
        <f t="shared" si="2"/>
        <v>105.17099863201095</v>
      </c>
    </row>
    <row r="22" spans="1:15" x14ac:dyDescent="0.4">
      <c r="A22" t="s">
        <v>86</v>
      </c>
      <c r="B22">
        <v>3507</v>
      </c>
      <c r="K22" t="s">
        <v>89</v>
      </c>
      <c r="L22" s="8" t="str">
        <f>A35</f>
        <v>C3</v>
      </c>
      <c r="M22" s="8">
        <f>B35</f>
        <v>7318</v>
      </c>
      <c r="N22" s="8">
        <f t="shared" si="1"/>
        <v>1.1627906976744187</v>
      </c>
      <c r="O22" s="8">
        <f t="shared" si="2"/>
        <v>46.511627906976749</v>
      </c>
    </row>
    <row r="23" spans="1:15" x14ac:dyDescent="0.4">
      <c r="A23" t="s">
        <v>87</v>
      </c>
      <c r="B23">
        <v>5565</v>
      </c>
      <c r="K23" t="s">
        <v>86</v>
      </c>
      <c r="L23" s="8" t="str">
        <f>A23</f>
        <v>B3</v>
      </c>
      <c r="M23" s="8">
        <f>B23</f>
        <v>5565</v>
      </c>
      <c r="N23" s="8">
        <f t="shared" si="1"/>
        <v>0.62988296093631246</v>
      </c>
      <c r="O23" s="8">
        <f t="shared" si="2"/>
        <v>25.195318437452499</v>
      </c>
    </row>
    <row r="24" spans="1:15" x14ac:dyDescent="0.4">
      <c r="A24" t="s">
        <v>10</v>
      </c>
      <c r="B24">
        <v>3876</v>
      </c>
      <c r="K24" t="s">
        <v>83</v>
      </c>
      <c r="L24" s="8" t="str">
        <f>A11</f>
        <v>A3</v>
      </c>
      <c r="M24" s="8">
        <f>B11</f>
        <v>4464</v>
      </c>
      <c r="N24" s="8">
        <f t="shared" si="1"/>
        <v>0.29518163854689161</v>
      </c>
      <c r="O24" s="8">
        <f t="shared" si="2"/>
        <v>11.807265541875665</v>
      </c>
    </row>
    <row r="25" spans="1:15" x14ac:dyDescent="0.4">
      <c r="A25" t="s">
        <v>18</v>
      </c>
      <c r="B25">
        <v>23399</v>
      </c>
      <c r="K25" t="s">
        <v>84</v>
      </c>
      <c r="L25" s="8" t="str">
        <f>A12</f>
        <v>A4</v>
      </c>
      <c r="M25" s="8">
        <f>B12</f>
        <v>4069</v>
      </c>
      <c r="N25" s="8">
        <f t="shared" si="1"/>
        <v>0.17510259917920656</v>
      </c>
      <c r="O25" s="8">
        <f t="shared" si="2"/>
        <v>7.0041039671682626</v>
      </c>
    </row>
    <row r="26" spans="1:15" x14ac:dyDescent="0.4">
      <c r="A26" t="s">
        <v>26</v>
      </c>
      <c r="B26">
        <v>18711</v>
      </c>
      <c r="K26" t="s">
        <v>87</v>
      </c>
      <c r="L26" s="8" t="str">
        <f>A24</f>
        <v>B4</v>
      </c>
      <c r="M26" s="8">
        <f>B24</f>
        <v>3876</v>
      </c>
      <c r="N26" s="8">
        <f t="shared" si="1"/>
        <v>0.11643106855145159</v>
      </c>
      <c r="O26" s="8">
        <f t="shared" si="2"/>
        <v>4.657242742058064</v>
      </c>
    </row>
    <row r="27" spans="1:15" x14ac:dyDescent="0.4">
      <c r="A27" t="s">
        <v>35</v>
      </c>
      <c r="B27">
        <v>3586</v>
      </c>
      <c r="K27" t="s">
        <v>90</v>
      </c>
      <c r="L27" s="8" t="str">
        <f>A36</f>
        <v>C4</v>
      </c>
      <c r="M27" s="8">
        <f>B36</f>
        <v>3901</v>
      </c>
      <c r="N27" s="8">
        <f t="shared" si="1"/>
        <v>0.12403100775193798</v>
      </c>
      <c r="O27" s="8">
        <f t="shared" si="2"/>
        <v>4.9612403100775193</v>
      </c>
    </row>
    <row r="28" spans="1:15" x14ac:dyDescent="0.4">
      <c r="A28" t="s">
        <v>42</v>
      </c>
      <c r="B28">
        <v>5561</v>
      </c>
      <c r="K28" t="s">
        <v>93</v>
      </c>
      <c r="L28" s="8" t="str">
        <f>A48</f>
        <v>D4</v>
      </c>
      <c r="M28" s="8">
        <f>B48</f>
        <v>3804</v>
      </c>
      <c r="N28" s="8">
        <f t="shared" si="1"/>
        <v>9.4543243654050771E-2</v>
      </c>
      <c r="O28" s="8">
        <f t="shared" si="2"/>
        <v>3.7817297461620307</v>
      </c>
    </row>
    <row r="29" spans="1:15" x14ac:dyDescent="0.4">
      <c r="A29" t="s">
        <v>50</v>
      </c>
      <c r="B29">
        <v>3901</v>
      </c>
      <c r="K29" t="s">
        <v>96</v>
      </c>
      <c r="L29" s="8" t="str">
        <f>A60</f>
        <v>E4</v>
      </c>
      <c r="M29" s="8">
        <f>B60</f>
        <v>3671</v>
      </c>
      <c r="N29" s="8">
        <f t="shared" si="1"/>
        <v>5.4111567107463142E-2</v>
      </c>
      <c r="O29" s="8">
        <f t="shared" si="2"/>
        <v>2.1644626842985257</v>
      </c>
    </row>
    <row r="30" spans="1:15" x14ac:dyDescent="0.4">
      <c r="A30" t="s">
        <v>58</v>
      </c>
      <c r="B30">
        <v>3599</v>
      </c>
      <c r="K30" t="s">
        <v>99</v>
      </c>
      <c r="L30" s="8" t="str">
        <f>A72</f>
        <v>F4</v>
      </c>
      <c r="M30" s="8">
        <f>B72</f>
        <v>3580</v>
      </c>
      <c r="N30" s="8">
        <f t="shared" si="1"/>
        <v>2.6447788417692658E-2</v>
      </c>
      <c r="O30" s="8">
        <f t="shared" si="2"/>
        <v>1.0579115367077063</v>
      </c>
    </row>
    <row r="31" spans="1:15" x14ac:dyDescent="0.4">
      <c r="A31" t="s">
        <v>66</v>
      </c>
      <c r="B31">
        <v>13164</v>
      </c>
      <c r="K31" t="s">
        <v>102</v>
      </c>
      <c r="L31" s="8" t="str">
        <f>A84</f>
        <v>G4</v>
      </c>
      <c r="M31" s="8">
        <f>B84</f>
        <v>3409</v>
      </c>
      <c r="N31" s="8">
        <f t="shared" si="1"/>
        <v>-2.5535795713634291E-2</v>
      </c>
      <c r="O31" s="8">
        <f t="shared" si="2"/>
        <v>-1.0214318285453716</v>
      </c>
    </row>
    <row r="32" spans="1:15" x14ac:dyDescent="0.4">
      <c r="A32" t="s">
        <v>74</v>
      </c>
      <c r="B32">
        <v>4803</v>
      </c>
      <c r="K32" t="s">
        <v>105</v>
      </c>
      <c r="L32" t="str">
        <f>A96</f>
        <v>H4</v>
      </c>
      <c r="M32">
        <f>B96</f>
        <v>3464</v>
      </c>
      <c r="N32" s="8">
        <f t="shared" si="1"/>
        <v>-8.8159294725642188E-3</v>
      </c>
      <c r="O32" s="8">
        <f t="shared" si="2"/>
        <v>-0.35263717890256874</v>
      </c>
    </row>
    <row r="33" spans="1:15" x14ac:dyDescent="0.4">
      <c r="A33" t="s">
        <v>88</v>
      </c>
      <c r="B33">
        <v>27666</v>
      </c>
      <c r="K33" t="s">
        <v>16</v>
      </c>
      <c r="L33" t="str">
        <f>A97</f>
        <v>H5</v>
      </c>
      <c r="M33">
        <f>B97</f>
        <v>3626</v>
      </c>
      <c r="N33" s="8">
        <f t="shared" si="1"/>
        <v>4.0431676546587629E-2</v>
      </c>
      <c r="O33" s="8">
        <f t="shared" si="2"/>
        <v>1.6172670618635052</v>
      </c>
    </row>
    <row r="34" spans="1:15" x14ac:dyDescent="0.4">
      <c r="A34" t="s">
        <v>89</v>
      </c>
      <c r="B34">
        <v>3543</v>
      </c>
      <c r="K34" t="s">
        <v>15</v>
      </c>
      <c r="L34" t="str">
        <f>A85</f>
        <v>G5</v>
      </c>
      <c r="M34">
        <f>B85</f>
        <v>3944</v>
      </c>
      <c r="N34" s="8">
        <f t="shared" si="1"/>
        <v>0.13710290317677459</v>
      </c>
      <c r="O34" s="8">
        <f t="shared" si="2"/>
        <v>5.4841161270709833</v>
      </c>
    </row>
    <row r="35" spans="1:15" x14ac:dyDescent="0.4">
      <c r="A35" t="s">
        <v>90</v>
      </c>
      <c r="B35">
        <v>7318</v>
      </c>
      <c r="K35" t="s">
        <v>14</v>
      </c>
      <c r="L35" t="str">
        <f>A73</f>
        <v>F5</v>
      </c>
      <c r="M35">
        <f>B73</f>
        <v>4570</v>
      </c>
      <c r="N35" s="8">
        <f t="shared" si="1"/>
        <v>0.32740538075695397</v>
      </c>
      <c r="O35" s="8">
        <f t="shared" si="2"/>
        <v>13.096215230278158</v>
      </c>
    </row>
    <row r="36" spans="1:15" x14ac:dyDescent="0.4">
      <c r="A36" t="s">
        <v>11</v>
      </c>
      <c r="B36">
        <v>3901</v>
      </c>
      <c r="K36" t="s">
        <v>13</v>
      </c>
      <c r="L36" t="str">
        <f>A61</f>
        <v>E5</v>
      </c>
      <c r="M36">
        <f>B61</f>
        <v>5851</v>
      </c>
      <c r="N36" s="8">
        <f t="shared" si="1"/>
        <v>0.71682626538987693</v>
      </c>
      <c r="O36" s="8">
        <f t="shared" si="2"/>
        <v>28.673050615595077</v>
      </c>
    </row>
    <row r="37" spans="1:15" x14ac:dyDescent="0.4">
      <c r="A37" t="s">
        <v>19</v>
      </c>
      <c r="B37">
        <v>12094</v>
      </c>
      <c r="K37" t="s">
        <v>12</v>
      </c>
      <c r="L37" t="str">
        <f>A49</f>
        <v>D5</v>
      </c>
      <c r="M37">
        <f>B49</f>
        <v>8905</v>
      </c>
      <c r="N37" s="8">
        <f t="shared" si="1"/>
        <v>1.6452348381212951</v>
      </c>
      <c r="O37" s="8">
        <f t="shared" si="2"/>
        <v>65.809393524851799</v>
      </c>
    </row>
    <row r="38" spans="1:15" x14ac:dyDescent="0.4">
      <c r="A38" t="s">
        <v>27</v>
      </c>
      <c r="B38">
        <v>9878</v>
      </c>
      <c r="K38" t="s">
        <v>11</v>
      </c>
      <c r="L38" t="str">
        <f>A37</f>
        <v>C5</v>
      </c>
      <c r="M38">
        <f>B37</f>
        <v>12094</v>
      </c>
      <c r="N38" s="8">
        <f t="shared" si="1"/>
        <v>2.6146830825353398</v>
      </c>
      <c r="O38" s="8">
        <f t="shared" si="2"/>
        <v>104.58732330141359</v>
      </c>
    </row>
    <row r="39" spans="1:15" x14ac:dyDescent="0.4">
      <c r="A39" t="s">
        <v>36</v>
      </c>
      <c r="B39">
        <v>3453</v>
      </c>
      <c r="K39" t="s">
        <v>10</v>
      </c>
      <c r="L39" t="str">
        <f>A25</f>
        <v>B5</v>
      </c>
      <c r="M39">
        <f>B25</f>
        <v>23399</v>
      </c>
      <c r="N39" s="8">
        <f t="shared" si="1"/>
        <v>6.0513755889952883</v>
      </c>
      <c r="O39" s="8">
        <f t="shared" si="2"/>
        <v>242.05502355981153</v>
      </c>
    </row>
    <row r="40" spans="1:15" x14ac:dyDescent="0.4">
      <c r="A40" t="s">
        <v>43</v>
      </c>
      <c r="B40">
        <v>7404</v>
      </c>
      <c r="K40" t="s">
        <v>9</v>
      </c>
      <c r="L40" t="str">
        <f>A13</f>
        <v>A5</v>
      </c>
      <c r="M40">
        <f>B13</f>
        <v>33694</v>
      </c>
      <c r="N40" s="8">
        <f t="shared" si="1"/>
        <v>9.1810305517555868</v>
      </c>
      <c r="O40" s="8">
        <f t="shared" si="2"/>
        <v>367.24122207022344</v>
      </c>
    </row>
    <row r="41" spans="1:15" x14ac:dyDescent="0.4">
      <c r="A41" t="s">
        <v>51</v>
      </c>
      <c r="B41">
        <v>3829</v>
      </c>
      <c r="K41" t="s">
        <v>17</v>
      </c>
      <c r="L41" t="str">
        <f>A14</f>
        <v>A6</v>
      </c>
      <c r="M41">
        <f>B14</f>
        <v>26264</v>
      </c>
      <c r="N41" s="8">
        <f t="shared" si="1"/>
        <v>6.9223286213710287</v>
      </c>
      <c r="O41" s="8">
        <f t="shared" si="2"/>
        <v>276.89314485484113</v>
      </c>
    </row>
    <row r="42" spans="1:15" x14ac:dyDescent="0.4">
      <c r="A42" t="s">
        <v>59</v>
      </c>
      <c r="B42">
        <v>3429</v>
      </c>
      <c r="K42" t="s">
        <v>18</v>
      </c>
      <c r="L42" t="str">
        <f>A26</f>
        <v>B6</v>
      </c>
      <c r="M42">
        <f>B26</f>
        <v>18711</v>
      </c>
      <c r="N42" s="8">
        <f t="shared" si="1"/>
        <v>4.6262349901200794</v>
      </c>
      <c r="O42" s="8">
        <f t="shared" si="2"/>
        <v>185.04939960480317</v>
      </c>
    </row>
    <row r="43" spans="1:15" x14ac:dyDescent="0.4">
      <c r="A43" t="s">
        <v>67</v>
      </c>
      <c r="B43">
        <v>23954</v>
      </c>
      <c r="K43" t="s">
        <v>19</v>
      </c>
      <c r="L43" t="str">
        <f>A38</f>
        <v>C6</v>
      </c>
      <c r="M43">
        <f>B38</f>
        <v>9878</v>
      </c>
      <c r="N43" s="8">
        <f t="shared" si="1"/>
        <v>1.9410244718042255</v>
      </c>
      <c r="O43" s="8">
        <f t="shared" si="2"/>
        <v>77.640978872169029</v>
      </c>
    </row>
    <row r="44" spans="1:15" x14ac:dyDescent="0.4">
      <c r="A44" t="s">
        <v>75</v>
      </c>
      <c r="B44">
        <v>4379</v>
      </c>
      <c r="K44" t="s">
        <v>20</v>
      </c>
      <c r="L44" t="str">
        <f>A50</f>
        <v>D6</v>
      </c>
      <c r="M44">
        <f>B50</f>
        <v>6452</v>
      </c>
      <c r="N44" s="8">
        <f t="shared" si="1"/>
        <v>0.8995288037695699</v>
      </c>
      <c r="O44" s="8">
        <f t="shared" si="2"/>
        <v>35.981152150782798</v>
      </c>
    </row>
    <row r="45" spans="1:15" x14ac:dyDescent="0.4">
      <c r="A45" t="s">
        <v>91</v>
      </c>
      <c r="B45">
        <v>10136</v>
      </c>
      <c r="K45" t="s">
        <v>21</v>
      </c>
      <c r="L45" t="str">
        <f>A62</f>
        <v>E6</v>
      </c>
      <c r="M45">
        <f>B62</f>
        <v>5273</v>
      </c>
      <c r="N45" s="8">
        <f t="shared" si="1"/>
        <v>0.54111567107463143</v>
      </c>
      <c r="O45" s="8">
        <f t="shared" si="2"/>
        <v>21.644626842985257</v>
      </c>
    </row>
    <row r="46" spans="1:15" x14ac:dyDescent="0.4">
      <c r="A46" t="s">
        <v>92</v>
      </c>
      <c r="B46">
        <v>3561</v>
      </c>
      <c r="K46" t="s">
        <v>22</v>
      </c>
      <c r="L46" t="str">
        <f>A74</f>
        <v>F6</v>
      </c>
      <c r="M46">
        <f>B74</f>
        <v>4711</v>
      </c>
      <c r="N46" s="8">
        <f t="shared" si="1"/>
        <v>0.37026903784769721</v>
      </c>
      <c r="O46" s="8">
        <f t="shared" si="2"/>
        <v>14.810761513907888</v>
      </c>
    </row>
    <row r="47" spans="1:15" x14ac:dyDescent="0.4">
      <c r="A47" t="s">
        <v>93</v>
      </c>
      <c r="B47">
        <v>12142</v>
      </c>
      <c r="K47" t="s">
        <v>23</v>
      </c>
      <c r="L47" t="str">
        <f>A86</f>
        <v>G6</v>
      </c>
      <c r="M47">
        <f>B86</f>
        <v>4220</v>
      </c>
      <c r="N47" s="8">
        <f t="shared" si="1"/>
        <v>0.22100623195014441</v>
      </c>
      <c r="O47" s="8">
        <f t="shared" si="2"/>
        <v>8.8402492780057766</v>
      </c>
    </row>
    <row r="48" spans="1:15" x14ac:dyDescent="0.4">
      <c r="A48" t="s">
        <v>12</v>
      </c>
      <c r="B48">
        <v>3804</v>
      </c>
      <c r="K48" t="s">
        <v>24</v>
      </c>
      <c r="L48" t="str">
        <f>A98</f>
        <v>H6</v>
      </c>
      <c r="M48">
        <f>B98</f>
        <v>3862</v>
      </c>
      <c r="N48" s="8">
        <f t="shared" si="1"/>
        <v>0.11217510259917921</v>
      </c>
      <c r="O48" s="8">
        <f t="shared" si="2"/>
        <v>4.487004103967168</v>
      </c>
    </row>
    <row r="49" spans="1:15" x14ac:dyDescent="0.4">
      <c r="A49" t="s">
        <v>20</v>
      </c>
      <c r="B49">
        <v>8905</v>
      </c>
      <c r="K49" t="s">
        <v>33</v>
      </c>
      <c r="L49" t="str">
        <f>A99</f>
        <v>H7</v>
      </c>
      <c r="M49">
        <f>B99</f>
        <v>3917</v>
      </c>
      <c r="N49" s="8">
        <f t="shared" si="1"/>
        <v>0.12889496884024929</v>
      </c>
      <c r="O49" s="8">
        <f t="shared" si="2"/>
        <v>5.1557987536099716</v>
      </c>
    </row>
    <row r="50" spans="1:15" x14ac:dyDescent="0.4">
      <c r="A50" t="s">
        <v>28</v>
      </c>
      <c r="B50">
        <v>6452</v>
      </c>
      <c r="K50" t="s">
        <v>31</v>
      </c>
      <c r="L50" t="str">
        <f>A87</f>
        <v>G7</v>
      </c>
      <c r="M50">
        <f>B87</f>
        <v>3845</v>
      </c>
      <c r="N50" s="8">
        <f t="shared" si="1"/>
        <v>0.10700714394284845</v>
      </c>
      <c r="O50" s="8">
        <f t="shared" si="2"/>
        <v>4.2802857577139379</v>
      </c>
    </row>
    <row r="51" spans="1:15" x14ac:dyDescent="0.4">
      <c r="A51" t="s">
        <v>37</v>
      </c>
      <c r="B51">
        <v>3443</v>
      </c>
      <c r="K51" t="s">
        <v>32</v>
      </c>
      <c r="L51" t="str">
        <f>A75</f>
        <v>F7</v>
      </c>
      <c r="M51">
        <f>B75</f>
        <v>3770</v>
      </c>
      <c r="N51" s="8">
        <f t="shared" si="1"/>
        <v>8.4207326341389263E-2</v>
      </c>
      <c r="O51" s="8">
        <f t="shared" si="2"/>
        <v>3.3682930536555706</v>
      </c>
    </row>
    <row r="52" spans="1:15" x14ac:dyDescent="0.4">
      <c r="A52" t="s">
        <v>44</v>
      </c>
      <c r="B52">
        <v>12715</v>
      </c>
      <c r="K52" t="s">
        <v>29</v>
      </c>
      <c r="L52" t="str">
        <f>A63</f>
        <v>E7</v>
      </c>
      <c r="M52">
        <f>B63</f>
        <v>3571</v>
      </c>
      <c r="N52" s="8">
        <f t="shared" si="1"/>
        <v>2.3711810305517556E-2</v>
      </c>
      <c r="O52" s="8">
        <f t="shared" si="2"/>
        <v>0.94847241222070222</v>
      </c>
    </row>
    <row r="53" spans="1:15" x14ac:dyDescent="0.4">
      <c r="A53" t="s">
        <v>52</v>
      </c>
      <c r="B53">
        <v>3897</v>
      </c>
      <c r="K53" t="s">
        <v>28</v>
      </c>
      <c r="L53" t="str">
        <f>A51</f>
        <v>D7</v>
      </c>
      <c r="M53">
        <f>B51</f>
        <v>3443</v>
      </c>
      <c r="N53" s="8">
        <f t="shared" si="1"/>
        <v>-1.5199878400972791E-2</v>
      </c>
      <c r="O53" s="8">
        <f t="shared" si="2"/>
        <v>-0.60799513603891164</v>
      </c>
    </row>
    <row r="54" spans="1:15" x14ac:dyDescent="0.4">
      <c r="A54" t="s">
        <v>60</v>
      </c>
      <c r="B54">
        <v>3520</v>
      </c>
      <c r="K54" t="s">
        <v>27</v>
      </c>
      <c r="L54" s="8" t="str">
        <f>A39</f>
        <v>C7</v>
      </c>
      <c r="M54" s="8">
        <f>B39</f>
        <v>3453</v>
      </c>
      <c r="N54" s="8">
        <f t="shared" si="1"/>
        <v>-1.2159902720778234E-2</v>
      </c>
      <c r="O54" s="8">
        <f t="shared" si="2"/>
        <v>-0.48639610883112938</v>
      </c>
    </row>
    <row r="55" spans="1:15" x14ac:dyDescent="0.4">
      <c r="A55" t="s">
        <v>68</v>
      </c>
      <c r="B55">
        <v>42558</v>
      </c>
      <c r="K55" t="s">
        <v>26</v>
      </c>
      <c r="L55" s="8" t="str">
        <f>A27</f>
        <v>B7</v>
      </c>
      <c r="M55" s="8">
        <f>B27</f>
        <v>3586</v>
      </c>
      <c r="N55" s="8">
        <f t="shared" si="1"/>
        <v>2.8271773825809393E-2</v>
      </c>
      <c r="O55" s="8">
        <f t="shared" si="2"/>
        <v>1.1308709530323757</v>
      </c>
    </row>
    <row r="56" spans="1:15" x14ac:dyDescent="0.4">
      <c r="A56" t="s">
        <v>76</v>
      </c>
      <c r="B56">
        <v>4311</v>
      </c>
      <c r="K56" t="s">
        <v>25</v>
      </c>
      <c r="L56" s="8" t="str">
        <f>A15</f>
        <v>A7</v>
      </c>
      <c r="M56" s="8">
        <f>B15</f>
        <v>3925</v>
      </c>
      <c r="N56" s="8">
        <f t="shared" si="1"/>
        <v>0.13132694938440492</v>
      </c>
      <c r="O56" s="8">
        <f t="shared" si="2"/>
        <v>5.2530779753761969</v>
      </c>
    </row>
    <row r="57" spans="1:15" x14ac:dyDescent="0.4">
      <c r="A57" t="s">
        <v>94</v>
      </c>
      <c r="B57">
        <v>5184</v>
      </c>
      <c r="K57" t="s">
        <v>34</v>
      </c>
      <c r="L57" s="8" t="str">
        <f>A16</f>
        <v>A8</v>
      </c>
      <c r="M57" s="8">
        <f>B16</f>
        <v>4217</v>
      </c>
      <c r="N57" s="8">
        <f t="shared" si="1"/>
        <v>0.22009423924608604</v>
      </c>
      <c r="O57" s="8">
        <f t="shared" si="2"/>
        <v>8.8037695698434408</v>
      </c>
    </row>
    <row r="58" spans="1:15" x14ac:dyDescent="0.4">
      <c r="A58" t="s">
        <v>95</v>
      </c>
      <c r="B58">
        <v>3866</v>
      </c>
      <c r="K58" t="s">
        <v>35</v>
      </c>
      <c r="L58" s="8" t="str">
        <f>A28</f>
        <v>B8</v>
      </c>
      <c r="M58" s="8">
        <f>B28</f>
        <v>5561</v>
      </c>
      <c r="N58" s="8">
        <f t="shared" si="1"/>
        <v>0.62866697066423471</v>
      </c>
      <c r="O58" s="8">
        <f t="shared" si="2"/>
        <v>25.146678826569389</v>
      </c>
    </row>
    <row r="59" spans="1:15" x14ac:dyDescent="0.4">
      <c r="A59" t="s">
        <v>96</v>
      </c>
      <c r="B59">
        <v>20555</v>
      </c>
      <c r="K59" t="s">
        <v>36</v>
      </c>
      <c r="L59" s="8" t="str">
        <f>A40</f>
        <v>C8</v>
      </c>
      <c r="M59" s="8">
        <f>B40</f>
        <v>7404</v>
      </c>
      <c r="N59" s="8">
        <f t="shared" si="1"/>
        <v>1.1889344885240918</v>
      </c>
      <c r="O59" s="8">
        <f t="shared" si="2"/>
        <v>47.557379540963673</v>
      </c>
    </row>
    <row r="60" spans="1:15" x14ac:dyDescent="0.4">
      <c r="A60" t="s">
        <v>13</v>
      </c>
      <c r="B60">
        <v>3671</v>
      </c>
      <c r="K60" t="s">
        <v>37</v>
      </c>
      <c r="L60" s="8" t="str">
        <f>A52</f>
        <v>D8</v>
      </c>
      <c r="M60" s="8">
        <f>B52</f>
        <v>12715</v>
      </c>
      <c r="N60" s="8">
        <f t="shared" si="1"/>
        <v>2.8034655722754218</v>
      </c>
      <c r="O60" s="8">
        <f t="shared" si="2"/>
        <v>112.13862289101687</v>
      </c>
    </row>
    <row r="61" spans="1:15" x14ac:dyDescent="0.4">
      <c r="A61" t="s">
        <v>21</v>
      </c>
      <c r="B61">
        <v>5851</v>
      </c>
      <c r="K61" t="s">
        <v>38</v>
      </c>
      <c r="L61" s="8" t="str">
        <f>A64</f>
        <v>E8</v>
      </c>
      <c r="M61" s="8">
        <f>B64</f>
        <v>25113</v>
      </c>
      <c r="N61" s="8">
        <f t="shared" si="1"/>
        <v>6.5724274205806354</v>
      </c>
      <c r="O61" s="8">
        <f t="shared" si="2"/>
        <v>262.89709682322541</v>
      </c>
    </row>
    <row r="62" spans="1:15" x14ac:dyDescent="0.4">
      <c r="A62" t="s">
        <v>29</v>
      </c>
      <c r="B62">
        <v>5273</v>
      </c>
      <c r="K62" t="s">
        <v>30</v>
      </c>
      <c r="L62" s="8" t="str">
        <f>A76</f>
        <v>F8</v>
      </c>
      <c r="M62" s="8">
        <f>B76</f>
        <v>31196</v>
      </c>
      <c r="N62" s="8">
        <f t="shared" si="1"/>
        <v>8.4216446268429852</v>
      </c>
      <c r="O62" s="8">
        <f t="shared" si="2"/>
        <v>336.86578507371939</v>
      </c>
    </row>
    <row r="63" spans="1:15" x14ac:dyDescent="0.4">
      <c r="A63" t="s">
        <v>38</v>
      </c>
      <c r="B63">
        <v>3571</v>
      </c>
      <c r="K63" t="s">
        <v>39</v>
      </c>
      <c r="L63" s="8" t="str">
        <f>A88</f>
        <v>G8</v>
      </c>
      <c r="M63" s="8">
        <f>B88</f>
        <v>22542</v>
      </c>
      <c r="N63" s="8">
        <f t="shared" si="1"/>
        <v>5.7908496732026142</v>
      </c>
      <c r="O63" s="8">
        <f t="shared" si="2"/>
        <v>231.63398692810458</v>
      </c>
    </row>
    <row r="64" spans="1:15" x14ac:dyDescent="0.4">
      <c r="A64" t="s">
        <v>45</v>
      </c>
      <c r="B64">
        <v>25113</v>
      </c>
      <c r="K64" t="s">
        <v>40</v>
      </c>
      <c r="L64" s="8" t="str">
        <f>A100</f>
        <v>H8</v>
      </c>
      <c r="M64" s="8">
        <f>B100</f>
        <v>16218</v>
      </c>
      <c r="N64" s="8">
        <f t="shared" si="1"/>
        <v>3.8683690530475756</v>
      </c>
      <c r="O64" s="8">
        <f t="shared" si="2"/>
        <v>154.73476212190303</v>
      </c>
    </row>
    <row r="65" spans="1:15" x14ac:dyDescent="0.4">
      <c r="A65" t="s">
        <v>53</v>
      </c>
      <c r="B65">
        <v>4193</v>
      </c>
      <c r="K65" t="s">
        <v>48</v>
      </c>
      <c r="L65" s="8" t="str">
        <f>A101</f>
        <v>H9</v>
      </c>
      <c r="M65" s="8">
        <f>B101</f>
        <v>8964</v>
      </c>
      <c r="N65" s="8">
        <f t="shared" si="1"/>
        <v>1.6631706946344429</v>
      </c>
      <c r="O65" s="8">
        <f t="shared" si="2"/>
        <v>66.526827785377719</v>
      </c>
    </row>
    <row r="66" spans="1:15" x14ac:dyDescent="0.4">
      <c r="A66" t="s">
        <v>61</v>
      </c>
      <c r="B66">
        <v>3562</v>
      </c>
      <c r="K66" t="s">
        <v>47</v>
      </c>
      <c r="L66" s="8" t="str">
        <f>A89</f>
        <v>G9</v>
      </c>
      <c r="M66" s="8">
        <f>B89</f>
        <v>5920</v>
      </c>
      <c r="N66" s="8">
        <f t="shared" si="1"/>
        <v>0.73780209758321935</v>
      </c>
      <c r="O66" s="8">
        <f t="shared" si="2"/>
        <v>29.512083903328772</v>
      </c>
    </row>
    <row r="67" spans="1:15" x14ac:dyDescent="0.4">
      <c r="A67" t="s">
        <v>69</v>
      </c>
      <c r="B67">
        <v>46179</v>
      </c>
      <c r="K67" t="s">
        <v>46</v>
      </c>
      <c r="L67" s="8" t="str">
        <f>A77</f>
        <v>F9</v>
      </c>
      <c r="M67" s="8">
        <f>B77</f>
        <v>4929</v>
      </c>
      <c r="N67" s="8">
        <f t="shared" si="1"/>
        <v>0.4365405076759386</v>
      </c>
      <c r="O67" s="8">
        <f t="shared" si="2"/>
        <v>17.461620307037546</v>
      </c>
    </row>
    <row r="68" spans="1:15" x14ac:dyDescent="0.4">
      <c r="A68" t="s">
        <v>77</v>
      </c>
      <c r="B68">
        <v>4411</v>
      </c>
      <c r="K68" t="s">
        <v>45</v>
      </c>
      <c r="L68" s="8" t="str">
        <f>A65</f>
        <v>E9</v>
      </c>
      <c r="M68" s="8">
        <f>B65</f>
        <v>4193</v>
      </c>
      <c r="N68" s="8">
        <f t="shared" si="1"/>
        <v>0.2127982976136191</v>
      </c>
      <c r="O68" s="8">
        <f t="shared" si="2"/>
        <v>8.5119319045447632</v>
      </c>
    </row>
    <row r="69" spans="1:15" x14ac:dyDescent="0.4">
      <c r="A69" t="s">
        <v>97</v>
      </c>
      <c r="B69">
        <v>3909</v>
      </c>
      <c r="K69" t="s">
        <v>44</v>
      </c>
      <c r="L69" s="8" t="str">
        <f>A53</f>
        <v>D9</v>
      </c>
      <c r="M69" s="8">
        <f>B53</f>
        <v>3897</v>
      </c>
      <c r="N69" s="8">
        <f t="shared" si="1"/>
        <v>0.12281501747986016</v>
      </c>
      <c r="O69" s="8">
        <f t="shared" si="2"/>
        <v>4.9126006991944067</v>
      </c>
    </row>
    <row r="70" spans="1:15" x14ac:dyDescent="0.4">
      <c r="A70" t="s">
        <v>98</v>
      </c>
      <c r="B70">
        <v>5577</v>
      </c>
      <c r="K70" t="s">
        <v>43</v>
      </c>
      <c r="L70" s="8" t="str">
        <f>A41</f>
        <v>C9</v>
      </c>
      <c r="M70" s="8">
        <f>B41</f>
        <v>3829</v>
      </c>
      <c r="N70" s="8">
        <f t="shared" si="1"/>
        <v>0.10214318285453716</v>
      </c>
      <c r="O70" s="8">
        <f t="shared" si="2"/>
        <v>4.0857273141814865</v>
      </c>
    </row>
    <row r="71" spans="1:15" x14ac:dyDescent="0.4">
      <c r="A71" t="s">
        <v>99</v>
      </c>
      <c r="B71">
        <v>29099</v>
      </c>
      <c r="K71" t="s">
        <v>42</v>
      </c>
      <c r="L71" s="8" t="str">
        <f>A29</f>
        <v>B9</v>
      </c>
      <c r="M71" s="8">
        <f>B29</f>
        <v>3901</v>
      </c>
      <c r="N71" s="8">
        <f t="shared" si="1"/>
        <v>0.12403100775193798</v>
      </c>
      <c r="O71" s="8">
        <f t="shared" si="2"/>
        <v>4.9612403100775193</v>
      </c>
    </row>
    <row r="72" spans="1:15" x14ac:dyDescent="0.4">
      <c r="A72" t="s">
        <v>14</v>
      </c>
      <c r="B72">
        <v>3580</v>
      </c>
      <c r="K72" t="s">
        <v>41</v>
      </c>
      <c r="L72" s="8" t="str">
        <f>A17</f>
        <v>A9</v>
      </c>
      <c r="M72" s="8">
        <f>B17</f>
        <v>3804</v>
      </c>
      <c r="N72" s="8">
        <f t="shared" si="1"/>
        <v>9.4543243654050771E-2</v>
      </c>
      <c r="O72" s="8">
        <f t="shared" si="2"/>
        <v>3.7817297461620307</v>
      </c>
    </row>
    <row r="73" spans="1:15" x14ac:dyDescent="0.4">
      <c r="A73" t="s">
        <v>22</v>
      </c>
      <c r="B73">
        <v>4570</v>
      </c>
      <c r="K73" t="s">
        <v>49</v>
      </c>
      <c r="L73" s="8" t="str">
        <f>A18</f>
        <v>A10</v>
      </c>
      <c r="M73" s="8">
        <f>B18</f>
        <v>3654</v>
      </c>
      <c r="N73" s="8">
        <f t="shared" si="1"/>
        <v>4.8943608451132388E-2</v>
      </c>
      <c r="O73" s="8">
        <f t="shared" si="2"/>
        <v>1.9577443380452955</v>
      </c>
    </row>
    <row r="74" spans="1:15" x14ac:dyDescent="0.4">
      <c r="A74" t="s">
        <v>32</v>
      </c>
      <c r="B74">
        <v>4711</v>
      </c>
      <c r="K74" t="s">
        <v>50</v>
      </c>
      <c r="L74" s="8" t="str">
        <f>A30</f>
        <v>B10</v>
      </c>
      <c r="M74" s="8">
        <f>B30</f>
        <v>3599</v>
      </c>
      <c r="N74" s="8">
        <f t="shared" ref="N74:N96" si="4">(M74-I$15)/3289.5</f>
        <v>3.2223742210062321E-2</v>
      </c>
      <c r="O74" s="8">
        <f t="shared" ref="O74:O96" si="5">N74*40</f>
        <v>1.2889496884024929</v>
      </c>
    </row>
    <row r="75" spans="1:15" x14ac:dyDescent="0.4">
      <c r="A75" t="s">
        <v>30</v>
      </c>
      <c r="B75">
        <v>3770</v>
      </c>
      <c r="K75" t="s">
        <v>51</v>
      </c>
      <c r="L75" s="8" t="str">
        <f>A42</f>
        <v>C10</v>
      </c>
      <c r="M75" s="8">
        <f>B42</f>
        <v>3429</v>
      </c>
      <c r="N75" s="8">
        <f t="shared" si="4"/>
        <v>-1.9455844353245173E-2</v>
      </c>
      <c r="O75" s="8">
        <f t="shared" si="5"/>
        <v>-0.77823377412980688</v>
      </c>
    </row>
    <row r="76" spans="1:15" x14ac:dyDescent="0.4">
      <c r="A76" t="s">
        <v>46</v>
      </c>
      <c r="B76">
        <v>31196</v>
      </c>
      <c r="K76" t="s">
        <v>52</v>
      </c>
      <c r="L76" t="str">
        <f>A54</f>
        <v>D10</v>
      </c>
      <c r="M76">
        <f>B54</f>
        <v>3520</v>
      </c>
      <c r="N76" s="8">
        <f t="shared" si="4"/>
        <v>8.2079343365253077E-3</v>
      </c>
      <c r="O76" s="8">
        <f t="shared" si="5"/>
        <v>0.32831737346101231</v>
      </c>
    </row>
    <row r="77" spans="1:15" x14ac:dyDescent="0.4">
      <c r="A77" t="s">
        <v>54</v>
      </c>
      <c r="B77">
        <v>4929</v>
      </c>
      <c r="K77" t="s">
        <v>53</v>
      </c>
      <c r="L77" t="str">
        <f>A66</f>
        <v>E10</v>
      </c>
      <c r="M77">
        <f>B66</f>
        <v>3562</v>
      </c>
      <c r="N77" s="8">
        <f t="shared" si="4"/>
        <v>2.0975832193342453E-2</v>
      </c>
      <c r="O77" s="8">
        <f t="shared" si="5"/>
        <v>0.83903328773369812</v>
      </c>
    </row>
    <row r="78" spans="1:15" x14ac:dyDescent="0.4">
      <c r="A78" t="s">
        <v>62</v>
      </c>
      <c r="B78">
        <v>3888</v>
      </c>
      <c r="K78" t="s">
        <v>54</v>
      </c>
      <c r="L78" t="str">
        <f>A78</f>
        <v>F10</v>
      </c>
      <c r="M78">
        <f>B78</f>
        <v>3888</v>
      </c>
      <c r="N78" s="8">
        <f t="shared" si="4"/>
        <v>0.12007903936768506</v>
      </c>
      <c r="O78" s="8">
        <f t="shared" si="5"/>
        <v>4.8031615747074028</v>
      </c>
    </row>
    <row r="79" spans="1:15" x14ac:dyDescent="0.4">
      <c r="A79" t="s">
        <v>70</v>
      </c>
      <c r="B79">
        <v>28662</v>
      </c>
      <c r="K79" t="s">
        <v>55</v>
      </c>
      <c r="L79" t="str">
        <f>A90</f>
        <v>G10</v>
      </c>
      <c r="M79">
        <f>B90</f>
        <v>4541</v>
      </c>
      <c r="N79" s="8">
        <f t="shared" si="4"/>
        <v>0.3185894512843897</v>
      </c>
      <c r="O79" s="8">
        <f t="shared" si="5"/>
        <v>12.743578051375588</v>
      </c>
    </row>
    <row r="80" spans="1:15" x14ac:dyDescent="0.4">
      <c r="A80" t="s">
        <v>78</v>
      </c>
      <c r="B80">
        <v>4170</v>
      </c>
      <c r="K80" t="s">
        <v>56</v>
      </c>
      <c r="L80" t="str">
        <f>A102</f>
        <v>H10</v>
      </c>
      <c r="M80">
        <f>B102</f>
        <v>5203</v>
      </c>
      <c r="N80" s="8">
        <f t="shared" si="4"/>
        <v>0.51983584131326954</v>
      </c>
      <c r="O80" s="8">
        <f t="shared" si="5"/>
        <v>20.79343365253078</v>
      </c>
    </row>
    <row r="81" spans="1:15" x14ac:dyDescent="0.4">
      <c r="A81" t="s">
        <v>100</v>
      </c>
      <c r="B81">
        <v>3493</v>
      </c>
      <c r="K81" t="s">
        <v>64</v>
      </c>
      <c r="L81" t="str">
        <f>A103</f>
        <v>H11</v>
      </c>
      <c r="M81">
        <f>B103</f>
        <v>6632</v>
      </c>
      <c r="N81" s="8">
        <f t="shared" si="4"/>
        <v>0.95424836601307195</v>
      </c>
      <c r="O81" s="8">
        <f t="shared" si="5"/>
        <v>38.169934640522875</v>
      </c>
    </row>
    <row r="82" spans="1:15" x14ac:dyDescent="0.4">
      <c r="A82" t="s">
        <v>101</v>
      </c>
      <c r="B82">
        <v>6954</v>
      </c>
      <c r="K82" t="s">
        <v>63</v>
      </c>
      <c r="L82" t="str">
        <f>A91</f>
        <v>G11</v>
      </c>
      <c r="M82">
        <f>B91</f>
        <v>10595</v>
      </c>
      <c r="N82" s="8">
        <f t="shared" si="4"/>
        <v>2.1589907280741754</v>
      </c>
      <c r="O82" s="8">
        <f t="shared" si="5"/>
        <v>86.359629122967021</v>
      </c>
    </row>
    <row r="83" spans="1:15" x14ac:dyDescent="0.4">
      <c r="A83" t="s">
        <v>102</v>
      </c>
      <c r="B83">
        <v>38014</v>
      </c>
      <c r="K83" t="s">
        <v>62</v>
      </c>
      <c r="L83" t="str">
        <f>A79</f>
        <v>F11</v>
      </c>
      <c r="M83">
        <f>B79</f>
        <v>28662</v>
      </c>
      <c r="N83" s="8">
        <f t="shared" si="4"/>
        <v>7.6513147894816838</v>
      </c>
      <c r="O83" s="8">
        <f t="shared" si="5"/>
        <v>306.05259157926736</v>
      </c>
    </row>
    <row r="84" spans="1:15" x14ac:dyDescent="0.4">
      <c r="A84" t="s">
        <v>15</v>
      </c>
      <c r="B84">
        <v>3409</v>
      </c>
      <c r="K84" t="s">
        <v>61</v>
      </c>
      <c r="L84" t="str">
        <f>A67</f>
        <v>E11</v>
      </c>
      <c r="M84">
        <f>B67</f>
        <v>46179</v>
      </c>
      <c r="N84" s="8">
        <f t="shared" si="4"/>
        <v>12.976440188478492</v>
      </c>
      <c r="O84" s="8">
        <f t="shared" si="5"/>
        <v>519.05760753913967</v>
      </c>
    </row>
    <row r="85" spans="1:15" x14ac:dyDescent="0.4">
      <c r="A85" t="s">
        <v>23</v>
      </c>
      <c r="B85">
        <v>3944</v>
      </c>
      <c r="K85" t="s">
        <v>60</v>
      </c>
      <c r="L85" t="str">
        <f>A55</f>
        <v>D11</v>
      </c>
      <c r="M85">
        <f>B55</f>
        <v>42558</v>
      </c>
      <c r="N85" s="8">
        <f t="shared" si="4"/>
        <v>11.875664994680042</v>
      </c>
      <c r="O85" s="8">
        <f t="shared" si="5"/>
        <v>475.02659978720169</v>
      </c>
    </row>
    <row r="86" spans="1:15" x14ac:dyDescent="0.4">
      <c r="A86" t="s">
        <v>31</v>
      </c>
      <c r="B86">
        <v>4220</v>
      </c>
      <c r="K86" t="s">
        <v>59</v>
      </c>
      <c r="L86" t="str">
        <f>A43</f>
        <v>C11</v>
      </c>
      <c r="M86">
        <f>B43</f>
        <v>23954</v>
      </c>
      <c r="N86" s="8">
        <f t="shared" si="4"/>
        <v>6.2200942392460856</v>
      </c>
      <c r="O86" s="8">
        <f t="shared" si="5"/>
        <v>248.80376956984344</v>
      </c>
    </row>
    <row r="87" spans="1:15" x14ac:dyDescent="0.4">
      <c r="A87" t="s">
        <v>39</v>
      </c>
      <c r="B87">
        <v>3845</v>
      </c>
      <c r="K87" t="s">
        <v>58</v>
      </c>
      <c r="L87" t="str">
        <f>A31</f>
        <v>B11</v>
      </c>
      <c r="M87">
        <f>B31</f>
        <v>13164</v>
      </c>
      <c r="N87" s="8">
        <f t="shared" si="4"/>
        <v>2.9399604803161576</v>
      </c>
      <c r="O87" s="8">
        <f t="shared" si="5"/>
        <v>117.59841921264631</v>
      </c>
    </row>
    <row r="88" spans="1:15" x14ac:dyDescent="0.4">
      <c r="A88" t="s">
        <v>47</v>
      </c>
      <c r="B88">
        <v>22542</v>
      </c>
      <c r="K88" t="s">
        <v>57</v>
      </c>
      <c r="L88" t="str">
        <f>A19</f>
        <v>A11</v>
      </c>
      <c r="M88">
        <f>B19</f>
        <v>8007</v>
      </c>
      <c r="N88" s="8">
        <f t="shared" si="4"/>
        <v>1.3722450220398237</v>
      </c>
      <c r="O88" s="8">
        <f t="shared" si="5"/>
        <v>54.889800881592947</v>
      </c>
    </row>
    <row r="89" spans="1:15" x14ac:dyDescent="0.4">
      <c r="A89" t="s">
        <v>55</v>
      </c>
      <c r="B89">
        <v>5920</v>
      </c>
      <c r="K89" t="s">
        <v>65</v>
      </c>
      <c r="L89" t="str">
        <f>A20</f>
        <v>A12</v>
      </c>
      <c r="M89">
        <f>B20</f>
        <v>5623</v>
      </c>
      <c r="N89" s="8">
        <f t="shared" si="4"/>
        <v>0.64751481988144099</v>
      </c>
      <c r="O89" s="8">
        <f t="shared" si="5"/>
        <v>25.900592795257641</v>
      </c>
    </row>
    <row r="90" spans="1:15" x14ac:dyDescent="0.4">
      <c r="A90" t="s">
        <v>63</v>
      </c>
      <c r="B90">
        <v>4541</v>
      </c>
      <c r="K90" t="s">
        <v>66</v>
      </c>
      <c r="L90" t="str">
        <f>A32</f>
        <v>B12</v>
      </c>
      <c r="M90">
        <f>B32</f>
        <v>4803</v>
      </c>
      <c r="N90" s="8">
        <f t="shared" si="4"/>
        <v>0.39823681410548717</v>
      </c>
      <c r="O90" s="8">
        <f t="shared" si="5"/>
        <v>15.929472564219488</v>
      </c>
    </row>
    <row r="91" spans="1:15" x14ac:dyDescent="0.4">
      <c r="A91" t="s">
        <v>71</v>
      </c>
      <c r="B91">
        <v>10595</v>
      </c>
      <c r="K91" t="s">
        <v>67</v>
      </c>
      <c r="L91" t="str">
        <f>A44</f>
        <v>C12</v>
      </c>
      <c r="M91">
        <f>B44</f>
        <v>4379</v>
      </c>
      <c r="N91" s="8">
        <f t="shared" si="4"/>
        <v>0.26934184526523786</v>
      </c>
      <c r="O91" s="8">
        <f t="shared" si="5"/>
        <v>10.773673810609514</v>
      </c>
    </row>
    <row r="92" spans="1:15" x14ac:dyDescent="0.4">
      <c r="A92" t="s">
        <v>79</v>
      </c>
      <c r="B92">
        <v>3904</v>
      </c>
      <c r="K92" t="s">
        <v>68</v>
      </c>
      <c r="L92" t="str">
        <f>A56</f>
        <v>D12</v>
      </c>
      <c r="M92">
        <f>B56</f>
        <v>4311</v>
      </c>
      <c r="N92" s="8">
        <f t="shared" si="4"/>
        <v>0.24867001063991487</v>
      </c>
      <c r="O92" s="8">
        <f t="shared" si="5"/>
        <v>9.9468004255965941</v>
      </c>
    </row>
    <row r="93" spans="1:15" x14ac:dyDescent="0.4">
      <c r="A93" t="s">
        <v>103</v>
      </c>
      <c r="B93">
        <v>3406</v>
      </c>
      <c r="K93" t="s">
        <v>69</v>
      </c>
      <c r="L93" t="str">
        <f>A68</f>
        <v>E12</v>
      </c>
      <c r="M93">
        <f>B68</f>
        <v>4411</v>
      </c>
      <c r="N93" s="8">
        <f t="shared" si="4"/>
        <v>0.27906976744186046</v>
      </c>
      <c r="O93" s="8">
        <f t="shared" si="5"/>
        <v>11.162790697674419</v>
      </c>
    </row>
    <row r="94" spans="1:15" x14ac:dyDescent="0.4">
      <c r="A94" t="s">
        <v>104</v>
      </c>
      <c r="B94">
        <v>10259</v>
      </c>
      <c r="K94" t="s">
        <v>70</v>
      </c>
      <c r="L94" t="str">
        <f>A80</f>
        <v>F12</v>
      </c>
      <c r="M94">
        <f>B80</f>
        <v>4170</v>
      </c>
      <c r="N94" s="8">
        <f t="shared" si="4"/>
        <v>0.20580635354917159</v>
      </c>
      <c r="O94" s="8">
        <f t="shared" si="5"/>
        <v>8.2322541419668642</v>
      </c>
    </row>
    <row r="95" spans="1:15" x14ac:dyDescent="0.4">
      <c r="A95" t="s">
        <v>105</v>
      </c>
      <c r="B95">
        <v>19676</v>
      </c>
      <c r="K95" t="s">
        <v>71</v>
      </c>
      <c r="L95" t="str">
        <f>A92</f>
        <v>G12</v>
      </c>
      <c r="M95">
        <f>B92</f>
        <v>3904</v>
      </c>
      <c r="N95" s="8">
        <f t="shared" si="4"/>
        <v>0.12494300045599635</v>
      </c>
      <c r="O95" s="8">
        <f t="shared" si="5"/>
        <v>4.9977200182398542</v>
      </c>
    </row>
    <row r="96" spans="1:15" x14ac:dyDescent="0.4">
      <c r="A96" t="s">
        <v>16</v>
      </c>
      <c r="B96">
        <v>3464</v>
      </c>
      <c r="K96" t="s">
        <v>72</v>
      </c>
      <c r="L96" t="str">
        <f>A104</f>
        <v>H12</v>
      </c>
      <c r="M96">
        <f>B104</f>
        <v>3693</v>
      </c>
      <c r="N96" s="8">
        <f t="shared" si="4"/>
        <v>6.0799513603891166E-2</v>
      </c>
      <c r="O96" s="8">
        <f t="shared" si="5"/>
        <v>2.4319805441556466</v>
      </c>
    </row>
    <row r="97" spans="1:2" x14ac:dyDescent="0.4">
      <c r="A97" t="s">
        <v>24</v>
      </c>
      <c r="B97">
        <v>3626</v>
      </c>
    </row>
    <row r="98" spans="1:2" x14ac:dyDescent="0.4">
      <c r="A98" t="s">
        <v>33</v>
      </c>
      <c r="B98">
        <v>3862</v>
      </c>
    </row>
    <row r="99" spans="1:2" x14ac:dyDescent="0.4">
      <c r="A99" t="s">
        <v>40</v>
      </c>
      <c r="B99">
        <v>3917</v>
      </c>
    </row>
    <row r="100" spans="1:2" x14ac:dyDescent="0.4">
      <c r="A100" t="s">
        <v>48</v>
      </c>
      <c r="B100">
        <v>16218</v>
      </c>
    </row>
    <row r="101" spans="1:2" x14ac:dyDescent="0.4">
      <c r="A101" t="s">
        <v>56</v>
      </c>
      <c r="B101">
        <v>8964</v>
      </c>
    </row>
    <row r="102" spans="1:2" x14ac:dyDescent="0.4">
      <c r="A102" t="s">
        <v>64</v>
      </c>
      <c r="B102">
        <v>5203</v>
      </c>
    </row>
    <row r="103" spans="1:2" x14ac:dyDescent="0.4">
      <c r="A103" t="s">
        <v>72</v>
      </c>
      <c r="B103">
        <v>6632</v>
      </c>
    </row>
    <row r="104" spans="1:2" x14ac:dyDescent="0.4">
      <c r="A104" t="s">
        <v>80</v>
      </c>
      <c r="B104">
        <v>3693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65057</v>
      </c>
      <c r="D2">
        <v>3336</v>
      </c>
      <c r="E2">
        <v>4381</v>
      </c>
      <c r="F2">
        <v>3966</v>
      </c>
      <c r="G2">
        <v>34233</v>
      </c>
      <c r="H2">
        <v>26397</v>
      </c>
      <c r="I2">
        <v>3862</v>
      </c>
      <c r="J2">
        <v>4147</v>
      </c>
      <c r="K2">
        <v>3702</v>
      </c>
      <c r="L2">
        <v>3557</v>
      </c>
      <c r="M2">
        <v>7900</v>
      </c>
      <c r="N2">
        <v>5571</v>
      </c>
      <c r="O2">
        <v>52884</v>
      </c>
      <c r="P2">
        <v>3357</v>
      </c>
      <c r="Q2">
        <v>5414</v>
      </c>
      <c r="R2">
        <v>3753</v>
      </c>
      <c r="S2">
        <v>23291</v>
      </c>
      <c r="T2">
        <v>18694</v>
      </c>
      <c r="U2">
        <v>3477</v>
      </c>
      <c r="V2">
        <v>5468</v>
      </c>
      <c r="W2">
        <v>3801</v>
      </c>
      <c r="X2">
        <v>3474</v>
      </c>
      <c r="Y2">
        <v>13000</v>
      </c>
      <c r="Z2">
        <v>4672</v>
      </c>
      <c r="AA2">
        <v>27693</v>
      </c>
      <c r="AB2">
        <v>3415</v>
      </c>
      <c r="AC2">
        <v>7196</v>
      </c>
      <c r="AD2">
        <v>3809</v>
      </c>
      <c r="AE2">
        <v>12107</v>
      </c>
      <c r="AF2">
        <v>9826</v>
      </c>
      <c r="AG2">
        <v>3349</v>
      </c>
      <c r="AH2">
        <v>7340</v>
      </c>
      <c r="AI2">
        <v>3738</v>
      </c>
      <c r="AJ2">
        <v>3328</v>
      </c>
      <c r="AK2">
        <v>23787</v>
      </c>
      <c r="AL2">
        <v>4275</v>
      </c>
      <c r="AM2">
        <v>10106</v>
      </c>
      <c r="AN2">
        <v>3477</v>
      </c>
      <c r="AO2">
        <v>11865</v>
      </c>
      <c r="AP2">
        <v>3722</v>
      </c>
      <c r="AQ2">
        <v>8791</v>
      </c>
      <c r="AR2">
        <v>6362</v>
      </c>
      <c r="AS2">
        <v>3337</v>
      </c>
      <c r="AT2">
        <v>12531</v>
      </c>
      <c r="AU2">
        <v>3782</v>
      </c>
      <c r="AV2">
        <v>3405</v>
      </c>
      <c r="AW2">
        <v>42041</v>
      </c>
      <c r="AX2">
        <v>4197</v>
      </c>
      <c r="AY2">
        <v>5126</v>
      </c>
      <c r="AZ2">
        <v>3784</v>
      </c>
      <c r="BA2">
        <v>20387</v>
      </c>
      <c r="BB2">
        <v>3571</v>
      </c>
      <c r="BC2">
        <v>5824</v>
      </c>
      <c r="BD2">
        <v>5168</v>
      </c>
      <c r="BE2">
        <v>3476</v>
      </c>
      <c r="BF2">
        <v>24838</v>
      </c>
      <c r="BG2">
        <v>4094</v>
      </c>
      <c r="BH2">
        <v>3465</v>
      </c>
      <c r="BI2">
        <v>45567</v>
      </c>
      <c r="BJ2">
        <v>4332</v>
      </c>
      <c r="BK2">
        <v>3841</v>
      </c>
      <c r="BL2">
        <v>5430</v>
      </c>
      <c r="BM2">
        <v>28838</v>
      </c>
      <c r="BN2">
        <v>3490</v>
      </c>
      <c r="BO2">
        <v>4481</v>
      </c>
      <c r="BP2">
        <v>4612</v>
      </c>
      <c r="BQ2">
        <v>3662</v>
      </c>
      <c r="BR2">
        <v>31155</v>
      </c>
      <c r="BS2">
        <v>4818</v>
      </c>
      <c r="BT2">
        <v>3775</v>
      </c>
      <c r="BU2">
        <v>28413</v>
      </c>
      <c r="BV2">
        <v>4087</v>
      </c>
      <c r="BW2">
        <v>3393</v>
      </c>
      <c r="BX2">
        <v>6786</v>
      </c>
      <c r="BY2">
        <v>38248</v>
      </c>
      <c r="BZ2">
        <v>3329</v>
      </c>
      <c r="CA2">
        <v>3820</v>
      </c>
      <c r="CB2">
        <v>4137</v>
      </c>
      <c r="CC2">
        <v>3740</v>
      </c>
      <c r="CD2">
        <v>22330</v>
      </c>
      <c r="CE2">
        <v>5783</v>
      </c>
      <c r="CF2">
        <v>4444</v>
      </c>
      <c r="CG2">
        <v>10494</v>
      </c>
      <c r="CH2">
        <v>3792</v>
      </c>
      <c r="CI2">
        <v>3336</v>
      </c>
      <c r="CJ2">
        <v>9982</v>
      </c>
      <c r="CK2">
        <v>19254</v>
      </c>
      <c r="CL2">
        <v>3379</v>
      </c>
      <c r="CM2">
        <v>3513</v>
      </c>
      <c r="CN2">
        <v>3747</v>
      </c>
      <c r="CO2">
        <v>3787</v>
      </c>
      <c r="CP2">
        <v>15902</v>
      </c>
      <c r="CQ2">
        <v>8723</v>
      </c>
      <c r="CR2">
        <v>5071</v>
      </c>
      <c r="CS2">
        <v>6477</v>
      </c>
      <c r="CT2">
        <v>3591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65057</v>
      </c>
      <c r="G9">
        <f>'Plate 1'!G9</f>
        <v>30</v>
      </c>
      <c r="H9" t="str">
        <f t="shared" ref="H9:I9" si="0">A9</f>
        <v>A1</v>
      </c>
      <c r="I9">
        <f t="shared" si="0"/>
        <v>65057</v>
      </c>
      <c r="K9" t="s">
        <v>82</v>
      </c>
      <c r="L9" t="str">
        <f>A10</f>
        <v>A2</v>
      </c>
      <c r="M9">
        <f>B10</f>
        <v>3336</v>
      </c>
      <c r="N9" s="8">
        <f>(M9-I$15)/3291.5</f>
        <v>-1.7317332523165731E-2</v>
      </c>
      <c r="O9">
        <f>N9*40</f>
        <v>-0.69269330092662917</v>
      </c>
    </row>
    <row r="10" spans="1:98" x14ac:dyDescent="0.4">
      <c r="A10" t="s">
        <v>83</v>
      </c>
      <c r="B10">
        <v>3336</v>
      </c>
      <c r="G10">
        <f>'Plate 1'!G10</f>
        <v>15</v>
      </c>
      <c r="H10" t="str">
        <f>A21</f>
        <v>B1</v>
      </c>
      <c r="I10">
        <f>B21</f>
        <v>52884</v>
      </c>
      <c r="K10" t="s">
        <v>85</v>
      </c>
      <c r="L10" t="str">
        <f>A22</f>
        <v>B2</v>
      </c>
      <c r="M10">
        <f>B22</f>
        <v>3357</v>
      </c>
      <c r="N10" s="8">
        <f t="shared" ref="N10:N73" si="1">(M10-I$15)/3291.5</f>
        <v>-1.0937262646209934E-2</v>
      </c>
      <c r="O10">
        <f t="shared" ref="O10:O73" si="2">N10*40</f>
        <v>-0.43749050584839738</v>
      </c>
    </row>
    <row r="11" spans="1:98" x14ac:dyDescent="0.4">
      <c r="A11" t="s">
        <v>84</v>
      </c>
      <c r="B11">
        <v>4381</v>
      </c>
      <c r="G11">
        <f>'Plate 1'!G11</f>
        <v>7.5</v>
      </c>
      <c r="H11" t="str">
        <f>A33</f>
        <v>C1</v>
      </c>
      <c r="I11">
        <f>B33</f>
        <v>27693</v>
      </c>
      <c r="K11" t="s">
        <v>88</v>
      </c>
      <c r="L11" t="str">
        <f>A34</f>
        <v>C2</v>
      </c>
      <c r="M11">
        <f>B34</f>
        <v>3415</v>
      </c>
      <c r="N11" s="8">
        <f t="shared" si="1"/>
        <v>6.6838827282394049E-3</v>
      </c>
      <c r="O11">
        <f t="shared" si="2"/>
        <v>0.26735530912957617</v>
      </c>
    </row>
    <row r="12" spans="1:98" x14ac:dyDescent="0.4">
      <c r="A12" t="s">
        <v>9</v>
      </c>
      <c r="B12">
        <v>3966</v>
      </c>
      <c r="G12">
        <f>'Plate 1'!G12</f>
        <v>1.875</v>
      </c>
      <c r="H12" t="str">
        <f>A45</f>
        <v>D1</v>
      </c>
      <c r="I12">
        <f>B45</f>
        <v>10106</v>
      </c>
      <c r="K12" t="s">
        <v>91</v>
      </c>
      <c r="L12" t="str">
        <f>A46</f>
        <v>D2</v>
      </c>
      <c r="M12">
        <f>B46</f>
        <v>3477</v>
      </c>
      <c r="N12" s="8">
        <f t="shared" si="1"/>
        <v>2.5520279507823179E-2</v>
      </c>
      <c r="O12">
        <f t="shared" si="2"/>
        <v>1.0208111803129272</v>
      </c>
    </row>
    <row r="13" spans="1:98" x14ac:dyDescent="0.4">
      <c r="A13" t="s">
        <v>17</v>
      </c>
      <c r="B13">
        <v>34233</v>
      </c>
      <c r="G13">
        <f>'Plate 1'!G13</f>
        <v>0.46875</v>
      </c>
      <c r="H13" t="str">
        <f>A57</f>
        <v>E1</v>
      </c>
      <c r="I13">
        <f>B57</f>
        <v>5126</v>
      </c>
      <c r="K13" t="s">
        <v>94</v>
      </c>
      <c r="L13" t="str">
        <f>A58</f>
        <v>E2</v>
      </c>
      <c r="M13">
        <f>B58</f>
        <v>3784</v>
      </c>
      <c r="N13" s="8">
        <f t="shared" si="1"/>
        <v>0.11879082485189124</v>
      </c>
      <c r="O13">
        <f t="shared" si="2"/>
        <v>4.7516329940756492</v>
      </c>
    </row>
    <row r="14" spans="1:98" x14ac:dyDescent="0.4">
      <c r="A14" t="s">
        <v>25</v>
      </c>
      <c r="B14">
        <v>26397</v>
      </c>
      <c r="G14">
        <f>'Plate 1'!G14</f>
        <v>0.1171875</v>
      </c>
      <c r="H14" t="str">
        <f>A69</f>
        <v>F1</v>
      </c>
      <c r="I14">
        <f>B69</f>
        <v>3841</v>
      </c>
      <c r="K14" t="s">
        <v>97</v>
      </c>
      <c r="L14" t="str">
        <f>A70</f>
        <v>F2</v>
      </c>
      <c r="M14">
        <f>B70</f>
        <v>5430</v>
      </c>
      <c r="N14" s="8">
        <f t="shared" si="1"/>
        <v>0.61886677806471213</v>
      </c>
      <c r="O14">
        <f t="shared" si="2"/>
        <v>24.754671122588483</v>
      </c>
    </row>
    <row r="15" spans="1:98" x14ac:dyDescent="0.4">
      <c r="A15" t="s">
        <v>34</v>
      </c>
      <c r="B15">
        <v>3862</v>
      </c>
      <c r="G15">
        <f>'Plate 1'!G15</f>
        <v>0</v>
      </c>
      <c r="H15" t="str">
        <f>A81</f>
        <v>G1</v>
      </c>
      <c r="I15">
        <f>B81</f>
        <v>3393</v>
      </c>
      <c r="K15" t="s">
        <v>100</v>
      </c>
      <c r="L15" t="str">
        <f>A82</f>
        <v>G2</v>
      </c>
      <c r="M15">
        <f>B82</f>
        <v>6786</v>
      </c>
      <c r="N15" s="8">
        <f t="shared" si="1"/>
        <v>1.0308370044052864</v>
      </c>
      <c r="O15">
        <f t="shared" si="2"/>
        <v>41.233480176211458</v>
      </c>
    </row>
    <row r="16" spans="1:98" x14ac:dyDescent="0.4">
      <c r="A16" t="s">
        <v>41</v>
      </c>
      <c r="B16">
        <v>4147</v>
      </c>
      <c r="H16" t="s">
        <v>119</v>
      </c>
      <c r="I16">
        <f>SLOPE(I10:I15, G10:G15)</f>
        <v>3279.3762043740289</v>
      </c>
      <c r="K16" t="s">
        <v>103</v>
      </c>
      <c r="L16" t="str">
        <f>A94</f>
        <v>H2</v>
      </c>
      <c r="M16">
        <f>B94</f>
        <v>9982</v>
      </c>
      <c r="N16" s="8">
        <f t="shared" si="1"/>
        <v>2.0018228771077018</v>
      </c>
      <c r="O16">
        <f t="shared" si="2"/>
        <v>80.072915084308079</v>
      </c>
    </row>
    <row r="17" spans="1:15" x14ac:dyDescent="0.4">
      <c r="A17" t="s">
        <v>49</v>
      </c>
      <c r="B17">
        <v>3702</v>
      </c>
      <c r="K17" t="s">
        <v>104</v>
      </c>
      <c r="L17" t="str">
        <f>A95</f>
        <v>H3</v>
      </c>
      <c r="M17">
        <f>B95</f>
        <v>19254</v>
      </c>
      <c r="N17" s="8">
        <f t="shared" si="1"/>
        <v>4.8187756342093273</v>
      </c>
      <c r="O17">
        <f t="shared" si="2"/>
        <v>192.75102536837309</v>
      </c>
    </row>
    <row r="18" spans="1:15" x14ac:dyDescent="0.4">
      <c r="A18" t="s">
        <v>57</v>
      </c>
      <c r="B18">
        <v>3557</v>
      </c>
      <c r="K18" t="s">
        <v>101</v>
      </c>
      <c r="L18" t="str">
        <f>A83</f>
        <v>G3</v>
      </c>
      <c r="M18">
        <f>B83</f>
        <v>38248</v>
      </c>
      <c r="N18" s="8">
        <f t="shared" si="1"/>
        <v>10.589396931490201</v>
      </c>
      <c r="O18">
        <f t="shared" si="2"/>
        <v>423.57587725960803</v>
      </c>
    </row>
    <row r="19" spans="1:15" x14ac:dyDescent="0.4">
      <c r="A19" t="s">
        <v>65</v>
      </c>
      <c r="B19">
        <v>7900</v>
      </c>
      <c r="K19" t="s">
        <v>98</v>
      </c>
      <c r="L19" t="str">
        <f>A71</f>
        <v>F3</v>
      </c>
      <c r="M19">
        <f>B71</f>
        <v>28838</v>
      </c>
      <c r="N19" s="8">
        <f t="shared" si="1"/>
        <v>7.7305180009114389</v>
      </c>
      <c r="O19">
        <f t="shared" si="2"/>
        <v>309.22072003645758</v>
      </c>
    </row>
    <row r="20" spans="1:15" x14ac:dyDescent="0.4">
      <c r="A20" t="s">
        <v>73</v>
      </c>
      <c r="B20">
        <v>5571</v>
      </c>
      <c r="K20" t="s">
        <v>95</v>
      </c>
      <c r="L20" t="str">
        <f>A59</f>
        <v>E3</v>
      </c>
      <c r="M20">
        <f>B59</f>
        <v>20387</v>
      </c>
      <c r="N20" s="8">
        <f t="shared" si="1"/>
        <v>5.1629955947136565</v>
      </c>
      <c r="O20">
        <f t="shared" si="2"/>
        <v>206.51982378854626</v>
      </c>
    </row>
    <row r="21" spans="1:15" x14ac:dyDescent="0.4">
      <c r="A21" t="s">
        <v>85</v>
      </c>
      <c r="B21">
        <v>52884</v>
      </c>
      <c r="K21" t="s">
        <v>92</v>
      </c>
      <c r="L21" t="str">
        <f>A47</f>
        <v>D3</v>
      </c>
      <c r="M21">
        <f>B47</f>
        <v>11865</v>
      </c>
      <c r="N21" s="8">
        <f t="shared" si="1"/>
        <v>2.5739024760747378</v>
      </c>
      <c r="O21">
        <f t="shared" si="2"/>
        <v>102.95609904298951</v>
      </c>
    </row>
    <row r="22" spans="1:15" x14ac:dyDescent="0.4">
      <c r="A22" t="s">
        <v>86</v>
      </c>
      <c r="B22">
        <v>3357</v>
      </c>
      <c r="K22" t="s">
        <v>89</v>
      </c>
      <c r="L22" t="str">
        <f>A35</f>
        <v>C3</v>
      </c>
      <c r="M22">
        <f>B35</f>
        <v>7196</v>
      </c>
      <c r="N22" s="8">
        <f t="shared" si="1"/>
        <v>1.1554002734315663</v>
      </c>
      <c r="O22">
        <f t="shared" si="2"/>
        <v>46.216010937262652</v>
      </c>
    </row>
    <row r="23" spans="1:15" x14ac:dyDescent="0.4">
      <c r="A23" t="s">
        <v>87</v>
      </c>
      <c r="B23">
        <v>5414</v>
      </c>
      <c r="K23" t="s">
        <v>86</v>
      </c>
      <c r="L23" t="str">
        <f>A23</f>
        <v>B3</v>
      </c>
      <c r="M23">
        <f>B23</f>
        <v>5414</v>
      </c>
      <c r="N23" s="8">
        <f t="shared" si="1"/>
        <v>0.61400577244417442</v>
      </c>
      <c r="O23">
        <f t="shared" si="2"/>
        <v>24.560230897766978</v>
      </c>
    </row>
    <row r="24" spans="1:15" x14ac:dyDescent="0.4">
      <c r="A24" t="s">
        <v>10</v>
      </c>
      <c r="B24">
        <v>3753</v>
      </c>
      <c r="K24" t="s">
        <v>83</v>
      </c>
      <c r="L24" t="str">
        <f>A11</f>
        <v>A3</v>
      </c>
      <c r="M24">
        <f>B11</f>
        <v>4381</v>
      </c>
      <c r="N24" s="8">
        <f t="shared" si="1"/>
        <v>0.30016709706820599</v>
      </c>
      <c r="O24">
        <f t="shared" si="2"/>
        <v>12.00668388272824</v>
      </c>
    </row>
    <row r="25" spans="1:15" x14ac:dyDescent="0.4">
      <c r="A25" t="s">
        <v>18</v>
      </c>
      <c r="B25">
        <v>23291</v>
      </c>
      <c r="K25" t="s">
        <v>84</v>
      </c>
      <c r="L25" t="str">
        <f>A12</f>
        <v>A4</v>
      </c>
      <c r="M25">
        <f>B12</f>
        <v>3966</v>
      </c>
      <c r="N25" s="8">
        <f t="shared" si="1"/>
        <v>0.17408476378550813</v>
      </c>
      <c r="O25">
        <f t="shared" si="2"/>
        <v>6.9633905514203249</v>
      </c>
    </row>
    <row r="26" spans="1:15" x14ac:dyDescent="0.4">
      <c r="A26" t="s">
        <v>26</v>
      </c>
      <c r="B26">
        <v>18694</v>
      </c>
      <c r="K26" t="s">
        <v>87</v>
      </c>
      <c r="L26" t="str">
        <f>A24</f>
        <v>B4</v>
      </c>
      <c r="M26">
        <f>B24</f>
        <v>3753</v>
      </c>
      <c r="N26" s="8">
        <f t="shared" si="1"/>
        <v>0.10937262646209935</v>
      </c>
      <c r="O26">
        <f t="shared" si="2"/>
        <v>4.3749050584839742</v>
      </c>
    </row>
    <row r="27" spans="1:15" x14ac:dyDescent="0.4">
      <c r="A27" t="s">
        <v>35</v>
      </c>
      <c r="B27">
        <v>3477</v>
      </c>
      <c r="K27" t="s">
        <v>90</v>
      </c>
      <c r="L27" t="str">
        <f>A36</f>
        <v>C4</v>
      </c>
      <c r="M27">
        <f>B36</f>
        <v>3809</v>
      </c>
      <c r="N27" s="8">
        <f t="shared" si="1"/>
        <v>0.12638614613398147</v>
      </c>
      <c r="O27">
        <f t="shared" si="2"/>
        <v>5.0554458453592588</v>
      </c>
    </row>
    <row r="28" spans="1:15" x14ac:dyDescent="0.4">
      <c r="A28" t="s">
        <v>42</v>
      </c>
      <c r="B28">
        <v>5468</v>
      </c>
      <c r="K28" t="s">
        <v>93</v>
      </c>
      <c r="L28" t="str">
        <f>A48</f>
        <v>D4</v>
      </c>
      <c r="M28">
        <f>B48</f>
        <v>3722</v>
      </c>
      <c r="N28" s="8">
        <f t="shared" si="1"/>
        <v>9.9954428072307464E-2</v>
      </c>
      <c r="O28">
        <f t="shared" si="2"/>
        <v>3.9981771228922987</v>
      </c>
    </row>
    <row r="29" spans="1:15" x14ac:dyDescent="0.4">
      <c r="A29" t="s">
        <v>50</v>
      </c>
      <c r="B29">
        <v>3801</v>
      </c>
      <c r="K29" t="s">
        <v>96</v>
      </c>
      <c r="L29" t="str">
        <f>A60</f>
        <v>E4</v>
      </c>
      <c r="M29">
        <f>B60</f>
        <v>3571</v>
      </c>
      <c r="N29" s="8">
        <f t="shared" si="1"/>
        <v>5.4078687528482453E-2</v>
      </c>
      <c r="O29">
        <f t="shared" si="2"/>
        <v>2.163147501139298</v>
      </c>
    </row>
    <row r="30" spans="1:15" x14ac:dyDescent="0.4">
      <c r="A30" t="s">
        <v>58</v>
      </c>
      <c r="B30">
        <v>3474</v>
      </c>
      <c r="K30" t="s">
        <v>99</v>
      </c>
      <c r="L30" t="str">
        <f>A72</f>
        <v>F4</v>
      </c>
      <c r="M30">
        <f>B72</f>
        <v>3490</v>
      </c>
      <c r="N30" s="8">
        <f t="shared" si="1"/>
        <v>2.94698465745101E-2</v>
      </c>
      <c r="O30">
        <f t="shared" si="2"/>
        <v>1.178793862980404</v>
      </c>
    </row>
    <row r="31" spans="1:15" x14ac:dyDescent="0.4">
      <c r="A31" t="s">
        <v>66</v>
      </c>
      <c r="B31">
        <v>13000</v>
      </c>
      <c r="K31" t="s">
        <v>102</v>
      </c>
      <c r="L31" t="str">
        <f>A84</f>
        <v>G4</v>
      </c>
      <c r="M31">
        <f>B84</f>
        <v>3329</v>
      </c>
      <c r="N31" s="8">
        <f t="shared" si="1"/>
        <v>-1.9444022482150995E-2</v>
      </c>
      <c r="O31">
        <f t="shared" si="2"/>
        <v>-0.77776089928603975</v>
      </c>
    </row>
    <row r="32" spans="1:15" x14ac:dyDescent="0.4">
      <c r="A32" t="s">
        <v>74</v>
      </c>
      <c r="B32">
        <v>4672</v>
      </c>
      <c r="K32" t="s">
        <v>105</v>
      </c>
      <c r="L32" t="str">
        <f>A96</f>
        <v>H4</v>
      </c>
      <c r="M32">
        <f>B96</f>
        <v>3379</v>
      </c>
      <c r="N32" s="8">
        <f t="shared" si="1"/>
        <v>-4.2533799179705302E-3</v>
      </c>
      <c r="O32">
        <f t="shared" si="2"/>
        <v>-0.17013519671882121</v>
      </c>
    </row>
    <row r="33" spans="1:15" x14ac:dyDescent="0.4">
      <c r="A33" t="s">
        <v>88</v>
      </c>
      <c r="B33">
        <v>27693</v>
      </c>
      <c r="K33" t="s">
        <v>16</v>
      </c>
      <c r="L33" t="str">
        <f>A97</f>
        <v>H5</v>
      </c>
      <c r="M33">
        <f>B97</f>
        <v>3513</v>
      </c>
      <c r="N33" s="8">
        <f t="shared" si="1"/>
        <v>3.6457542154033115E-2</v>
      </c>
      <c r="O33">
        <f t="shared" si="2"/>
        <v>1.4583016861613247</v>
      </c>
    </row>
    <row r="34" spans="1:15" x14ac:dyDescent="0.4">
      <c r="A34" t="s">
        <v>89</v>
      </c>
      <c r="B34">
        <v>3415</v>
      </c>
      <c r="K34" t="s">
        <v>15</v>
      </c>
      <c r="L34" t="str">
        <f>A85</f>
        <v>G5</v>
      </c>
      <c r="M34">
        <f>B85</f>
        <v>3820</v>
      </c>
      <c r="N34" s="8">
        <f t="shared" si="1"/>
        <v>0.12972808749810116</v>
      </c>
      <c r="O34">
        <f t="shared" si="2"/>
        <v>5.1891234999240465</v>
      </c>
    </row>
    <row r="35" spans="1:15" x14ac:dyDescent="0.4">
      <c r="A35" t="s">
        <v>90</v>
      </c>
      <c r="B35">
        <v>7196</v>
      </c>
      <c r="K35" t="s">
        <v>14</v>
      </c>
      <c r="L35" t="str">
        <f>A73</f>
        <v>F5</v>
      </c>
      <c r="M35">
        <f>B73</f>
        <v>4481</v>
      </c>
      <c r="N35" s="8">
        <f t="shared" si="1"/>
        <v>0.3305483821965669</v>
      </c>
      <c r="O35">
        <f t="shared" si="2"/>
        <v>13.221935287862676</v>
      </c>
    </row>
    <row r="36" spans="1:15" x14ac:dyDescent="0.4">
      <c r="A36" t="s">
        <v>11</v>
      </c>
      <c r="B36">
        <v>3809</v>
      </c>
      <c r="K36" t="s">
        <v>13</v>
      </c>
      <c r="L36" t="str">
        <f>A61</f>
        <v>E5</v>
      </c>
      <c r="M36">
        <f>B61</f>
        <v>5824</v>
      </c>
      <c r="N36" s="8">
        <f t="shared" si="1"/>
        <v>0.73856904147045421</v>
      </c>
      <c r="O36">
        <f t="shared" si="2"/>
        <v>29.542761658818169</v>
      </c>
    </row>
    <row r="37" spans="1:15" x14ac:dyDescent="0.4">
      <c r="A37" t="s">
        <v>19</v>
      </c>
      <c r="B37">
        <v>12107</v>
      </c>
      <c r="K37" t="s">
        <v>12</v>
      </c>
      <c r="L37" t="str">
        <f>A49</f>
        <v>D5</v>
      </c>
      <c r="M37">
        <f>B49</f>
        <v>8791</v>
      </c>
      <c r="N37" s="8">
        <f t="shared" si="1"/>
        <v>1.6399817712289231</v>
      </c>
      <c r="O37">
        <f t="shared" si="2"/>
        <v>65.599270849156923</v>
      </c>
    </row>
    <row r="38" spans="1:15" x14ac:dyDescent="0.4">
      <c r="A38" t="s">
        <v>27</v>
      </c>
      <c r="B38">
        <v>9826</v>
      </c>
      <c r="K38" t="s">
        <v>11</v>
      </c>
      <c r="L38" t="str">
        <f>A37</f>
        <v>C5</v>
      </c>
      <c r="M38">
        <f>B37</f>
        <v>12107</v>
      </c>
      <c r="N38" s="8">
        <f t="shared" si="1"/>
        <v>2.6474251860853713</v>
      </c>
      <c r="O38">
        <f t="shared" si="2"/>
        <v>105.89700744341485</v>
      </c>
    </row>
    <row r="39" spans="1:15" x14ac:dyDescent="0.4">
      <c r="A39" t="s">
        <v>36</v>
      </c>
      <c r="B39">
        <v>3349</v>
      </c>
      <c r="K39" t="s">
        <v>10</v>
      </c>
      <c r="L39" t="str">
        <f>A25</f>
        <v>B5</v>
      </c>
      <c r="M39">
        <f>B25</f>
        <v>23291</v>
      </c>
      <c r="N39" s="8">
        <f t="shared" si="1"/>
        <v>6.0452681148412575</v>
      </c>
      <c r="O39">
        <f t="shared" si="2"/>
        <v>241.81072459365029</v>
      </c>
    </row>
    <row r="40" spans="1:15" x14ac:dyDescent="0.4">
      <c r="A40" t="s">
        <v>43</v>
      </c>
      <c r="B40">
        <v>7340</v>
      </c>
      <c r="K40" t="s">
        <v>9</v>
      </c>
      <c r="L40" t="str">
        <f>A13</f>
        <v>A5</v>
      </c>
      <c r="M40">
        <f>B13</f>
        <v>34233</v>
      </c>
      <c r="N40" s="8">
        <f t="shared" si="1"/>
        <v>9.3695883335865116</v>
      </c>
      <c r="O40">
        <f t="shared" si="2"/>
        <v>374.78353334346048</v>
      </c>
    </row>
    <row r="41" spans="1:15" x14ac:dyDescent="0.4">
      <c r="A41" t="s">
        <v>51</v>
      </c>
      <c r="B41">
        <v>3738</v>
      </c>
      <c r="K41" t="s">
        <v>17</v>
      </c>
      <c r="L41" t="str">
        <f>A14</f>
        <v>A6</v>
      </c>
      <c r="M41">
        <f>B14</f>
        <v>26397</v>
      </c>
      <c r="N41" s="8">
        <f t="shared" si="1"/>
        <v>6.9889108309281482</v>
      </c>
      <c r="O41">
        <f t="shared" si="2"/>
        <v>279.55643323712593</v>
      </c>
    </row>
    <row r="42" spans="1:15" x14ac:dyDescent="0.4">
      <c r="A42" t="s">
        <v>59</v>
      </c>
      <c r="B42">
        <v>3328</v>
      </c>
      <c r="K42" t="s">
        <v>18</v>
      </c>
      <c r="L42" t="str">
        <f>A26</f>
        <v>B6</v>
      </c>
      <c r="M42">
        <f>B26</f>
        <v>18694</v>
      </c>
      <c r="N42" s="8">
        <f t="shared" si="1"/>
        <v>4.6486404374905055</v>
      </c>
      <c r="O42">
        <f t="shared" si="2"/>
        <v>185.94561749962023</v>
      </c>
    </row>
    <row r="43" spans="1:15" x14ac:dyDescent="0.4">
      <c r="A43" t="s">
        <v>67</v>
      </c>
      <c r="B43">
        <v>23787</v>
      </c>
      <c r="K43" t="s">
        <v>19</v>
      </c>
      <c r="L43" t="str">
        <f>A38</f>
        <v>C6</v>
      </c>
      <c r="M43">
        <f>B38</f>
        <v>9826</v>
      </c>
      <c r="N43" s="8">
        <f t="shared" si="1"/>
        <v>1.9544280723074585</v>
      </c>
      <c r="O43">
        <f t="shared" si="2"/>
        <v>78.177122892298343</v>
      </c>
    </row>
    <row r="44" spans="1:15" x14ac:dyDescent="0.4">
      <c r="A44" t="s">
        <v>75</v>
      </c>
      <c r="B44">
        <v>4275</v>
      </c>
      <c r="K44" t="s">
        <v>20</v>
      </c>
      <c r="L44" t="str">
        <f>A50</f>
        <v>D6</v>
      </c>
      <c r="M44">
        <f>B50</f>
        <v>6362</v>
      </c>
      <c r="N44" s="8">
        <f t="shared" si="1"/>
        <v>0.90202035546103598</v>
      </c>
      <c r="O44">
        <f t="shared" si="2"/>
        <v>36.080814218441439</v>
      </c>
    </row>
    <row r="45" spans="1:15" x14ac:dyDescent="0.4">
      <c r="A45" t="s">
        <v>91</v>
      </c>
      <c r="B45">
        <v>10106</v>
      </c>
      <c r="K45" t="s">
        <v>21</v>
      </c>
      <c r="L45" t="str">
        <f>A62</f>
        <v>E6</v>
      </c>
      <c r="M45">
        <f>B62</f>
        <v>5168</v>
      </c>
      <c r="N45" s="8">
        <f t="shared" si="1"/>
        <v>0.53926781102840649</v>
      </c>
      <c r="O45">
        <f t="shared" si="2"/>
        <v>21.570712441136259</v>
      </c>
    </row>
    <row r="46" spans="1:15" x14ac:dyDescent="0.4">
      <c r="A46" t="s">
        <v>92</v>
      </c>
      <c r="B46">
        <v>3477</v>
      </c>
      <c r="K46" t="s">
        <v>22</v>
      </c>
      <c r="L46" t="str">
        <f>A74</f>
        <v>F6</v>
      </c>
      <c r="M46">
        <f>B74</f>
        <v>4612</v>
      </c>
      <c r="N46" s="8">
        <f t="shared" si="1"/>
        <v>0.37034786571471973</v>
      </c>
      <c r="O46">
        <f t="shared" si="2"/>
        <v>14.813914628588789</v>
      </c>
    </row>
    <row r="47" spans="1:15" x14ac:dyDescent="0.4">
      <c r="A47" t="s">
        <v>93</v>
      </c>
      <c r="B47">
        <v>11865</v>
      </c>
      <c r="K47" t="s">
        <v>23</v>
      </c>
      <c r="L47" t="str">
        <f>A86</f>
        <v>G6</v>
      </c>
      <c r="M47">
        <f>B86</f>
        <v>4137</v>
      </c>
      <c r="N47" s="8">
        <f t="shared" si="1"/>
        <v>0.22603676135500531</v>
      </c>
      <c r="O47">
        <f t="shared" si="2"/>
        <v>9.041470454200212</v>
      </c>
    </row>
    <row r="48" spans="1:15" x14ac:dyDescent="0.4">
      <c r="A48" t="s">
        <v>12</v>
      </c>
      <c r="B48">
        <v>3722</v>
      </c>
      <c r="K48" t="s">
        <v>24</v>
      </c>
      <c r="L48" t="str">
        <f>A98</f>
        <v>H6</v>
      </c>
      <c r="M48">
        <f>B98</f>
        <v>3747</v>
      </c>
      <c r="N48" s="8">
        <f t="shared" si="1"/>
        <v>0.10754974935439769</v>
      </c>
      <c r="O48">
        <f t="shared" si="2"/>
        <v>4.3019899741759078</v>
      </c>
    </row>
    <row r="49" spans="1:15" x14ac:dyDescent="0.4">
      <c r="A49" t="s">
        <v>20</v>
      </c>
      <c r="B49">
        <v>8791</v>
      </c>
      <c r="K49" t="s">
        <v>33</v>
      </c>
      <c r="L49" t="str">
        <f>A99</f>
        <v>H7</v>
      </c>
      <c r="M49">
        <f>B99</f>
        <v>3787</v>
      </c>
      <c r="N49" s="8">
        <f t="shared" si="1"/>
        <v>0.11970226340574207</v>
      </c>
      <c r="O49">
        <f t="shared" si="2"/>
        <v>4.7880905362296824</v>
      </c>
    </row>
    <row r="50" spans="1:15" x14ac:dyDescent="0.4">
      <c r="A50" t="s">
        <v>28</v>
      </c>
      <c r="B50">
        <v>6362</v>
      </c>
      <c r="K50" t="s">
        <v>31</v>
      </c>
      <c r="L50" t="str">
        <f>A87</f>
        <v>G7</v>
      </c>
      <c r="M50">
        <f>B87</f>
        <v>3740</v>
      </c>
      <c r="N50" s="8">
        <f t="shared" si="1"/>
        <v>0.10542305939541242</v>
      </c>
      <c r="O50">
        <f t="shared" si="2"/>
        <v>4.2169223758164973</v>
      </c>
    </row>
    <row r="51" spans="1:15" x14ac:dyDescent="0.4">
      <c r="A51" t="s">
        <v>37</v>
      </c>
      <c r="B51">
        <v>3337</v>
      </c>
      <c r="K51" t="s">
        <v>32</v>
      </c>
      <c r="L51" t="str">
        <f>A75</f>
        <v>F7</v>
      </c>
      <c r="M51">
        <f>B75</f>
        <v>3662</v>
      </c>
      <c r="N51" s="8">
        <f t="shared" si="1"/>
        <v>8.1725656995290899E-2</v>
      </c>
      <c r="O51">
        <f t="shared" si="2"/>
        <v>3.2690262798116358</v>
      </c>
    </row>
    <row r="52" spans="1:15" x14ac:dyDescent="0.4">
      <c r="A52" t="s">
        <v>44</v>
      </c>
      <c r="B52">
        <v>12531</v>
      </c>
      <c r="K52" t="s">
        <v>29</v>
      </c>
      <c r="L52" t="str">
        <f>A63</f>
        <v>E7</v>
      </c>
      <c r="M52">
        <f>B63</f>
        <v>3476</v>
      </c>
      <c r="N52" s="8">
        <f t="shared" si="1"/>
        <v>2.5216466656539573E-2</v>
      </c>
      <c r="O52">
        <f t="shared" si="2"/>
        <v>1.0086586662615828</v>
      </c>
    </row>
    <row r="53" spans="1:15" x14ac:dyDescent="0.4">
      <c r="A53" t="s">
        <v>52</v>
      </c>
      <c r="B53">
        <v>3782</v>
      </c>
      <c r="K53" t="s">
        <v>28</v>
      </c>
      <c r="L53" t="str">
        <f>A51</f>
        <v>D7</v>
      </c>
      <c r="M53">
        <f>B51</f>
        <v>3337</v>
      </c>
      <c r="N53" s="8">
        <f t="shared" si="1"/>
        <v>-1.7013519671882121E-2</v>
      </c>
      <c r="O53">
        <f t="shared" si="2"/>
        <v>-0.68054078687528485</v>
      </c>
    </row>
    <row r="54" spans="1:15" x14ac:dyDescent="0.4">
      <c r="A54" t="s">
        <v>60</v>
      </c>
      <c r="B54">
        <v>3405</v>
      </c>
      <c r="K54" t="s">
        <v>27</v>
      </c>
      <c r="L54" t="str">
        <f>A39</f>
        <v>C7</v>
      </c>
      <c r="M54">
        <f>B39</f>
        <v>3349</v>
      </c>
      <c r="N54" s="8">
        <f t="shared" si="1"/>
        <v>-1.336776545647881E-2</v>
      </c>
      <c r="O54">
        <f t="shared" si="2"/>
        <v>-0.53471061825915234</v>
      </c>
    </row>
    <row r="55" spans="1:15" x14ac:dyDescent="0.4">
      <c r="A55" t="s">
        <v>68</v>
      </c>
      <c r="B55">
        <v>42041</v>
      </c>
      <c r="K55" t="s">
        <v>26</v>
      </c>
      <c r="L55" t="str">
        <f>A27</f>
        <v>B7</v>
      </c>
      <c r="M55">
        <f>B27</f>
        <v>3477</v>
      </c>
      <c r="N55" s="8">
        <f t="shared" si="1"/>
        <v>2.5520279507823179E-2</v>
      </c>
      <c r="O55">
        <f t="shared" si="2"/>
        <v>1.0208111803129272</v>
      </c>
    </row>
    <row r="56" spans="1:15" x14ac:dyDescent="0.4">
      <c r="A56" t="s">
        <v>76</v>
      </c>
      <c r="B56">
        <v>4197</v>
      </c>
      <c r="K56" t="s">
        <v>25</v>
      </c>
      <c r="L56" t="str">
        <f>A15</f>
        <v>A7</v>
      </c>
      <c r="M56">
        <f>B15</f>
        <v>3862</v>
      </c>
      <c r="N56" s="8">
        <f t="shared" si="1"/>
        <v>0.14248822725201277</v>
      </c>
      <c r="O56">
        <f t="shared" si="2"/>
        <v>5.6995290900805102</v>
      </c>
    </row>
    <row r="57" spans="1:15" x14ac:dyDescent="0.4">
      <c r="A57" t="s">
        <v>94</v>
      </c>
      <c r="B57">
        <v>5126</v>
      </c>
      <c r="K57" t="s">
        <v>34</v>
      </c>
      <c r="L57" t="str">
        <f>A16</f>
        <v>A8</v>
      </c>
      <c r="M57">
        <f>B16</f>
        <v>4147</v>
      </c>
      <c r="N57" s="8">
        <f t="shared" si="1"/>
        <v>0.22907488986784141</v>
      </c>
      <c r="O57">
        <f t="shared" si="2"/>
        <v>9.1629955947136565</v>
      </c>
    </row>
    <row r="58" spans="1:15" x14ac:dyDescent="0.4">
      <c r="A58" t="s">
        <v>95</v>
      </c>
      <c r="B58">
        <v>3784</v>
      </c>
      <c r="K58" t="s">
        <v>35</v>
      </c>
      <c r="L58" t="str">
        <f>A28</f>
        <v>B8</v>
      </c>
      <c r="M58">
        <f>B28</f>
        <v>5468</v>
      </c>
      <c r="N58" s="8">
        <f t="shared" si="1"/>
        <v>0.63041166641348934</v>
      </c>
      <c r="O58">
        <f t="shared" si="2"/>
        <v>25.216466656539573</v>
      </c>
    </row>
    <row r="59" spans="1:15" x14ac:dyDescent="0.4">
      <c r="A59" t="s">
        <v>96</v>
      </c>
      <c r="B59">
        <v>20387</v>
      </c>
      <c r="K59" t="s">
        <v>36</v>
      </c>
      <c r="L59" t="str">
        <f>A40</f>
        <v>C8</v>
      </c>
      <c r="M59">
        <f>B40</f>
        <v>7340</v>
      </c>
      <c r="N59" s="8">
        <f t="shared" si="1"/>
        <v>1.1991493240164059</v>
      </c>
      <c r="O59">
        <f t="shared" si="2"/>
        <v>47.965972960656238</v>
      </c>
    </row>
    <row r="60" spans="1:15" x14ac:dyDescent="0.4">
      <c r="A60" t="s">
        <v>13</v>
      </c>
      <c r="B60">
        <v>3571</v>
      </c>
      <c r="K60" t="s">
        <v>37</v>
      </c>
      <c r="L60" t="str">
        <f>A52</f>
        <v>D8</v>
      </c>
      <c r="M60">
        <f>B52</f>
        <v>12531</v>
      </c>
      <c r="N60" s="8">
        <f t="shared" si="1"/>
        <v>2.7762418350296216</v>
      </c>
      <c r="O60">
        <f t="shared" si="2"/>
        <v>111.04967340118486</v>
      </c>
    </row>
    <row r="61" spans="1:15" x14ac:dyDescent="0.4">
      <c r="A61" t="s">
        <v>21</v>
      </c>
      <c r="B61">
        <v>5824</v>
      </c>
      <c r="K61" t="s">
        <v>38</v>
      </c>
      <c r="L61" t="str">
        <f>A64</f>
        <v>E8</v>
      </c>
      <c r="M61">
        <f>B64</f>
        <v>24838</v>
      </c>
      <c r="N61" s="8">
        <f t="shared" si="1"/>
        <v>6.5152665957770015</v>
      </c>
      <c r="O61">
        <f t="shared" si="2"/>
        <v>260.61066383108005</v>
      </c>
    </row>
    <row r="62" spans="1:15" x14ac:dyDescent="0.4">
      <c r="A62" t="s">
        <v>29</v>
      </c>
      <c r="B62">
        <v>5168</v>
      </c>
      <c r="K62" t="s">
        <v>30</v>
      </c>
      <c r="L62" t="str">
        <f>A76</f>
        <v>F8</v>
      </c>
      <c r="M62">
        <f>B76</f>
        <v>31155</v>
      </c>
      <c r="N62" s="8">
        <f t="shared" si="1"/>
        <v>8.4344523773355604</v>
      </c>
      <c r="O62">
        <f t="shared" si="2"/>
        <v>337.37809509342242</v>
      </c>
    </row>
    <row r="63" spans="1:15" x14ac:dyDescent="0.4">
      <c r="A63" t="s">
        <v>38</v>
      </c>
      <c r="B63">
        <v>3476</v>
      </c>
      <c r="K63" t="s">
        <v>39</v>
      </c>
      <c r="L63" t="str">
        <f>A88</f>
        <v>G8</v>
      </c>
      <c r="M63">
        <f>B88</f>
        <v>22330</v>
      </c>
      <c r="N63" s="8">
        <f t="shared" si="1"/>
        <v>5.7533039647577091</v>
      </c>
      <c r="O63">
        <f t="shared" si="2"/>
        <v>230.13215859030836</v>
      </c>
    </row>
    <row r="64" spans="1:15" x14ac:dyDescent="0.4">
      <c r="A64" t="s">
        <v>45</v>
      </c>
      <c r="B64">
        <v>24838</v>
      </c>
      <c r="K64" t="s">
        <v>40</v>
      </c>
      <c r="L64" t="str">
        <f>A100</f>
        <v>H8</v>
      </c>
      <c r="M64">
        <f>B100</f>
        <v>15902</v>
      </c>
      <c r="N64" s="8">
        <f t="shared" si="1"/>
        <v>3.8003949567066688</v>
      </c>
      <c r="O64">
        <f t="shared" si="2"/>
        <v>152.01579826826676</v>
      </c>
    </row>
    <row r="65" spans="1:15" x14ac:dyDescent="0.4">
      <c r="A65" t="s">
        <v>53</v>
      </c>
      <c r="B65">
        <v>4094</v>
      </c>
      <c r="K65" t="s">
        <v>48</v>
      </c>
      <c r="L65" t="str">
        <f>A101</f>
        <v>H9</v>
      </c>
      <c r="M65">
        <f>B101</f>
        <v>8723</v>
      </c>
      <c r="N65" s="8">
        <f t="shared" si="1"/>
        <v>1.6193224973416376</v>
      </c>
      <c r="O65">
        <f t="shared" si="2"/>
        <v>64.77289989366551</v>
      </c>
    </row>
    <row r="66" spans="1:15" x14ac:dyDescent="0.4">
      <c r="A66" t="s">
        <v>61</v>
      </c>
      <c r="B66">
        <v>3465</v>
      </c>
      <c r="K66" t="s">
        <v>47</v>
      </c>
      <c r="L66" t="str">
        <f>A89</f>
        <v>G9</v>
      </c>
      <c r="M66">
        <f>B89</f>
        <v>5783</v>
      </c>
      <c r="N66" s="8">
        <f t="shared" si="1"/>
        <v>0.72611271456782622</v>
      </c>
      <c r="O66">
        <f t="shared" si="2"/>
        <v>29.04450858271305</v>
      </c>
    </row>
    <row r="67" spans="1:15" x14ac:dyDescent="0.4">
      <c r="A67" t="s">
        <v>69</v>
      </c>
      <c r="B67">
        <v>45567</v>
      </c>
      <c r="K67" t="s">
        <v>46</v>
      </c>
      <c r="L67" t="str">
        <f>A77</f>
        <v>F9</v>
      </c>
      <c r="M67">
        <f>B77</f>
        <v>4818</v>
      </c>
      <c r="N67" s="8">
        <f t="shared" si="1"/>
        <v>0.43293331307914323</v>
      </c>
      <c r="O67">
        <f t="shared" si="2"/>
        <v>17.317332523165728</v>
      </c>
    </row>
    <row r="68" spans="1:15" x14ac:dyDescent="0.4">
      <c r="A68" t="s">
        <v>77</v>
      </c>
      <c r="B68">
        <v>4332</v>
      </c>
      <c r="K68" t="s">
        <v>45</v>
      </c>
      <c r="L68" t="str">
        <f>A65</f>
        <v>E9</v>
      </c>
      <c r="M68">
        <f>B65</f>
        <v>4094</v>
      </c>
      <c r="N68" s="8">
        <f t="shared" si="1"/>
        <v>0.21297280874981012</v>
      </c>
      <c r="O68">
        <f t="shared" si="2"/>
        <v>8.5189123499924051</v>
      </c>
    </row>
    <row r="69" spans="1:15" x14ac:dyDescent="0.4">
      <c r="A69" t="s">
        <v>97</v>
      </c>
      <c r="B69">
        <v>3841</v>
      </c>
      <c r="K69" t="s">
        <v>44</v>
      </c>
      <c r="L69" t="str">
        <f>A53</f>
        <v>D9</v>
      </c>
      <c r="M69">
        <f>B53</f>
        <v>3782</v>
      </c>
      <c r="N69" s="8">
        <f t="shared" si="1"/>
        <v>0.11818319914932401</v>
      </c>
      <c r="O69">
        <f t="shared" si="2"/>
        <v>4.727327965972961</v>
      </c>
    </row>
    <row r="70" spans="1:15" x14ac:dyDescent="0.4">
      <c r="A70" t="s">
        <v>98</v>
      </c>
      <c r="B70">
        <v>5430</v>
      </c>
      <c r="K70" t="s">
        <v>43</v>
      </c>
      <c r="L70" t="str">
        <f>A41</f>
        <v>C9</v>
      </c>
      <c r="M70">
        <f>B41</f>
        <v>3738</v>
      </c>
      <c r="N70" s="8">
        <f t="shared" si="1"/>
        <v>0.10481543369284521</v>
      </c>
      <c r="O70">
        <f t="shared" si="2"/>
        <v>4.1926173477138082</v>
      </c>
    </row>
    <row r="71" spans="1:15" x14ac:dyDescent="0.4">
      <c r="A71" t="s">
        <v>99</v>
      </c>
      <c r="B71">
        <v>28838</v>
      </c>
      <c r="K71" t="s">
        <v>42</v>
      </c>
      <c r="L71" t="str">
        <f>A29</f>
        <v>B9</v>
      </c>
      <c r="M71">
        <f>B29</f>
        <v>3801</v>
      </c>
      <c r="N71" s="8">
        <f t="shared" si="1"/>
        <v>0.12395564332371259</v>
      </c>
      <c r="O71">
        <f t="shared" si="2"/>
        <v>4.9582257329485033</v>
      </c>
    </row>
    <row r="72" spans="1:15" x14ac:dyDescent="0.4">
      <c r="A72" t="s">
        <v>14</v>
      </c>
      <c r="B72">
        <v>3490</v>
      </c>
      <c r="K72" t="s">
        <v>41</v>
      </c>
      <c r="L72" t="str">
        <f>A17</f>
        <v>A9</v>
      </c>
      <c r="M72">
        <f>B17</f>
        <v>3702</v>
      </c>
      <c r="N72" s="8">
        <f t="shared" si="1"/>
        <v>9.3878171046635275E-2</v>
      </c>
      <c r="O72">
        <f t="shared" si="2"/>
        <v>3.7551268418654109</v>
      </c>
    </row>
    <row r="73" spans="1:15" x14ac:dyDescent="0.4">
      <c r="A73" t="s">
        <v>22</v>
      </c>
      <c r="B73">
        <v>4481</v>
      </c>
      <c r="K73" t="s">
        <v>49</v>
      </c>
      <c r="L73" t="str">
        <f>A18</f>
        <v>A10</v>
      </c>
      <c r="M73">
        <f>B18</f>
        <v>3557</v>
      </c>
      <c r="N73" s="8">
        <f t="shared" si="1"/>
        <v>4.9825307610511925E-2</v>
      </c>
      <c r="O73">
        <f t="shared" si="2"/>
        <v>1.9930123044204771</v>
      </c>
    </row>
    <row r="74" spans="1:15" x14ac:dyDescent="0.4">
      <c r="A74" t="s">
        <v>32</v>
      </c>
      <c r="B74">
        <v>4612</v>
      </c>
      <c r="K74" t="s">
        <v>50</v>
      </c>
      <c r="L74" t="str">
        <f>A30</f>
        <v>B10</v>
      </c>
      <c r="M74">
        <f>B30</f>
        <v>3474</v>
      </c>
      <c r="N74" s="8">
        <f t="shared" ref="N74:N96" si="3">(M74-I$15)/3291.5</f>
        <v>2.4608840953972352E-2</v>
      </c>
      <c r="O74">
        <f t="shared" ref="O74:O96" si="4">N74*40</f>
        <v>0.9843536381588941</v>
      </c>
    </row>
    <row r="75" spans="1:15" x14ac:dyDescent="0.4">
      <c r="A75" t="s">
        <v>30</v>
      </c>
      <c r="B75">
        <v>3662</v>
      </c>
      <c r="K75" t="s">
        <v>51</v>
      </c>
      <c r="L75" t="str">
        <f>A42</f>
        <v>C10</v>
      </c>
      <c r="M75">
        <f>B42</f>
        <v>3328</v>
      </c>
      <c r="N75" s="8">
        <f t="shared" si="3"/>
        <v>-1.9747835333434605E-2</v>
      </c>
      <c r="O75">
        <f t="shared" si="4"/>
        <v>-0.78991341333738418</v>
      </c>
    </row>
    <row r="76" spans="1:15" x14ac:dyDescent="0.4">
      <c r="A76" t="s">
        <v>46</v>
      </c>
      <c r="B76">
        <v>31155</v>
      </c>
      <c r="K76" t="s">
        <v>52</v>
      </c>
      <c r="L76" t="str">
        <f>A54</f>
        <v>D10</v>
      </c>
      <c r="M76">
        <f>B54</f>
        <v>3405</v>
      </c>
      <c r="N76" s="8">
        <f t="shared" si="3"/>
        <v>3.6457542154033117E-3</v>
      </c>
      <c r="O76">
        <f t="shared" si="4"/>
        <v>0.14583016861613246</v>
      </c>
    </row>
    <row r="77" spans="1:15" x14ac:dyDescent="0.4">
      <c r="A77" t="s">
        <v>54</v>
      </c>
      <c r="B77">
        <v>4818</v>
      </c>
      <c r="K77" t="s">
        <v>53</v>
      </c>
      <c r="L77" t="str">
        <f>A66</f>
        <v>E10</v>
      </c>
      <c r="M77">
        <f>B66</f>
        <v>3465</v>
      </c>
      <c r="N77" s="8">
        <f t="shared" si="3"/>
        <v>2.1874525292419868E-2</v>
      </c>
      <c r="O77">
        <f t="shared" si="4"/>
        <v>0.87498101169679476</v>
      </c>
    </row>
    <row r="78" spans="1:15" x14ac:dyDescent="0.4">
      <c r="A78" t="s">
        <v>62</v>
      </c>
      <c r="B78">
        <v>3775</v>
      </c>
      <c r="K78" t="s">
        <v>54</v>
      </c>
      <c r="L78" t="str">
        <f>A78</f>
        <v>F10</v>
      </c>
      <c r="M78">
        <f>B78</f>
        <v>3775</v>
      </c>
      <c r="N78" s="8">
        <f t="shared" si="3"/>
        <v>0.11605650919033875</v>
      </c>
      <c r="O78">
        <f t="shared" si="4"/>
        <v>4.6422603676135497</v>
      </c>
    </row>
    <row r="79" spans="1:15" x14ac:dyDescent="0.4">
      <c r="A79" t="s">
        <v>70</v>
      </c>
      <c r="B79">
        <v>28413</v>
      </c>
      <c r="K79" t="s">
        <v>55</v>
      </c>
      <c r="L79" t="str">
        <f>A90</f>
        <v>G10</v>
      </c>
      <c r="M79">
        <f>B90</f>
        <v>4444</v>
      </c>
      <c r="N79" s="8">
        <f t="shared" si="3"/>
        <v>0.31930730669907337</v>
      </c>
      <c r="O79">
        <f t="shared" si="4"/>
        <v>12.772292267962936</v>
      </c>
    </row>
    <row r="80" spans="1:15" x14ac:dyDescent="0.4">
      <c r="A80" t="s">
        <v>78</v>
      </c>
      <c r="B80">
        <v>4087</v>
      </c>
      <c r="K80" t="s">
        <v>56</v>
      </c>
      <c r="L80" t="str">
        <f>A102</f>
        <v>H10</v>
      </c>
      <c r="M80">
        <f>B102</f>
        <v>5071</v>
      </c>
      <c r="N80" s="8">
        <f t="shared" si="3"/>
        <v>0.50979796445389636</v>
      </c>
      <c r="O80">
        <f t="shared" si="4"/>
        <v>20.391918578155853</v>
      </c>
    </row>
    <row r="81" spans="1:15" x14ac:dyDescent="0.4">
      <c r="A81" t="s">
        <v>100</v>
      </c>
      <c r="B81">
        <v>3393</v>
      </c>
      <c r="K81" t="s">
        <v>64</v>
      </c>
      <c r="L81" t="str">
        <f>A103</f>
        <v>H11</v>
      </c>
      <c r="M81">
        <f>B103</f>
        <v>6477</v>
      </c>
      <c r="N81" s="8">
        <f t="shared" si="3"/>
        <v>0.93695883335865104</v>
      </c>
      <c r="O81">
        <f t="shared" si="4"/>
        <v>37.478353334346039</v>
      </c>
    </row>
    <row r="82" spans="1:15" x14ac:dyDescent="0.4">
      <c r="A82" t="s">
        <v>101</v>
      </c>
      <c r="B82">
        <v>6786</v>
      </c>
      <c r="K82" t="s">
        <v>63</v>
      </c>
      <c r="L82" t="str">
        <f>A91</f>
        <v>G11</v>
      </c>
      <c r="M82">
        <f>B91</f>
        <v>10494</v>
      </c>
      <c r="N82" s="8">
        <f t="shared" si="3"/>
        <v>2.1573750569649097</v>
      </c>
      <c r="O82">
        <f t="shared" si="4"/>
        <v>86.295002278596385</v>
      </c>
    </row>
    <row r="83" spans="1:15" x14ac:dyDescent="0.4">
      <c r="A83" t="s">
        <v>102</v>
      </c>
      <c r="B83">
        <v>38248</v>
      </c>
      <c r="K83" t="s">
        <v>62</v>
      </c>
      <c r="L83" t="str">
        <f>A79</f>
        <v>F11</v>
      </c>
      <c r="M83">
        <f>B79</f>
        <v>28413</v>
      </c>
      <c r="N83" s="8">
        <f t="shared" si="3"/>
        <v>7.6013975391159043</v>
      </c>
      <c r="O83">
        <f t="shared" si="4"/>
        <v>304.0559015646362</v>
      </c>
    </row>
    <row r="84" spans="1:15" x14ac:dyDescent="0.4">
      <c r="A84" t="s">
        <v>15</v>
      </c>
      <c r="B84">
        <v>3329</v>
      </c>
      <c r="K84" t="s">
        <v>61</v>
      </c>
      <c r="L84" t="str">
        <f>A67</f>
        <v>E11</v>
      </c>
      <c r="M84">
        <f>B67</f>
        <v>45567</v>
      </c>
      <c r="N84" s="8">
        <f t="shared" si="3"/>
        <v>12.813003190034939</v>
      </c>
      <c r="O84">
        <f t="shared" si="4"/>
        <v>512.52012760139758</v>
      </c>
    </row>
    <row r="85" spans="1:15" x14ac:dyDescent="0.4">
      <c r="A85" t="s">
        <v>23</v>
      </c>
      <c r="B85">
        <v>3820</v>
      </c>
      <c r="K85" t="s">
        <v>60</v>
      </c>
      <c r="L85" t="str">
        <f>A55</f>
        <v>D11</v>
      </c>
      <c r="M85">
        <f>B55</f>
        <v>42041</v>
      </c>
      <c r="N85" s="8">
        <f t="shared" si="3"/>
        <v>11.741759076408933</v>
      </c>
      <c r="O85">
        <f t="shared" si="4"/>
        <v>469.6703630563573</v>
      </c>
    </row>
    <row r="86" spans="1:15" x14ac:dyDescent="0.4">
      <c r="A86" t="s">
        <v>31</v>
      </c>
      <c r="B86">
        <v>4137</v>
      </c>
      <c r="K86" t="s">
        <v>59</v>
      </c>
      <c r="L86" t="str">
        <f>A43</f>
        <v>C11</v>
      </c>
      <c r="M86">
        <f>B43</f>
        <v>23787</v>
      </c>
      <c r="N86" s="8">
        <f t="shared" si="3"/>
        <v>6.195959289077928</v>
      </c>
      <c r="O86">
        <f t="shared" si="4"/>
        <v>247.83837156311711</v>
      </c>
    </row>
    <row r="87" spans="1:15" x14ac:dyDescent="0.4">
      <c r="A87" t="s">
        <v>39</v>
      </c>
      <c r="B87">
        <v>3740</v>
      </c>
      <c r="K87" t="s">
        <v>58</v>
      </c>
      <c r="L87" t="str">
        <f>A31</f>
        <v>B11</v>
      </c>
      <c r="M87">
        <f>B31</f>
        <v>13000</v>
      </c>
      <c r="N87" s="8">
        <f t="shared" si="3"/>
        <v>2.9187300622816346</v>
      </c>
      <c r="O87">
        <f t="shared" si="4"/>
        <v>116.74920249126538</v>
      </c>
    </row>
    <row r="88" spans="1:15" x14ac:dyDescent="0.4">
      <c r="A88" t="s">
        <v>47</v>
      </c>
      <c r="B88">
        <v>22330</v>
      </c>
      <c r="K88" t="s">
        <v>57</v>
      </c>
      <c r="L88" t="str">
        <f>A19</f>
        <v>A11</v>
      </c>
      <c r="M88">
        <f>B19</f>
        <v>7900</v>
      </c>
      <c r="N88" s="8">
        <f t="shared" si="3"/>
        <v>1.3692845207352271</v>
      </c>
      <c r="O88">
        <f t="shared" si="4"/>
        <v>54.771380829409082</v>
      </c>
    </row>
    <row r="89" spans="1:15" x14ac:dyDescent="0.4">
      <c r="A89" t="s">
        <v>55</v>
      </c>
      <c r="B89">
        <v>5783</v>
      </c>
      <c r="K89" t="s">
        <v>65</v>
      </c>
      <c r="L89" t="str">
        <f>A20</f>
        <v>A12</v>
      </c>
      <c r="M89">
        <f>B20</f>
        <v>5571</v>
      </c>
      <c r="N89" s="8">
        <f t="shared" si="3"/>
        <v>0.66170439009570103</v>
      </c>
      <c r="O89">
        <f t="shared" si="4"/>
        <v>26.46817560382804</v>
      </c>
    </row>
    <row r="90" spans="1:15" x14ac:dyDescent="0.4">
      <c r="A90" t="s">
        <v>63</v>
      </c>
      <c r="B90">
        <v>4444</v>
      </c>
      <c r="K90" t="s">
        <v>66</v>
      </c>
      <c r="L90" t="str">
        <f>A32</f>
        <v>B12</v>
      </c>
      <c r="M90">
        <f>B32</f>
        <v>4672</v>
      </c>
      <c r="N90" s="8">
        <f t="shared" si="3"/>
        <v>0.38857663679173626</v>
      </c>
      <c r="O90">
        <f t="shared" si="4"/>
        <v>15.543065471669451</v>
      </c>
    </row>
    <row r="91" spans="1:15" x14ac:dyDescent="0.4">
      <c r="A91" t="s">
        <v>71</v>
      </c>
      <c r="B91">
        <v>10494</v>
      </c>
      <c r="K91" t="s">
        <v>67</v>
      </c>
      <c r="L91" t="str">
        <f>A44</f>
        <v>C12</v>
      </c>
      <c r="M91">
        <f>B44</f>
        <v>4275</v>
      </c>
      <c r="N91" s="8">
        <f t="shared" si="3"/>
        <v>0.2679629348321434</v>
      </c>
      <c r="O91">
        <f t="shared" si="4"/>
        <v>10.718517393285737</v>
      </c>
    </row>
    <row r="92" spans="1:15" x14ac:dyDescent="0.4">
      <c r="A92" t="s">
        <v>79</v>
      </c>
      <c r="B92">
        <v>3792</v>
      </c>
      <c r="K92" t="s">
        <v>68</v>
      </c>
      <c r="L92" t="str">
        <f>A56</f>
        <v>D12</v>
      </c>
      <c r="M92">
        <f>B56</f>
        <v>4197</v>
      </c>
      <c r="N92" s="8">
        <f t="shared" si="3"/>
        <v>0.24426553243202187</v>
      </c>
      <c r="O92">
        <f t="shared" si="4"/>
        <v>9.7706212972808757</v>
      </c>
    </row>
    <row r="93" spans="1:15" x14ac:dyDescent="0.4">
      <c r="A93" t="s">
        <v>103</v>
      </c>
      <c r="B93">
        <v>3336</v>
      </c>
      <c r="K93" t="s">
        <v>69</v>
      </c>
      <c r="L93" t="str">
        <f>A68</f>
        <v>E12</v>
      </c>
      <c r="M93">
        <f>B68</f>
        <v>4332</v>
      </c>
      <c r="N93" s="8">
        <f t="shared" si="3"/>
        <v>0.28528026735530915</v>
      </c>
      <c r="O93">
        <f t="shared" si="4"/>
        <v>11.411210694212366</v>
      </c>
    </row>
    <row r="94" spans="1:15" x14ac:dyDescent="0.4">
      <c r="A94" t="s">
        <v>104</v>
      </c>
      <c r="B94">
        <v>9982</v>
      </c>
      <c r="K94" t="s">
        <v>70</v>
      </c>
      <c r="L94" t="str">
        <f>A80</f>
        <v>F12</v>
      </c>
      <c r="M94">
        <f>B80</f>
        <v>4087</v>
      </c>
      <c r="N94" s="8">
        <f t="shared" si="3"/>
        <v>0.21084611879082485</v>
      </c>
      <c r="O94">
        <f t="shared" si="4"/>
        <v>8.4338447516329946</v>
      </c>
    </row>
    <row r="95" spans="1:15" x14ac:dyDescent="0.4">
      <c r="A95" t="s">
        <v>105</v>
      </c>
      <c r="B95">
        <v>19254</v>
      </c>
      <c r="K95" t="s">
        <v>71</v>
      </c>
      <c r="L95" t="str">
        <f>A92</f>
        <v>G12</v>
      </c>
      <c r="M95">
        <f>B92</f>
        <v>3792</v>
      </c>
      <c r="N95" s="8">
        <f t="shared" si="3"/>
        <v>0.12122132766216011</v>
      </c>
      <c r="O95">
        <f t="shared" si="4"/>
        <v>4.8488531064864047</v>
      </c>
    </row>
    <row r="96" spans="1:15" x14ac:dyDescent="0.4">
      <c r="A96" t="s">
        <v>16</v>
      </c>
      <c r="B96">
        <v>3379</v>
      </c>
      <c r="K96" t="s">
        <v>72</v>
      </c>
      <c r="L96" t="str">
        <f>A104</f>
        <v>H12</v>
      </c>
      <c r="M96">
        <f>B104</f>
        <v>3591</v>
      </c>
      <c r="N96" s="8">
        <f t="shared" si="3"/>
        <v>6.0154944554154641E-2</v>
      </c>
      <c r="O96">
        <f t="shared" si="4"/>
        <v>2.4061977821661857</v>
      </c>
    </row>
    <row r="97" spans="1:2" x14ac:dyDescent="0.4">
      <c r="A97" t="s">
        <v>24</v>
      </c>
      <c r="B97">
        <v>3513</v>
      </c>
    </row>
    <row r="98" spans="1:2" x14ac:dyDescent="0.4">
      <c r="A98" t="s">
        <v>33</v>
      </c>
      <c r="B98">
        <v>3747</v>
      </c>
    </row>
    <row r="99" spans="1:2" x14ac:dyDescent="0.4">
      <c r="A99" t="s">
        <v>40</v>
      </c>
      <c r="B99">
        <v>3787</v>
      </c>
    </row>
    <row r="100" spans="1:2" x14ac:dyDescent="0.4">
      <c r="A100" t="s">
        <v>48</v>
      </c>
      <c r="B100">
        <v>15902</v>
      </c>
    </row>
    <row r="101" spans="1:2" x14ac:dyDescent="0.4">
      <c r="A101" t="s">
        <v>56</v>
      </c>
      <c r="B101">
        <v>8723</v>
      </c>
    </row>
    <row r="102" spans="1:2" x14ac:dyDescent="0.4">
      <c r="A102" t="s">
        <v>64</v>
      </c>
      <c r="B102">
        <v>5071</v>
      </c>
    </row>
    <row r="103" spans="1:2" x14ac:dyDescent="0.4">
      <c r="A103" t="s">
        <v>72</v>
      </c>
      <c r="B103">
        <v>6477</v>
      </c>
    </row>
    <row r="104" spans="1:2" x14ac:dyDescent="0.4">
      <c r="A104" t="s">
        <v>80</v>
      </c>
      <c r="B104">
        <v>3591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4"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65032</v>
      </c>
      <c r="D2">
        <v>3410</v>
      </c>
      <c r="E2">
        <v>4427</v>
      </c>
      <c r="F2">
        <v>4021</v>
      </c>
      <c r="G2">
        <v>32700</v>
      </c>
      <c r="H2">
        <v>25213</v>
      </c>
      <c r="I2">
        <v>3884</v>
      </c>
      <c r="J2">
        <v>4163</v>
      </c>
      <c r="K2">
        <v>3760</v>
      </c>
      <c r="L2">
        <v>3621</v>
      </c>
      <c r="M2">
        <v>7792</v>
      </c>
      <c r="N2">
        <v>5508</v>
      </c>
      <c r="O2">
        <v>50455</v>
      </c>
      <c r="P2">
        <v>3470</v>
      </c>
      <c r="Q2">
        <v>5449</v>
      </c>
      <c r="R2">
        <v>3842</v>
      </c>
      <c r="S2">
        <v>22572</v>
      </c>
      <c r="T2">
        <v>18219</v>
      </c>
      <c r="U2">
        <v>3567</v>
      </c>
      <c r="V2">
        <v>5472</v>
      </c>
      <c r="W2">
        <v>3867</v>
      </c>
      <c r="X2">
        <v>3573</v>
      </c>
      <c r="Y2">
        <v>12731</v>
      </c>
      <c r="Z2">
        <v>4809</v>
      </c>
      <c r="AA2">
        <v>26710</v>
      </c>
      <c r="AB2">
        <v>3510</v>
      </c>
      <c r="AC2">
        <v>7126</v>
      </c>
      <c r="AD2">
        <v>3857</v>
      </c>
      <c r="AE2">
        <v>11755</v>
      </c>
      <c r="AF2">
        <v>9668</v>
      </c>
      <c r="AG2">
        <v>3432</v>
      </c>
      <c r="AH2">
        <v>7196</v>
      </c>
      <c r="AI2">
        <v>3783</v>
      </c>
      <c r="AJ2">
        <v>3402</v>
      </c>
      <c r="AK2">
        <v>23229</v>
      </c>
      <c r="AL2">
        <v>4329</v>
      </c>
      <c r="AM2">
        <v>9932</v>
      </c>
      <c r="AN2">
        <v>3538</v>
      </c>
      <c r="AO2">
        <v>11537</v>
      </c>
      <c r="AP2">
        <v>3784</v>
      </c>
      <c r="AQ2">
        <v>8713</v>
      </c>
      <c r="AR2">
        <v>6351</v>
      </c>
      <c r="AS2">
        <v>3422</v>
      </c>
      <c r="AT2">
        <v>12399</v>
      </c>
      <c r="AU2">
        <v>3850</v>
      </c>
      <c r="AV2">
        <v>3493</v>
      </c>
      <c r="AW2">
        <v>40805</v>
      </c>
      <c r="AX2">
        <v>4277</v>
      </c>
      <c r="AY2">
        <v>5139</v>
      </c>
      <c r="AZ2">
        <v>3839</v>
      </c>
      <c r="BA2">
        <v>19776</v>
      </c>
      <c r="BB2">
        <v>3628</v>
      </c>
      <c r="BC2">
        <v>5835</v>
      </c>
      <c r="BD2">
        <v>5186</v>
      </c>
      <c r="BE2">
        <v>3554</v>
      </c>
      <c r="BF2">
        <v>23960</v>
      </c>
      <c r="BG2">
        <v>4139</v>
      </c>
      <c r="BH2">
        <v>3549</v>
      </c>
      <c r="BI2">
        <v>44431</v>
      </c>
      <c r="BJ2">
        <v>4379</v>
      </c>
      <c r="BK2">
        <v>3905</v>
      </c>
      <c r="BL2">
        <v>5486</v>
      </c>
      <c r="BM2">
        <v>27858</v>
      </c>
      <c r="BN2">
        <v>3559</v>
      </c>
      <c r="BO2">
        <v>4487</v>
      </c>
      <c r="BP2">
        <v>4657</v>
      </c>
      <c r="BQ2">
        <v>3748</v>
      </c>
      <c r="BR2">
        <v>30382</v>
      </c>
      <c r="BS2">
        <v>4845</v>
      </c>
      <c r="BT2">
        <v>3854</v>
      </c>
      <c r="BU2">
        <v>27880</v>
      </c>
      <c r="BV2">
        <v>4155</v>
      </c>
      <c r="BW2">
        <v>3493</v>
      </c>
      <c r="BX2">
        <v>6819</v>
      </c>
      <c r="BY2">
        <v>35590</v>
      </c>
      <c r="BZ2">
        <v>3392</v>
      </c>
      <c r="CA2">
        <v>3863</v>
      </c>
      <c r="CB2">
        <v>4170</v>
      </c>
      <c r="CC2">
        <v>3902</v>
      </c>
      <c r="CD2">
        <v>21772</v>
      </c>
      <c r="CE2">
        <v>6302</v>
      </c>
      <c r="CF2">
        <v>4512</v>
      </c>
      <c r="CG2">
        <v>10430</v>
      </c>
      <c r="CH2">
        <v>3863</v>
      </c>
      <c r="CI2">
        <v>3427</v>
      </c>
      <c r="CJ2">
        <v>9890</v>
      </c>
      <c r="CK2">
        <v>18822</v>
      </c>
      <c r="CL2">
        <v>3439</v>
      </c>
      <c r="CM2">
        <v>3582</v>
      </c>
      <c r="CN2">
        <v>3811</v>
      </c>
      <c r="CO2">
        <v>3867</v>
      </c>
      <c r="CP2">
        <v>15664</v>
      </c>
      <c r="CQ2">
        <v>8654</v>
      </c>
      <c r="CR2">
        <v>5110</v>
      </c>
      <c r="CS2">
        <v>6475</v>
      </c>
      <c r="CT2">
        <v>3673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65032</v>
      </c>
      <c r="G9">
        <f>'Plate 1'!G9</f>
        <v>30</v>
      </c>
      <c r="H9" t="str">
        <f t="shared" ref="H9:I9" si="0">A9</f>
        <v>A1</v>
      </c>
      <c r="I9">
        <f t="shared" si="0"/>
        <v>65032</v>
      </c>
      <c r="K9" t="s">
        <v>82</v>
      </c>
      <c r="L9" t="str">
        <f>A10</f>
        <v>A2</v>
      </c>
      <c r="M9">
        <f>B10</f>
        <v>3410</v>
      </c>
      <c r="N9" s="8">
        <f>(M9-I$15)/3127.9</f>
        <v>-2.6535375171840531E-2</v>
      </c>
      <c r="O9">
        <f>N9*40</f>
        <v>-1.0614150068736212</v>
      </c>
    </row>
    <row r="10" spans="1:98" x14ac:dyDescent="0.4">
      <c r="A10" t="s">
        <v>83</v>
      </c>
      <c r="B10">
        <v>3410</v>
      </c>
      <c r="G10">
        <f>'Plate 1'!G10</f>
        <v>15</v>
      </c>
      <c r="H10" t="str">
        <f>A21</f>
        <v>B1</v>
      </c>
      <c r="I10">
        <f>B21</f>
        <v>50455</v>
      </c>
      <c r="K10" t="s">
        <v>85</v>
      </c>
      <c r="L10" t="str">
        <f>A22</f>
        <v>B2</v>
      </c>
      <c r="M10">
        <f>B22</f>
        <v>3470</v>
      </c>
      <c r="N10" s="8">
        <f t="shared" ref="N10:N73" si="1">(M10-I$15)/3127.9</f>
        <v>-7.3531762524377377E-3</v>
      </c>
      <c r="O10">
        <f t="shared" ref="O10:O73" si="2">N10*40</f>
        <v>-0.2941270500975095</v>
      </c>
    </row>
    <row r="11" spans="1:98" x14ac:dyDescent="0.4">
      <c r="A11" t="s">
        <v>84</v>
      </c>
      <c r="B11">
        <v>4427</v>
      </c>
      <c r="G11">
        <f>'Plate 1'!G11</f>
        <v>7.5</v>
      </c>
      <c r="H11" t="str">
        <f>A33</f>
        <v>C1</v>
      </c>
      <c r="I11">
        <f>B33</f>
        <v>26710</v>
      </c>
      <c r="K11" t="s">
        <v>88</v>
      </c>
      <c r="L11" t="str">
        <f>A34</f>
        <v>C2</v>
      </c>
      <c r="M11">
        <f>B34</f>
        <v>3510</v>
      </c>
      <c r="N11" s="8">
        <f t="shared" si="1"/>
        <v>5.4349563604974586E-3</v>
      </c>
      <c r="O11">
        <f t="shared" si="2"/>
        <v>0.21739825441989835</v>
      </c>
    </row>
    <row r="12" spans="1:98" x14ac:dyDescent="0.4">
      <c r="A12" t="s">
        <v>9</v>
      </c>
      <c r="B12">
        <v>4021</v>
      </c>
      <c r="G12">
        <f>'Plate 1'!G12</f>
        <v>1.875</v>
      </c>
      <c r="H12" t="str">
        <f>A45</f>
        <v>D1</v>
      </c>
      <c r="I12">
        <f>B45</f>
        <v>9932</v>
      </c>
      <c r="K12" t="s">
        <v>91</v>
      </c>
      <c r="L12" t="str">
        <f>A46</f>
        <v>D2</v>
      </c>
      <c r="M12">
        <f>B46</f>
        <v>3538</v>
      </c>
      <c r="N12" s="8">
        <f t="shared" si="1"/>
        <v>1.4386649189552096E-2</v>
      </c>
      <c r="O12">
        <f t="shared" si="2"/>
        <v>0.57546596758208379</v>
      </c>
    </row>
    <row r="13" spans="1:98" x14ac:dyDescent="0.4">
      <c r="A13" t="s">
        <v>17</v>
      </c>
      <c r="B13">
        <v>32700</v>
      </c>
      <c r="G13">
        <f>'Plate 1'!G13</f>
        <v>0.46875</v>
      </c>
      <c r="H13" t="str">
        <f>A57</f>
        <v>E1</v>
      </c>
      <c r="I13">
        <f>B57</f>
        <v>5139</v>
      </c>
      <c r="K13" t="s">
        <v>94</v>
      </c>
      <c r="L13" t="str">
        <f>A58</f>
        <v>E2</v>
      </c>
      <c r="M13">
        <f>B58</f>
        <v>3839</v>
      </c>
      <c r="N13" s="8">
        <f t="shared" si="1"/>
        <v>0.11061734710188945</v>
      </c>
      <c r="O13">
        <f t="shared" si="2"/>
        <v>4.4246938840755776</v>
      </c>
    </row>
    <row r="14" spans="1:98" x14ac:dyDescent="0.4">
      <c r="A14" t="s">
        <v>25</v>
      </c>
      <c r="B14">
        <v>25213</v>
      </c>
      <c r="G14">
        <f>'Plate 1'!G14</f>
        <v>0.1171875</v>
      </c>
      <c r="H14" t="str">
        <f>A69</f>
        <v>F1</v>
      </c>
      <c r="I14">
        <f>B69</f>
        <v>3905</v>
      </c>
      <c r="K14" t="s">
        <v>97</v>
      </c>
      <c r="L14" t="str">
        <f>A70</f>
        <v>F2</v>
      </c>
      <c r="M14">
        <f>B70</f>
        <v>5486</v>
      </c>
      <c r="N14" s="8">
        <f t="shared" si="1"/>
        <v>0.63716870743949616</v>
      </c>
      <c r="O14">
        <f t="shared" si="2"/>
        <v>25.486748297579847</v>
      </c>
    </row>
    <row r="15" spans="1:98" x14ac:dyDescent="0.4">
      <c r="A15" t="s">
        <v>34</v>
      </c>
      <c r="B15">
        <v>3884</v>
      </c>
      <c r="G15">
        <f>'Plate 1'!G15</f>
        <v>0</v>
      </c>
      <c r="H15" t="str">
        <f>A81</f>
        <v>G1</v>
      </c>
      <c r="I15">
        <f>B81</f>
        <v>3493</v>
      </c>
      <c r="K15" t="s">
        <v>100</v>
      </c>
      <c r="L15" t="str">
        <f>A82</f>
        <v>G2</v>
      </c>
      <c r="M15">
        <f>B82</f>
        <v>6819</v>
      </c>
      <c r="N15" s="8">
        <f t="shared" si="1"/>
        <v>1.0633332267655615</v>
      </c>
      <c r="O15">
        <f t="shared" si="2"/>
        <v>42.533329070622457</v>
      </c>
    </row>
    <row r="16" spans="1:98" x14ac:dyDescent="0.4">
      <c r="A16" t="s">
        <v>41</v>
      </c>
      <c r="B16">
        <v>4163</v>
      </c>
      <c r="H16" t="s">
        <v>119</v>
      </c>
      <c r="I16">
        <f>SLOPE(I10:I15, G10:G15)</f>
        <v>3114.1158473259297</v>
      </c>
      <c r="K16" t="s">
        <v>103</v>
      </c>
      <c r="L16" t="str">
        <f>A94</f>
        <v>H2</v>
      </c>
      <c r="M16">
        <f>B94</f>
        <v>9890</v>
      </c>
      <c r="N16" s="8">
        <f t="shared" si="1"/>
        <v>2.0451421081236614</v>
      </c>
      <c r="O16">
        <f t="shared" si="2"/>
        <v>81.805684324946455</v>
      </c>
    </row>
    <row r="17" spans="1:15" x14ac:dyDescent="0.4">
      <c r="A17" t="s">
        <v>49</v>
      </c>
      <c r="B17">
        <v>3760</v>
      </c>
      <c r="K17" t="s">
        <v>104</v>
      </c>
      <c r="L17" t="str">
        <f>A95</f>
        <v>H3</v>
      </c>
      <c r="M17">
        <f>B95</f>
        <v>18822</v>
      </c>
      <c r="N17" s="8">
        <f t="shared" si="1"/>
        <v>4.9007321205920906</v>
      </c>
      <c r="O17">
        <f t="shared" si="2"/>
        <v>196.02928482368361</v>
      </c>
    </row>
    <row r="18" spans="1:15" x14ac:dyDescent="0.4">
      <c r="A18" t="s">
        <v>57</v>
      </c>
      <c r="B18">
        <v>3621</v>
      </c>
      <c r="K18" t="s">
        <v>101</v>
      </c>
      <c r="L18" t="str">
        <f>A83</f>
        <v>G3</v>
      </c>
      <c r="M18">
        <f>B83</f>
        <v>35590</v>
      </c>
      <c r="N18" s="8">
        <f t="shared" si="1"/>
        <v>10.261517311934524</v>
      </c>
      <c r="O18">
        <f t="shared" si="2"/>
        <v>410.46069247738097</v>
      </c>
    </row>
    <row r="19" spans="1:15" x14ac:dyDescent="0.4">
      <c r="A19" t="s">
        <v>65</v>
      </c>
      <c r="B19">
        <v>7792</v>
      </c>
      <c r="K19" t="s">
        <v>98</v>
      </c>
      <c r="L19" t="str">
        <f>A71</f>
        <v>F3</v>
      </c>
      <c r="M19">
        <f>B71</f>
        <v>27858</v>
      </c>
      <c r="N19" s="8">
        <f t="shared" si="1"/>
        <v>7.7895712778541508</v>
      </c>
      <c r="O19">
        <f t="shared" si="2"/>
        <v>311.58285111416603</v>
      </c>
    </row>
    <row r="20" spans="1:15" x14ac:dyDescent="0.4">
      <c r="A20" t="s">
        <v>73</v>
      </c>
      <c r="B20">
        <v>5508</v>
      </c>
      <c r="K20" t="s">
        <v>95</v>
      </c>
      <c r="L20" t="str">
        <f>A59</f>
        <v>E3</v>
      </c>
      <c r="M20">
        <f>B59</f>
        <v>19776</v>
      </c>
      <c r="N20" s="8">
        <f t="shared" si="1"/>
        <v>5.2057290834105947</v>
      </c>
      <c r="O20">
        <f t="shared" si="2"/>
        <v>208.2291633364238</v>
      </c>
    </row>
    <row r="21" spans="1:15" x14ac:dyDescent="0.4">
      <c r="A21" t="s">
        <v>85</v>
      </c>
      <c r="B21">
        <v>50455</v>
      </c>
      <c r="K21" t="s">
        <v>92</v>
      </c>
      <c r="L21" t="str">
        <f>A47</f>
        <v>D3</v>
      </c>
      <c r="M21">
        <f>B47</f>
        <v>11537</v>
      </c>
      <c r="N21" s="8">
        <f t="shared" si="1"/>
        <v>2.5716934684612678</v>
      </c>
      <c r="O21">
        <f t="shared" si="2"/>
        <v>102.86773873845071</v>
      </c>
    </row>
    <row r="22" spans="1:15" x14ac:dyDescent="0.4">
      <c r="A22" t="s">
        <v>86</v>
      </c>
      <c r="B22">
        <v>3470</v>
      </c>
      <c r="K22" t="s">
        <v>89</v>
      </c>
      <c r="L22" t="str">
        <f>A35</f>
        <v>C3</v>
      </c>
      <c r="M22">
        <f>B35</f>
        <v>7126</v>
      </c>
      <c r="N22" s="8">
        <f t="shared" si="1"/>
        <v>1.1614821445698391</v>
      </c>
      <c r="O22">
        <f t="shared" si="2"/>
        <v>46.459285782793565</v>
      </c>
    </row>
    <row r="23" spans="1:15" x14ac:dyDescent="0.4">
      <c r="A23" t="s">
        <v>87</v>
      </c>
      <c r="B23">
        <v>5449</v>
      </c>
      <c r="K23" t="s">
        <v>86</v>
      </c>
      <c r="L23" t="str">
        <f>A23</f>
        <v>B3</v>
      </c>
      <c r="M23">
        <f>B23</f>
        <v>5449</v>
      </c>
      <c r="N23" s="8">
        <f t="shared" si="1"/>
        <v>0.6253396847725311</v>
      </c>
      <c r="O23">
        <f t="shared" si="2"/>
        <v>25.013587390901243</v>
      </c>
    </row>
    <row r="24" spans="1:15" x14ac:dyDescent="0.4">
      <c r="A24" t="s">
        <v>10</v>
      </c>
      <c r="B24">
        <v>3842</v>
      </c>
      <c r="K24" t="s">
        <v>83</v>
      </c>
      <c r="L24" t="str">
        <f>A11</f>
        <v>A3</v>
      </c>
      <c r="M24">
        <f>B11</f>
        <v>4427</v>
      </c>
      <c r="N24" s="8">
        <f t="shared" si="1"/>
        <v>0.29860289651203681</v>
      </c>
      <c r="O24">
        <f t="shared" si="2"/>
        <v>11.944115860481473</v>
      </c>
    </row>
    <row r="25" spans="1:15" x14ac:dyDescent="0.4">
      <c r="A25" t="s">
        <v>18</v>
      </c>
      <c r="B25">
        <v>22572</v>
      </c>
      <c r="K25" t="s">
        <v>84</v>
      </c>
      <c r="L25" t="str">
        <f>A12</f>
        <v>A4</v>
      </c>
      <c r="M25">
        <f>B12</f>
        <v>4021</v>
      </c>
      <c r="N25" s="8">
        <f t="shared" si="1"/>
        <v>0.16880335049074457</v>
      </c>
      <c r="O25">
        <f t="shared" si="2"/>
        <v>6.752134019629783</v>
      </c>
    </row>
    <row r="26" spans="1:15" x14ac:dyDescent="0.4">
      <c r="A26" t="s">
        <v>26</v>
      </c>
      <c r="B26">
        <v>18219</v>
      </c>
      <c r="K26" t="s">
        <v>87</v>
      </c>
      <c r="L26" t="str">
        <f>A24</f>
        <v>B4</v>
      </c>
      <c r="M26">
        <f>B24</f>
        <v>3842</v>
      </c>
      <c r="N26" s="8">
        <f t="shared" si="1"/>
        <v>0.11157645704785958</v>
      </c>
      <c r="O26">
        <f t="shared" si="2"/>
        <v>4.4630582819143836</v>
      </c>
    </row>
    <row r="27" spans="1:15" x14ac:dyDescent="0.4">
      <c r="A27" t="s">
        <v>35</v>
      </c>
      <c r="B27">
        <v>3567</v>
      </c>
      <c r="K27" t="s">
        <v>90</v>
      </c>
      <c r="L27" t="str">
        <f>A36</f>
        <v>C4</v>
      </c>
      <c r="M27">
        <f>B36</f>
        <v>3857</v>
      </c>
      <c r="N27" s="8">
        <f t="shared" si="1"/>
        <v>0.11637200677771029</v>
      </c>
      <c r="O27">
        <f t="shared" si="2"/>
        <v>4.6548802711084116</v>
      </c>
    </row>
    <row r="28" spans="1:15" x14ac:dyDescent="0.4">
      <c r="A28" t="s">
        <v>42</v>
      </c>
      <c r="B28">
        <v>5472</v>
      </c>
      <c r="K28" t="s">
        <v>93</v>
      </c>
      <c r="L28" t="str">
        <f>A48</f>
        <v>D4</v>
      </c>
      <c r="M28">
        <f>B48</f>
        <v>3784</v>
      </c>
      <c r="N28" s="8">
        <f t="shared" si="1"/>
        <v>9.3033664759103546E-2</v>
      </c>
      <c r="O28">
        <f t="shared" si="2"/>
        <v>3.7213465903641421</v>
      </c>
    </row>
    <row r="29" spans="1:15" x14ac:dyDescent="0.4">
      <c r="A29" t="s">
        <v>50</v>
      </c>
      <c r="B29">
        <v>3867</v>
      </c>
      <c r="K29" t="s">
        <v>96</v>
      </c>
      <c r="L29" t="str">
        <f>A60</f>
        <v>E4</v>
      </c>
      <c r="M29">
        <f>B60</f>
        <v>3628</v>
      </c>
      <c r="N29" s="8">
        <f t="shared" si="1"/>
        <v>4.3159947568656286E-2</v>
      </c>
      <c r="O29">
        <f t="shared" si="2"/>
        <v>1.7263979027462515</v>
      </c>
    </row>
    <row r="30" spans="1:15" x14ac:dyDescent="0.4">
      <c r="A30" t="s">
        <v>58</v>
      </c>
      <c r="B30">
        <v>3573</v>
      </c>
      <c r="K30" t="s">
        <v>99</v>
      </c>
      <c r="L30" t="str">
        <f>A72</f>
        <v>F4</v>
      </c>
      <c r="M30">
        <f>B72</f>
        <v>3559</v>
      </c>
      <c r="N30" s="8">
        <f t="shared" si="1"/>
        <v>2.1100418811343072E-2</v>
      </c>
      <c r="O30">
        <f t="shared" si="2"/>
        <v>0.84401675245372287</v>
      </c>
    </row>
    <row r="31" spans="1:15" x14ac:dyDescent="0.4">
      <c r="A31" t="s">
        <v>66</v>
      </c>
      <c r="B31">
        <v>12731</v>
      </c>
      <c r="K31" t="s">
        <v>102</v>
      </c>
      <c r="L31" t="str">
        <f>A84</f>
        <v>G4</v>
      </c>
      <c r="M31">
        <f>B84</f>
        <v>3392</v>
      </c>
      <c r="N31" s="8">
        <f t="shared" si="1"/>
        <v>-3.2290034847661367E-2</v>
      </c>
      <c r="O31">
        <f t="shared" si="2"/>
        <v>-1.2916013939064546</v>
      </c>
    </row>
    <row r="32" spans="1:15" x14ac:dyDescent="0.4">
      <c r="A32" t="s">
        <v>74</v>
      </c>
      <c r="B32">
        <v>4809</v>
      </c>
      <c r="K32" t="s">
        <v>105</v>
      </c>
      <c r="L32" t="str">
        <f>A96</f>
        <v>H4</v>
      </c>
      <c r="M32">
        <f>B96</f>
        <v>3439</v>
      </c>
      <c r="N32" s="8">
        <f t="shared" si="1"/>
        <v>-1.7263979027462514E-2</v>
      </c>
      <c r="O32">
        <f t="shared" si="2"/>
        <v>-0.69055916109850057</v>
      </c>
    </row>
    <row r="33" spans="1:15" x14ac:dyDescent="0.4">
      <c r="A33" t="s">
        <v>88</v>
      </c>
      <c r="B33">
        <v>26710</v>
      </c>
      <c r="K33" t="s">
        <v>16</v>
      </c>
      <c r="L33" t="str">
        <f>A97</f>
        <v>H5</v>
      </c>
      <c r="M33">
        <f>B97</f>
        <v>3582</v>
      </c>
      <c r="N33" s="8">
        <f t="shared" si="1"/>
        <v>2.8453595063780812E-2</v>
      </c>
      <c r="O33">
        <f t="shared" si="2"/>
        <v>1.1381438025512325</v>
      </c>
    </row>
    <row r="34" spans="1:15" x14ac:dyDescent="0.4">
      <c r="A34" t="s">
        <v>89</v>
      </c>
      <c r="B34">
        <v>3510</v>
      </c>
      <c r="K34" t="s">
        <v>15</v>
      </c>
      <c r="L34" t="str">
        <f>A85</f>
        <v>G5</v>
      </c>
      <c r="M34">
        <f>B85</f>
        <v>3863</v>
      </c>
      <c r="N34" s="8">
        <f t="shared" si="1"/>
        <v>0.11829022666965056</v>
      </c>
      <c r="O34">
        <f t="shared" si="2"/>
        <v>4.7316090667860227</v>
      </c>
    </row>
    <row r="35" spans="1:15" x14ac:dyDescent="0.4">
      <c r="A35" t="s">
        <v>90</v>
      </c>
      <c r="B35">
        <v>7126</v>
      </c>
      <c r="K35" t="s">
        <v>14</v>
      </c>
      <c r="L35" t="str">
        <f>A73</f>
        <v>F5</v>
      </c>
      <c r="M35">
        <f>B73</f>
        <v>4487</v>
      </c>
      <c r="N35" s="8">
        <f t="shared" si="1"/>
        <v>0.31778509543143962</v>
      </c>
      <c r="O35">
        <f t="shared" si="2"/>
        <v>12.711403817257585</v>
      </c>
    </row>
    <row r="36" spans="1:15" x14ac:dyDescent="0.4">
      <c r="A36" t="s">
        <v>11</v>
      </c>
      <c r="B36">
        <v>3857</v>
      </c>
      <c r="K36" t="s">
        <v>13</v>
      </c>
      <c r="L36" t="str">
        <f>A61</f>
        <v>E5</v>
      </c>
      <c r="M36">
        <f>B61</f>
        <v>5835</v>
      </c>
      <c r="N36" s="8">
        <f t="shared" si="1"/>
        <v>0.74874516448735573</v>
      </c>
      <c r="O36">
        <f t="shared" si="2"/>
        <v>29.949806579494229</v>
      </c>
    </row>
    <row r="37" spans="1:15" x14ac:dyDescent="0.4">
      <c r="A37" t="s">
        <v>19</v>
      </c>
      <c r="B37">
        <v>11755</v>
      </c>
      <c r="K37" t="s">
        <v>12</v>
      </c>
      <c r="L37" t="str">
        <f>A49</f>
        <v>D5</v>
      </c>
      <c r="M37">
        <f>B49</f>
        <v>8713</v>
      </c>
      <c r="N37" s="8">
        <f t="shared" si="1"/>
        <v>1.668851305988043</v>
      </c>
      <c r="O37">
        <f t="shared" si="2"/>
        <v>66.754052239521712</v>
      </c>
    </row>
    <row r="38" spans="1:15" x14ac:dyDescent="0.4">
      <c r="A38" t="s">
        <v>27</v>
      </c>
      <c r="B38">
        <v>9668</v>
      </c>
      <c r="K38" t="s">
        <v>11</v>
      </c>
      <c r="L38" t="str">
        <f>A37</f>
        <v>C5</v>
      </c>
      <c r="M38">
        <f>B37</f>
        <v>11755</v>
      </c>
      <c r="N38" s="8">
        <f t="shared" si="1"/>
        <v>2.6413887912017646</v>
      </c>
      <c r="O38">
        <f t="shared" si="2"/>
        <v>105.65555164807058</v>
      </c>
    </row>
    <row r="39" spans="1:15" x14ac:dyDescent="0.4">
      <c r="A39" t="s">
        <v>36</v>
      </c>
      <c r="B39">
        <v>3432</v>
      </c>
      <c r="K39" t="s">
        <v>10</v>
      </c>
      <c r="L39" t="str">
        <f>A25</f>
        <v>B5</v>
      </c>
      <c r="M39">
        <f>B25</f>
        <v>22572</v>
      </c>
      <c r="N39" s="8">
        <f t="shared" si="1"/>
        <v>6.0996195530547652</v>
      </c>
      <c r="O39">
        <f t="shared" si="2"/>
        <v>243.98478212219061</v>
      </c>
    </row>
    <row r="40" spans="1:15" x14ac:dyDescent="0.4">
      <c r="A40" t="s">
        <v>43</v>
      </c>
      <c r="B40">
        <v>7196</v>
      </c>
      <c r="K40" t="s">
        <v>9</v>
      </c>
      <c r="L40" t="str">
        <f>A13</f>
        <v>A5</v>
      </c>
      <c r="M40">
        <f>B13</f>
        <v>32700</v>
      </c>
      <c r="N40" s="8">
        <f t="shared" si="1"/>
        <v>9.3375747306499566</v>
      </c>
      <c r="O40">
        <f t="shared" si="2"/>
        <v>373.50298922599825</v>
      </c>
    </row>
    <row r="41" spans="1:15" x14ac:dyDescent="0.4">
      <c r="A41" t="s">
        <v>51</v>
      </c>
      <c r="B41">
        <v>3783</v>
      </c>
      <c r="K41" t="s">
        <v>17</v>
      </c>
      <c r="L41" t="str">
        <f>A14</f>
        <v>A6</v>
      </c>
      <c r="M41">
        <f>B14</f>
        <v>25213</v>
      </c>
      <c r="N41" s="8">
        <f t="shared" si="1"/>
        <v>6.943956008823811</v>
      </c>
      <c r="O41">
        <f t="shared" si="2"/>
        <v>277.75824035295244</v>
      </c>
    </row>
    <row r="42" spans="1:15" x14ac:dyDescent="0.4">
      <c r="A42" t="s">
        <v>59</v>
      </c>
      <c r="B42">
        <v>3402</v>
      </c>
      <c r="K42" t="s">
        <v>18</v>
      </c>
      <c r="L42" t="str">
        <f>A26</f>
        <v>B6</v>
      </c>
      <c r="M42">
        <f>B26</f>
        <v>18219</v>
      </c>
      <c r="N42" s="8">
        <f t="shared" si="1"/>
        <v>4.7079510214520921</v>
      </c>
      <c r="O42">
        <f t="shared" si="2"/>
        <v>188.31804085808369</v>
      </c>
    </row>
    <row r="43" spans="1:15" x14ac:dyDescent="0.4">
      <c r="A43" t="s">
        <v>67</v>
      </c>
      <c r="B43">
        <v>23229</v>
      </c>
      <c r="K43" t="s">
        <v>19</v>
      </c>
      <c r="L43" t="str">
        <f>A38</f>
        <v>C6</v>
      </c>
      <c r="M43">
        <f>B38</f>
        <v>9668</v>
      </c>
      <c r="N43" s="8">
        <f t="shared" si="1"/>
        <v>1.9741679721218708</v>
      </c>
      <c r="O43">
        <f t="shared" si="2"/>
        <v>78.966718884874837</v>
      </c>
    </row>
    <row r="44" spans="1:15" x14ac:dyDescent="0.4">
      <c r="A44" t="s">
        <v>75</v>
      </c>
      <c r="B44">
        <v>4329</v>
      </c>
      <c r="K44" t="s">
        <v>20</v>
      </c>
      <c r="L44" t="str">
        <f>A50</f>
        <v>D6</v>
      </c>
      <c r="M44">
        <f>B50</f>
        <v>6351</v>
      </c>
      <c r="N44" s="8">
        <f t="shared" si="1"/>
        <v>0.91371207519421971</v>
      </c>
      <c r="O44">
        <f t="shared" si="2"/>
        <v>36.548483007768787</v>
      </c>
    </row>
    <row r="45" spans="1:15" x14ac:dyDescent="0.4">
      <c r="A45" t="s">
        <v>91</v>
      </c>
      <c r="B45">
        <v>9932</v>
      </c>
      <c r="K45" t="s">
        <v>21</v>
      </c>
      <c r="L45" t="str">
        <f>A62</f>
        <v>E6</v>
      </c>
      <c r="M45">
        <f>B62</f>
        <v>5186</v>
      </c>
      <c r="N45" s="8">
        <f t="shared" si="1"/>
        <v>0.54125771284248214</v>
      </c>
      <c r="O45">
        <f t="shared" si="2"/>
        <v>21.650308513699287</v>
      </c>
    </row>
    <row r="46" spans="1:15" x14ac:dyDescent="0.4">
      <c r="A46" t="s">
        <v>92</v>
      </c>
      <c r="B46">
        <v>3538</v>
      </c>
      <c r="K46" t="s">
        <v>22</v>
      </c>
      <c r="L46" t="str">
        <f>A74</f>
        <v>F6</v>
      </c>
      <c r="M46">
        <f>B74</f>
        <v>4657</v>
      </c>
      <c r="N46" s="8">
        <f t="shared" si="1"/>
        <v>0.37213465903641418</v>
      </c>
      <c r="O46">
        <f t="shared" si="2"/>
        <v>14.885386361456568</v>
      </c>
    </row>
    <row r="47" spans="1:15" x14ac:dyDescent="0.4">
      <c r="A47" t="s">
        <v>93</v>
      </c>
      <c r="B47">
        <v>11537</v>
      </c>
      <c r="K47" t="s">
        <v>23</v>
      </c>
      <c r="L47" t="str">
        <f>A86</f>
        <v>G6</v>
      </c>
      <c r="M47">
        <f>B86</f>
        <v>4170</v>
      </c>
      <c r="N47" s="8">
        <f t="shared" si="1"/>
        <v>0.2164391444739282</v>
      </c>
      <c r="O47">
        <f t="shared" si="2"/>
        <v>8.6575657789571281</v>
      </c>
    </row>
    <row r="48" spans="1:15" x14ac:dyDescent="0.4">
      <c r="A48" t="s">
        <v>12</v>
      </c>
      <c r="B48">
        <v>3784</v>
      </c>
      <c r="K48" t="s">
        <v>24</v>
      </c>
      <c r="L48" t="str">
        <f>A98</f>
        <v>H6</v>
      </c>
      <c r="M48">
        <f>B98</f>
        <v>3811</v>
      </c>
      <c r="N48" s="8">
        <f t="shared" si="1"/>
        <v>0.1016656542728348</v>
      </c>
      <c r="O48">
        <f t="shared" si="2"/>
        <v>4.0666261709133922</v>
      </c>
    </row>
    <row r="49" spans="1:15" x14ac:dyDescent="0.4">
      <c r="A49" t="s">
        <v>20</v>
      </c>
      <c r="B49">
        <v>8713</v>
      </c>
      <c r="K49" t="s">
        <v>33</v>
      </c>
      <c r="L49" t="str">
        <f>A99</f>
        <v>H7</v>
      </c>
      <c r="M49">
        <f>B99</f>
        <v>3867</v>
      </c>
      <c r="N49" s="8">
        <f t="shared" si="1"/>
        <v>0.11956903993094407</v>
      </c>
      <c r="O49">
        <f t="shared" si="2"/>
        <v>4.7827615972377631</v>
      </c>
    </row>
    <row r="50" spans="1:15" x14ac:dyDescent="0.4">
      <c r="A50" t="s">
        <v>28</v>
      </c>
      <c r="B50">
        <v>6351</v>
      </c>
      <c r="K50" t="s">
        <v>31</v>
      </c>
      <c r="L50" t="str">
        <f>A87</f>
        <v>G7</v>
      </c>
      <c r="M50">
        <f>B87</f>
        <v>3902</v>
      </c>
      <c r="N50" s="8">
        <f t="shared" si="1"/>
        <v>0.13075865596726238</v>
      </c>
      <c r="O50">
        <f t="shared" si="2"/>
        <v>5.2303462386904958</v>
      </c>
    </row>
    <row r="51" spans="1:15" x14ac:dyDescent="0.4">
      <c r="A51" t="s">
        <v>37</v>
      </c>
      <c r="B51">
        <v>3422</v>
      </c>
      <c r="K51" t="s">
        <v>32</v>
      </c>
      <c r="L51" t="str">
        <f>A75</f>
        <v>F7</v>
      </c>
      <c r="M51">
        <f>B75</f>
        <v>3748</v>
      </c>
      <c r="N51" s="8">
        <f t="shared" si="1"/>
        <v>8.1524345407461868E-2</v>
      </c>
      <c r="O51">
        <f t="shared" si="2"/>
        <v>3.2609738162984749</v>
      </c>
    </row>
    <row r="52" spans="1:15" x14ac:dyDescent="0.4">
      <c r="A52" t="s">
        <v>44</v>
      </c>
      <c r="B52">
        <v>12399</v>
      </c>
      <c r="K52" t="s">
        <v>29</v>
      </c>
      <c r="L52" t="str">
        <f>A63</f>
        <v>E7</v>
      </c>
      <c r="M52">
        <f>B63</f>
        <v>3554</v>
      </c>
      <c r="N52" s="8">
        <f t="shared" si="1"/>
        <v>1.9501902234726174E-2</v>
      </c>
      <c r="O52">
        <f t="shared" si="2"/>
        <v>0.78007608938904693</v>
      </c>
    </row>
    <row r="53" spans="1:15" x14ac:dyDescent="0.4">
      <c r="A53" t="s">
        <v>52</v>
      </c>
      <c r="B53">
        <v>3850</v>
      </c>
      <c r="K53" t="s">
        <v>28</v>
      </c>
      <c r="L53" t="str">
        <f>A51</f>
        <v>D7</v>
      </c>
      <c r="M53">
        <f>B51</f>
        <v>3422</v>
      </c>
      <c r="N53" s="8">
        <f t="shared" si="1"/>
        <v>-2.2698935387959973E-2</v>
      </c>
      <c r="O53">
        <f t="shared" si="2"/>
        <v>-0.90795741551839892</v>
      </c>
    </row>
    <row r="54" spans="1:15" x14ac:dyDescent="0.4">
      <c r="A54" t="s">
        <v>60</v>
      </c>
      <c r="B54">
        <v>3493</v>
      </c>
      <c r="K54" t="s">
        <v>27</v>
      </c>
      <c r="L54" t="str">
        <f>A39</f>
        <v>C7</v>
      </c>
      <c r="M54">
        <f>B39</f>
        <v>3432</v>
      </c>
      <c r="N54" s="8">
        <f t="shared" si="1"/>
        <v>-1.9501902234726174E-2</v>
      </c>
      <c r="O54">
        <f t="shared" si="2"/>
        <v>-0.78007608938904693</v>
      </c>
    </row>
    <row r="55" spans="1:15" x14ac:dyDescent="0.4">
      <c r="A55" t="s">
        <v>68</v>
      </c>
      <c r="B55">
        <v>40805</v>
      </c>
      <c r="K55" t="s">
        <v>26</v>
      </c>
      <c r="L55" t="str">
        <f>A27</f>
        <v>B7</v>
      </c>
      <c r="M55">
        <f>B27</f>
        <v>3567</v>
      </c>
      <c r="N55" s="8">
        <f t="shared" si="1"/>
        <v>2.3658045333930112E-2</v>
      </c>
      <c r="O55">
        <f t="shared" si="2"/>
        <v>0.94632181335720444</v>
      </c>
    </row>
    <row r="56" spans="1:15" x14ac:dyDescent="0.4">
      <c r="A56" t="s">
        <v>76</v>
      </c>
      <c r="B56">
        <v>4277</v>
      </c>
      <c r="K56" t="s">
        <v>25</v>
      </c>
      <c r="L56" t="str">
        <f>A15</f>
        <v>A7</v>
      </c>
      <c r="M56">
        <f>B15</f>
        <v>3884</v>
      </c>
      <c r="N56" s="8">
        <f t="shared" si="1"/>
        <v>0.12500399629144154</v>
      </c>
      <c r="O56">
        <f t="shared" si="2"/>
        <v>5.0001598516576617</v>
      </c>
    </row>
    <row r="57" spans="1:15" x14ac:dyDescent="0.4">
      <c r="A57" t="s">
        <v>94</v>
      </c>
      <c r="B57">
        <v>5139</v>
      </c>
      <c r="K57" t="s">
        <v>34</v>
      </c>
      <c r="L57" t="str">
        <f>A16</f>
        <v>A8</v>
      </c>
      <c r="M57">
        <f>B16</f>
        <v>4163</v>
      </c>
      <c r="N57" s="8">
        <f t="shared" si="1"/>
        <v>0.21420122126666452</v>
      </c>
      <c r="O57">
        <f t="shared" si="2"/>
        <v>8.5680488506665817</v>
      </c>
    </row>
    <row r="58" spans="1:15" x14ac:dyDescent="0.4">
      <c r="A58" t="s">
        <v>95</v>
      </c>
      <c r="B58">
        <v>3839</v>
      </c>
      <c r="K58" t="s">
        <v>35</v>
      </c>
      <c r="L58" t="str">
        <f>A28</f>
        <v>B8</v>
      </c>
      <c r="M58">
        <f>B28</f>
        <v>5472</v>
      </c>
      <c r="N58" s="8">
        <f t="shared" si="1"/>
        <v>0.6326928610249688</v>
      </c>
      <c r="O58">
        <f t="shared" si="2"/>
        <v>25.307714440998751</v>
      </c>
    </row>
    <row r="59" spans="1:15" x14ac:dyDescent="0.4">
      <c r="A59" t="s">
        <v>96</v>
      </c>
      <c r="B59">
        <v>19776</v>
      </c>
      <c r="K59" t="s">
        <v>36</v>
      </c>
      <c r="L59" t="str">
        <f>A40</f>
        <v>C8</v>
      </c>
      <c r="M59">
        <f>B40</f>
        <v>7196</v>
      </c>
      <c r="N59" s="8">
        <f t="shared" si="1"/>
        <v>1.1838613766424757</v>
      </c>
      <c r="O59">
        <f t="shared" si="2"/>
        <v>47.354455065699028</v>
      </c>
    </row>
    <row r="60" spans="1:15" x14ac:dyDescent="0.4">
      <c r="A60" t="s">
        <v>13</v>
      </c>
      <c r="B60">
        <v>3628</v>
      </c>
      <c r="K60" t="s">
        <v>37</v>
      </c>
      <c r="L60" t="str">
        <f>A52</f>
        <v>D8</v>
      </c>
      <c r="M60">
        <f>B52</f>
        <v>12399</v>
      </c>
      <c r="N60" s="8">
        <f t="shared" si="1"/>
        <v>2.8472777262700215</v>
      </c>
      <c r="O60">
        <f t="shared" si="2"/>
        <v>113.89110905080086</v>
      </c>
    </row>
    <row r="61" spans="1:15" x14ac:dyDescent="0.4">
      <c r="A61" t="s">
        <v>21</v>
      </c>
      <c r="B61">
        <v>5835</v>
      </c>
      <c r="K61" t="s">
        <v>38</v>
      </c>
      <c r="L61" t="str">
        <f>A64</f>
        <v>E8</v>
      </c>
      <c r="M61">
        <f>B64</f>
        <v>23960</v>
      </c>
      <c r="N61" s="8">
        <f t="shared" si="1"/>
        <v>6.543367754723616</v>
      </c>
      <c r="O61">
        <f t="shared" si="2"/>
        <v>261.73471018894463</v>
      </c>
    </row>
    <row r="62" spans="1:15" x14ac:dyDescent="0.4">
      <c r="A62" t="s">
        <v>29</v>
      </c>
      <c r="B62">
        <v>5186</v>
      </c>
      <c r="K62" t="s">
        <v>30</v>
      </c>
      <c r="L62" t="str">
        <f>A76</f>
        <v>F8</v>
      </c>
      <c r="M62">
        <f>B76</f>
        <v>30382</v>
      </c>
      <c r="N62" s="8">
        <f t="shared" si="1"/>
        <v>8.596502445730362</v>
      </c>
      <c r="O62">
        <f t="shared" si="2"/>
        <v>343.86009782921451</v>
      </c>
    </row>
    <row r="63" spans="1:15" x14ac:dyDescent="0.4">
      <c r="A63" t="s">
        <v>38</v>
      </c>
      <c r="B63">
        <v>3554</v>
      </c>
      <c r="K63" t="s">
        <v>39</v>
      </c>
      <c r="L63" t="str">
        <f>A88</f>
        <v>G8</v>
      </c>
      <c r="M63">
        <f>B88</f>
        <v>21772</v>
      </c>
      <c r="N63" s="8">
        <f t="shared" si="1"/>
        <v>5.8438569007960615</v>
      </c>
      <c r="O63">
        <f t="shared" si="2"/>
        <v>233.75427603184247</v>
      </c>
    </row>
    <row r="64" spans="1:15" x14ac:dyDescent="0.4">
      <c r="A64" t="s">
        <v>45</v>
      </c>
      <c r="B64">
        <v>23960</v>
      </c>
      <c r="K64" t="s">
        <v>40</v>
      </c>
      <c r="L64" t="str">
        <f>A100</f>
        <v>H8</v>
      </c>
      <c r="M64">
        <f>B100</f>
        <v>15664</v>
      </c>
      <c r="N64" s="8">
        <f t="shared" si="1"/>
        <v>3.8911090508008566</v>
      </c>
      <c r="O64">
        <f t="shared" si="2"/>
        <v>155.64436203203425</v>
      </c>
    </row>
    <row r="65" spans="1:15" x14ac:dyDescent="0.4">
      <c r="A65" t="s">
        <v>53</v>
      </c>
      <c r="B65">
        <v>4139</v>
      </c>
      <c r="K65" t="s">
        <v>48</v>
      </c>
      <c r="L65" t="str">
        <f>A101</f>
        <v>H9</v>
      </c>
      <c r="M65">
        <f>B101</f>
        <v>8654</v>
      </c>
      <c r="N65" s="8">
        <f t="shared" si="1"/>
        <v>1.6499888103839637</v>
      </c>
      <c r="O65">
        <f t="shared" si="2"/>
        <v>65.999552415358551</v>
      </c>
    </row>
    <row r="66" spans="1:15" x14ac:dyDescent="0.4">
      <c r="A66" t="s">
        <v>61</v>
      </c>
      <c r="B66">
        <v>3549</v>
      </c>
      <c r="K66" t="s">
        <v>47</v>
      </c>
      <c r="L66" t="str">
        <f>A89</f>
        <v>G9</v>
      </c>
      <c r="M66">
        <f>B89</f>
        <v>6302</v>
      </c>
      <c r="N66" s="8">
        <f t="shared" si="1"/>
        <v>0.89804661274337416</v>
      </c>
      <c r="O66">
        <f t="shared" si="2"/>
        <v>35.921864509734966</v>
      </c>
    </row>
    <row r="67" spans="1:15" x14ac:dyDescent="0.4">
      <c r="A67" t="s">
        <v>69</v>
      </c>
      <c r="B67">
        <v>44431</v>
      </c>
      <c r="K67" t="s">
        <v>46</v>
      </c>
      <c r="L67" t="str">
        <f>A77</f>
        <v>F9</v>
      </c>
      <c r="M67">
        <f>B77</f>
        <v>4845</v>
      </c>
      <c r="N67" s="8">
        <f t="shared" si="1"/>
        <v>0.43223888231720964</v>
      </c>
      <c r="O67">
        <f t="shared" si="2"/>
        <v>17.289555292688384</v>
      </c>
    </row>
    <row r="68" spans="1:15" x14ac:dyDescent="0.4">
      <c r="A68" t="s">
        <v>77</v>
      </c>
      <c r="B68">
        <v>4379</v>
      </c>
      <c r="K68" t="s">
        <v>45</v>
      </c>
      <c r="L68" t="str">
        <f>A65</f>
        <v>E9</v>
      </c>
      <c r="M68">
        <f>B65</f>
        <v>4139</v>
      </c>
      <c r="N68" s="8">
        <f t="shared" si="1"/>
        <v>0.20652834169890341</v>
      </c>
      <c r="O68">
        <f t="shared" si="2"/>
        <v>8.2611336679561358</v>
      </c>
    </row>
    <row r="69" spans="1:15" x14ac:dyDescent="0.4">
      <c r="A69" t="s">
        <v>97</v>
      </c>
      <c r="B69">
        <v>3905</v>
      </c>
      <c r="K69" t="s">
        <v>44</v>
      </c>
      <c r="L69" t="str">
        <f>A53</f>
        <v>D9</v>
      </c>
      <c r="M69">
        <f>B53</f>
        <v>3850</v>
      </c>
      <c r="N69" s="8">
        <f t="shared" si="1"/>
        <v>0.11413408357044662</v>
      </c>
      <c r="O69">
        <f t="shared" si="2"/>
        <v>4.5653633428178644</v>
      </c>
    </row>
    <row r="70" spans="1:15" x14ac:dyDescent="0.4">
      <c r="A70" t="s">
        <v>98</v>
      </c>
      <c r="B70">
        <v>5486</v>
      </c>
      <c r="K70" t="s">
        <v>43</v>
      </c>
      <c r="L70" t="str">
        <f>A41</f>
        <v>C9</v>
      </c>
      <c r="M70">
        <f>B41</f>
        <v>3783</v>
      </c>
      <c r="N70" s="8">
        <f t="shared" si="1"/>
        <v>9.2713961443780163E-2</v>
      </c>
      <c r="O70">
        <f t="shared" si="2"/>
        <v>3.7085584577512067</v>
      </c>
    </row>
    <row r="71" spans="1:15" x14ac:dyDescent="0.4">
      <c r="A71" t="s">
        <v>99</v>
      </c>
      <c r="B71">
        <v>27858</v>
      </c>
      <c r="K71" t="s">
        <v>42</v>
      </c>
      <c r="L71" t="str">
        <f>A29</f>
        <v>B9</v>
      </c>
      <c r="M71">
        <f>B29</f>
        <v>3867</v>
      </c>
      <c r="N71" s="8">
        <f t="shared" si="1"/>
        <v>0.11956903993094407</v>
      </c>
      <c r="O71">
        <f t="shared" si="2"/>
        <v>4.7827615972377631</v>
      </c>
    </row>
    <row r="72" spans="1:15" x14ac:dyDescent="0.4">
      <c r="A72" t="s">
        <v>14</v>
      </c>
      <c r="B72">
        <v>3559</v>
      </c>
      <c r="K72" t="s">
        <v>41</v>
      </c>
      <c r="L72" t="str">
        <f>A17</f>
        <v>A9</v>
      </c>
      <c r="M72">
        <f>B17</f>
        <v>3760</v>
      </c>
      <c r="N72" s="8">
        <f t="shared" si="1"/>
        <v>8.5360785191342436E-2</v>
      </c>
      <c r="O72">
        <f t="shared" si="2"/>
        <v>3.4144314076536975</v>
      </c>
    </row>
    <row r="73" spans="1:15" x14ac:dyDescent="0.4">
      <c r="A73" t="s">
        <v>22</v>
      </c>
      <c r="B73">
        <v>4487</v>
      </c>
      <c r="K73" t="s">
        <v>49</v>
      </c>
      <c r="L73" t="str">
        <f>A18</f>
        <v>A10</v>
      </c>
      <c r="M73">
        <f>B18</f>
        <v>3621</v>
      </c>
      <c r="N73" s="8">
        <f t="shared" si="1"/>
        <v>4.0922024361392625E-2</v>
      </c>
      <c r="O73">
        <f t="shared" si="2"/>
        <v>1.6368809744557051</v>
      </c>
    </row>
    <row r="74" spans="1:15" x14ac:dyDescent="0.4">
      <c r="A74" t="s">
        <v>32</v>
      </c>
      <c r="B74">
        <v>4657</v>
      </c>
      <c r="K74" t="s">
        <v>50</v>
      </c>
      <c r="L74" t="str">
        <f>A30</f>
        <v>B10</v>
      </c>
      <c r="M74">
        <f>B30</f>
        <v>3573</v>
      </c>
      <c r="N74" s="8">
        <f t="shared" ref="N74:N96" si="3">(M74-I$15)/3127.9</f>
        <v>2.5576265225870393E-2</v>
      </c>
      <c r="O74">
        <f t="shared" ref="O74:O96" si="4">N74*40</f>
        <v>1.0230506090348157</v>
      </c>
    </row>
    <row r="75" spans="1:15" x14ac:dyDescent="0.4">
      <c r="A75" t="s">
        <v>30</v>
      </c>
      <c r="B75">
        <v>3748</v>
      </c>
      <c r="K75" t="s">
        <v>51</v>
      </c>
      <c r="L75" t="str">
        <f>A42</f>
        <v>C10</v>
      </c>
      <c r="M75">
        <f>B42</f>
        <v>3402</v>
      </c>
      <c r="N75" s="8">
        <f t="shared" si="3"/>
        <v>-2.9093001694427571E-2</v>
      </c>
      <c r="O75">
        <f t="shared" si="4"/>
        <v>-1.1637200677771029</v>
      </c>
    </row>
    <row r="76" spans="1:15" x14ac:dyDescent="0.4">
      <c r="A76" t="s">
        <v>46</v>
      </c>
      <c r="B76">
        <v>30382</v>
      </c>
      <c r="K76" t="s">
        <v>52</v>
      </c>
      <c r="L76" t="str">
        <f>A54</f>
        <v>D10</v>
      </c>
      <c r="M76">
        <f>B54</f>
        <v>3493</v>
      </c>
      <c r="N76" s="8">
        <f t="shared" si="3"/>
        <v>0</v>
      </c>
      <c r="O76">
        <f t="shared" si="4"/>
        <v>0</v>
      </c>
    </row>
    <row r="77" spans="1:15" x14ac:dyDescent="0.4">
      <c r="A77" t="s">
        <v>54</v>
      </c>
      <c r="B77">
        <v>4845</v>
      </c>
      <c r="K77" t="s">
        <v>53</v>
      </c>
      <c r="L77" t="str">
        <f>A66</f>
        <v>E10</v>
      </c>
      <c r="M77">
        <f>B66</f>
        <v>3549</v>
      </c>
      <c r="N77" s="8">
        <f t="shared" si="3"/>
        <v>1.7903385658109273E-2</v>
      </c>
      <c r="O77">
        <f t="shared" si="4"/>
        <v>0.71613542632437088</v>
      </c>
    </row>
    <row r="78" spans="1:15" x14ac:dyDescent="0.4">
      <c r="A78" t="s">
        <v>62</v>
      </c>
      <c r="B78">
        <v>3854</v>
      </c>
      <c r="K78" t="s">
        <v>54</v>
      </c>
      <c r="L78" t="str">
        <f>A78</f>
        <v>F10</v>
      </c>
      <c r="M78">
        <f>B78</f>
        <v>3854</v>
      </c>
      <c r="N78" s="8">
        <f t="shared" si="3"/>
        <v>0.11541289683174014</v>
      </c>
      <c r="O78">
        <f t="shared" si="4"/>
        <v>4.6165158732696057</v>
      </c>
    </row>
    <row r="79" spans="1:15" x14ac:dyDescent="0.4">
      <c r="A79" t="s">
        <v>70</v>
      </c>
      <c r="B79">
        <v>27880</v>
      </c>
      <c r="K79" t="s">
        <v>55</v>
      </c>
      <c r="L79" t="str">
        <f>A90</f>
        <v>G10</v>
      </c>
      <c r="M79">
        <f>B90</f>
        <v>4512</v>
      </c>
      <c r="N79" s="8">
        <f t="shared" si="3"/>
        <v>0.32577767831452409</v>
      </c>
      <c r="O79">
        <f t="shared" si="4"/>
        <v>13.031107132580964</v>
      </c>
    </row>
    <row r="80" spans="1:15" x14ac:dyDescent="0.4">
      <c r="A80" t="s">
        <v>78</v>
      </c>
      <c r="B80">
        <v>4155</v>
      </c>
      <c r="K80" t="s">
        <v>56</v>
      </c>
      <c r="L80" t="str">
        <f>A102</f>
        <v>H10</v>
      </c>
      <c r="M80">
        <f>B102</f>
        <v>5110</v>
      </c>
      <c r="N80" s="8">
        <f t="shared" si="3"/>
        <v>0.51696026087790525</v>
      </c>
      <c r="O80">
        <f t="shared" si="4"/>
        <v>20.678410435116209</v>
      </c>
    </row>
    <row r="81" spans="1:15" x14ac:dyDescent="0.4">
      <c r="A81" t="s">
        <v>100</v>
      </c>
      <c r="B81">
        <v>3493</v>
      </c>
      <c r="K81" t="s">
        <v>64</v>
      </c>
      <c r="L81" t="str">
        <f>A103</f>
        <v>H11</v>
      </c>
      <c r="M81">
        <f>B103</f>
        <v>6475</v>
      </c>
      <c r="N81" s="8">
        <f t="shared" si="3"/>
        <v>0.95335528629431887</v>
      </c>
      <c r="O81">
        <f t="shared" si="4"/>
        <v>38.134211451772757</v>
      </c>
    </row>
    <row r="82" spans="1:15" x14ac:dyDescent="0.4">
      <c r="A82" t="s">
        <v>101</v>
      </c>
      <c r="B82">
        <v>6819</v>
      </c>
      <c r="K82" t="s">
        <v>63</v>
      </c>
      <c r="L82" t="str">
        <f>A91</f>
        <v>G11</v>
      </c>
      <c r="M82">
        <f>B91</f>
        <v>10430</v>
      </c>
      <c r="N82" s="8">
        <f t="shared" si="3"/>
        <v>2.2177818983982864</v>
      </c>
      <c r="O82">
        <f t="shared" si="4"/>
        <v>88.711275935931454</v>
      </c>
    </row>
    <row r="83" spans="1:15" x14ac:dyDescent="0.4">
      <c r="A83" t="s">
        <v>102</v>
      </c>
      <c r="B83">
        <v>35590</v>
      </c>
      <c r="K83" t="s">
        <v>62</v>
      </c>
      <c r="L83" t="str">
        <f>A79</f>
        <v>F11</v>
      </c>
      <c r="M83">
        <f>B79</f>
        <v>27880</v>
      </c>
      <c r="N83" s="8">
        <f t="shared" si="3"/>
        <v>7.7966047507912659</v>
      </c>
      <c r="O83">
        <f t="shared" si="4"/>
        <v>311.86419003165065</v>
      </c>
    </row>
    <row r="84" spans="1:15" x14ac:dyDescent="0.4">
      <c r="A84" t="s">
        <v>15</v>
      </c>
      <c r="B84">
        <v>3392</v>
      </c>
      <c r="K84" t="s">
        <v>61</v>
      </c>
      <c r="L84" t="str">
        <f>A67</f>
        <v>E11</v>
      </c>
      <c r="M84">
        <f>B67</f>
        <v>44431</v>
      </c>
      <c r="N84" s="8">
        <f t="shared" si="3"/>
        <v>13.088014322708526</v>
      </c>
      <c r="O84">
        <f t="shared" si="4"/>
        <v>523.52057290834102</v>
      </c>
    </row>
    <row r="85" spans="1:15" x14ac:dyDescent="0.4">
      <c r="A85" t="s">
        <v>23</v>
      </c>
      <c r="B85">
        <v>3863</v>
      </c>
      <c r="K85" t="s">
        <v>60</v>
      </c>
      <c r="L85" t="str">
        <f>A55</f>
        <v>D11</v>
      </c>
      <c r="M85">
        <f>B55</f>
        <v>40805</v>
      </c>
      <c r="N85" s="8">
        <f t="shared" si="3"/>
        <v>11.92877010134595</v>
      </c>
      <c r="O85">
        <f t="shared" si="4"/>
        <v>477.15080405383799</v>
      </c>
    </row>
    <row r="86" spans="1:15" x14ac:dyDescent="0.4">
      <c r="A86" t="s">
        <v>31</v>
      </c>
      <c r="B86">
        <v>4170</v>
      </c>
      <c r="K86" t="s">
        <v>59</v>
      </c>
      <c r="L86" t="str">
        <f>A43</f>
        <v>C11</v>
      </c>
      <c r="M86">
        <f>B43</f>
        <v>23229</v>
      </c>
      <c r="N86" s="8">
        <f t="shared" si="3"/>
        <v>6.3096646312222253</v>
      </c>
      <c r="O86">
        <f t="shared" si="4"/>
        <v>252.38658524888902</v>
      </c>
    </row>
    <row r="87" spans="1:15" x14ac:dyDescent="0.4">
      <c r="A87" t="s">
        <v>39</v>
      </c>
      <c r="B87">
        <v>3902</v>
      </c>
      <c r="K87" t="s">
        <v>58</v>
      </c>
      <c r="L87" t="str">
        <f>A31</f>
        <v>B11</v>
      </c>
      <c r="M87">
        <f>B31</f>
        <v>12731</v>
      </c>
      <c r="N87" s="8">
        <f t="shared" si="3"/>
        <v>2.9534192269573833</v>
      </c>
      <c r="O87">
        <f t="shared" si="4"/>
        <v>118.13676907829533</v>
      </c>
    </row>
    <row r="88" spans="1:15" x14ac:dyDescent="0.4">
      <c r="A88" t="s">
        <v>47</v>
      </c>
      <c r="B88">
        <v>21772</v>
      </c>
      <c r="K88" t="s">
        <v>57</v>
      </c>
      <c r="L88" t="str">
        <f>A19</f>
        <v>A11</v>
      </c>
      <c r="M88">
        <f>B19</f>
        <v>7792</v>
      </c>
      <c r="N88" s="8">
        <f t="shared" si="3"/>
        <v>1.3744045525752102</v>
      </c>
      <c r="O88">
        <f t="shared" si="4"/>
        <v>54.976182103008412</v>
      </c>
    </row>
    <row r="89" spans="1:15" x14ac:dyDescent="0.4">
      <c r="A89" t="s">
        <v>55</v>
      </c>
      <c r="B89">
        <v>6302</v>
      </c>
      <c r="K89" t="s">
        <v>65</v>
      </c>
      <c r="L89" t="str">
        <f>A20</f>
        <v>A12</v>
      </c>
      <c r="M89">
        <f>B20</f>
        <v>5508</v>
      </c>
      <c r="N89" s="8">
        <f t="shared" si="3"/>
        <v>0.64420218037661048</v>
      </c>
      <c r="O89">
        <f t="shared" si="4"/>
        <v>25.768087215064419</v>
      </c>
    </row>
    <row r="90" spans="1:15" x14ac:dyDescent="0.4">
      <c r="A90" t="s">
        <v>63</v>
      </c>
      <c r="B90">
        <v>4512</v>
      </c>
      <c r="K90" t="s">
        <v>66</v>
      </c>
      <c r="L90" t="str">
        <f>A32</f>
        <v>B12</v>
      </c>
      <c r="M90">
        <f>B32</f>
        <v>4809</v>
      </c>
      <c r="N90" s="8">
        <f t="shared" si="3"/>
        <v>0.42072956296556796</v>
      </c>
      <c r="O90">
        <f t="shared" si="4"/>
        <v>16.829182518622719</v>
      </c>
    </row>
    <row r="91" spans="1:15" x14ac:dyDescent="0.4">
      <c r="A91" t="s">
        <v>71</v>
      </c>
      <c r="B91">
        <v>10430</v>
      </c>
      <c r="K91" t="s">
        <v>67</v>
      </c>
      <c r="L91" t="str">
        <f>A44</f>
        <v>C12</v>
      </c>
      <c r="M91">
        <f>B44</f>
        <v>4329</v>
      </c>
      <c r="N91" s="8">
        <f t="shared" si="3"/>
        <v>0.2672719716103456</v>
      </c>
      <c r="O91">
        <f t="shared" si="4"/>
        <v>10.690878864413824</v>
      </c>
    </row>
    <row r="92" spans="1:15" x14ac:dyDescent="0.4">
      <c r="A92" t="s">
        <v>79</v>
      </c>
      <c r="B92">
        <v>3863</v>
      </c>
      <c r="K92" t="s">
        <v>68</v>
      </c>
      <c r="L92" t="str">
        <f>A56</f>
        <v>D12</v>
      </c>
      <c r="M92">
        <f>B56</f>
        <v>4277</v>
      </c>
      <c r="N92" s="8">
        <f t="shared" si="3"/>
        <v>0.25064739921352985</v>
      </c>
      <c r="O92">
        <f t="shared" si="4"/>
        <v>10.025895968541194</v>
      </c>
    </row>
    <row r="93" spans="1:15" x14ac:dyDescent="0.4">
      <c r="A93" t="s">
        <v>103</v>
      </c>
      <c r="B93">
        <v>3427</v>
      </c>
      <c r="K93" t="s">
        <v>69</v>
      </c>
      <c r="L93" t="str">
        <f>A68</f>
        <v>E12</v>
      </c>
      <c r="M93">
        <f>B68</f>
        <v>4379</v>
      </c>
      <c r="N93" s="8">
        <f t="shared" si="3"/>
        <v>0.28325713737651459</v>
      </c>
      <c r="O93">
        <f t="shared" si="4"/>
        <v>11.330285495060583</v>
      </c>
    </row>
    <row r="94" spans="1:15" x14ac:dyDescent="0.4">
      <c r="A94" t="s">
        <v>104</v>
      </c>
      <c r="B94">
        <v>9890</v>
      </c>
      <c r="K94" t="s">
        <v>70</v>
      </c>
      <c r="L94" t="str">
        <f>A80</f>
        <v>F12</v>
      </c>
      <c r="M94">
        <f>B80</f>
        <v>4155</v>
      </c>
      <c r="N94" s="8">
        <f t="shared" si="3"/>
        <v>0.21164359474407748</v>
      </c>
      <c r="O94">
        <f t="shared" si="4"/>
        <v>8.4657437897630992</v>
      </c>
    </row>
    <row r="95" spans="1:15" x14ac:dyDescent="0.4">
      <c r="A95" t="s">
        <v>105</v>
      </c>
      <c r="B95">
        <v>18822</v>
      </c>
      <c r="K95" t="s">
        <v>71</v>
      </c>
      <c r="L95" t="str">
        <f>A92</f>
        <v>G12</v>
      </c>
      <c r="M95">
        <f>B92</f>
        <v>3863</v>
      </c>
      <c r="N95" s="8">
        <f t="shared" si="3"/>
        <v>0.11829022666965056</v>
      </c>
      <c r="O95">
        <f t="shared" si="4"/>
        <v>4.7316090667860227</v>
      </c>
    </row>
    <row r="96" spans="1:15" x14ac:dyDescent="0.4">
      <c r="A96" t="s">
        <v>16</v>
      </c>
      <c r="B96">
        <v>3439</v>
      </c>
      <c r="K96" t="s">
        <v>72</v>
      </c>
      <c r="L96" t="str">
        <f>A104</f>
        <v>H12</v>
      </c>
      <c r="M96">
        <f>B104</f>
        <v>3673</v>
      </c>
      <c r="N96" s="8">
        <f t="shared" si="3"/>
        <v>5.7546596758208383E-2</v>
      </c>
      <c r="O96">
        <f t="shared" si="4"/>
        <v>2.3018638703283352</v>
      </c>
    </row>
    <row r="97" spans="1:2" x14ac:dyDescent="0.4">
      <c r="A97" t="s">
        <v>24</v>
      </c>
      <c r="B97">
        <v>3582</v>
      </c>
    </row>
    <row r="98" spans="1:2" x14ac:dyDescent="0.4">
      <c r="A98" t="s">
        <v>33</v>
      </c>
      <c r="B98">
        <v>3811</v>
      </c>
    </row>
    <row r="99" spans="1:2" x14ac:dyDescent="0.4">
      <c r="A99" t="s">
        <v>40</v>
      </c>
      <c r="B99">
        <v>3867</v>
      </c>
    </row>
    <row r="100" spans="1:2" x14ac:dyDescent="0.4">
      <c r="A100" t="s">
        <v>48</v>
      </c>
      <c r="B100">
        <v>15664</v>
      </c>
    </row>
    <row r="101" spans="1:2" x14ac:dyDescent="0.4">
      <c r="A101" t="s">
        <v>56</v>
      </c>
      <c r="B101">
        <v>8654</v>
      </c>
    </row>
    <row r="102" spans="1:2" x14ac:dyDescent="0.4">
      <c r="A102" t="s">
        <v>64</v>
      </c>
      <c r="B102">
        <v>5110</v>
      </c>
    </row>
    <row r="103" spans="1:2" x14ac:dyDescent="0.4">
      <c r="A103" t="s">
        <v>72</v>
      </c>
      <c r="B103">
        <v>6475</v>
      </c>
    </row>
    <row r="104" spans="1:2" x14ac:dyDescent="0.4">
      <c r="A104" t="s">
        <v>80</v>
      </c>
      <c r="B104">
        <v>3673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60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-1.9455844353245173E-2</v>
      </c>
      <c r="E2" s="7">
        <f>'Plate 2'!N9</f>
        <v>-1.7317332523165731E-2</v>
      </c>
      <c r="F2" s="7">
        <f>'Plate 3'!N9</f>
        <v>-2.6535375171840531E-2</v>
      </c>
      <c r="G2" s="7">
        <f>AVERAGE(D2:F2)</f>
        <v>-2.1102850682750477E-2</v>
      </c>
      <c r="H2" s="7">
        <f>STDEV(D2:F2)</f>
        <v>4.8246813319917665E-3</v>
      </c>
      <c r="I2" s="7">
        <f>G2*40</f>
        <v>-0.84411402731001905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4.2559659522723821E-3</v>
      </c>
      <c r="E3" s="7">
        <f>'Plate 2'!N10</f>
        <v>-1.0937262646209934E-2</v>
      </c>
      <c r="F3" s="7">
        <f>'Plate 3'!N10</f>
        <v>-7.3531762524377377E-3</v>
      </c>
      <c r="G3" s="7">
        <f t="shared" ref="G3:G66" si="0">AVERAGE(D3:F3)</f>
        <v>-4.678157648791763E-3</v>
      </c>
      <c r="H3" s="7">
        <f t="shared" ref="H3:H66" si="1">STDEV(D3:F3)</f>
        <v>7.9419986281051621E-3</v>
      </c>
      <c r="I3" s="7">
        <f t="shared" ref="I3:I66" si="2">G3*40</f>
        <v>-0.18712630595167051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1.5199878400972791E-2</v>
      </c>
      <c r="E4" s="7">
        <f>'Plate 2'!N11</f>
        <v>6.6838827282394049E-3</v>
      </c>
      <c r="F4" s="7">
        <f>'Plate 3'!N11</f>
        <v>5.4349563604974586E-3</v>
      </c>
      <c r="G4" s="7">
        <f t="shared" si="0"/>
        <v>9.1062391632365531E-3</v>
      </c>
      <c r="H4" s="7">
        <f t="shared" si="1"/>
        <v>5.3140647001865982E-3</v>
      </c>
      <c r="I4" s="7">
        <f t="shared" si="2"/>
        <v>0.36424956652946211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2.0671834625322998E-2</v>
      </c>
      <c r="E5" s="7">
        <f>'Plate 2'!N12</f>
        <v>2.5520279507823179E-2</v>
      </c>
      <c r="F5" s="7">
        <f>'Plate 3'!N12</f>
        <v>1.4386649189552096E-2</v>
      </c>
      <c r="G5" s="7">
        <f t="shared" si="0"/>
        <v>2.0192921107566094E-2</v>
      </c>
      <c r="H5" s="7">
        <f t="shared" si="1"/>
        <v>5.5822441396000295E-3</v>
      </c>
      <c r="I5" s="7">
        <f t="shared" si="2"/>
        <v>0.80771684430264379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0.11339109287125702</v>
      </c>
      <c r="E6" s="7">
        <f>'Plate 2'!N13</f>
        <v>0.11879082485189124</v>
      </c>
      <c r="F6" s="7">
        <f>'Plate 3'!N13</f>
        <v>0.11061734710188945</v>
      </c>
      <c r="G6" s="7">
        <f t="shared" si="0"/>
        <v>0.11426642160834592</v>
      </c>
      <c r="H6" s="7">
        <f t="shared" si="1"/>
        <v>4.1564510018673156E-3</v>
      </c>
      <c r="I6" s="7">
        <f t="shared" si="2"/>
        <v>4.570656864333837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0.63353093175254593</v>
      </c>
      <c r="E7" s="7">
        <f>'Plate 2'!N14</f>
        <v>0.61886677806471213</v>
      </c>
      <c r="F7" s="7">
        <f>'Plate 3'!N14</f>
        <v>0.63716870743949616</v>
      </c>
      <c r="G7" s="7">
        <f t="shared" si="0"/>
        <v>0.62985547241891815</v>
      </c>
      <c r="H7" s="7">
        <f t="shared" si="1"/>
        <v>9.6887515034063988E-3</v>
      </c>
      <c r="I7" s="7">
        <f t="shared" si="2"/>
        <v>25.194218896756727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1.0521355829153367</v>
      </c>
      <c r="E8" s="7">
        <f>'Plate 2'!N15</f>
        <v>1.0308370044052864</v>
      </c>
      <c r="F8" s="7">
        <f>'Plate 3'!N15</f>
        <v>1.0633332267655615</v>
      </c>
      <c r="G8" s="7">
        <f t="shared" si="0"/>
        <v>1.0487686046953948</v>
      </c>
      <c r="H8" s="7">
        <f t="shared" si="1"/>
        <v>1.6507680747830204E-2</v>
      </c>
      <c r="I8" s="7">
        <f t="shared" si="2"/>
        <v>41.950744187815793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2.0568475452196382</v>
      </c>
      <c r="E9" s="7">
        <f>'Plate 2'!N16</f>
        <v>2.0018228771077018</v>
      </c>
      <c r="F9" s="7">
        <f>'Plate 3'!N16</f>
        <v>2.0451421081236614</v>
      </c>
      <c r="G9" s="7">
        <f t="shared" si="0"/>
        <v>2.0346041768170005</v>
      </c>
      <c r="H9" s="7">
        <f t="shared" si="1"/>
        <v>2.8986454118693373E-2</v>
      </c>
      <c r="I9" s="7">
        <f t="shared" si="2"/>
        <v>81.384167072680015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4.9195926432588539</v>
      </c>
      <c r="E10" s="7">
        <f>'Plate 2'!N17</f>
        <v>4.8187756342093273</v>
      </c>
      <c r="F10" s="7">
        <f>'Plate 3'!N17</f>
        <v>4.9007321205920906</v>
      </c>
      <c r="G10" s="7">
        <f t="shared" si="0"/>
        <v>4.8797001326867573</v>
      </c>
      <c r="H10" s="7">
        <f t="shared" si="1"/>
        <v>5.3598280894639236E-2</v>
      </c>
      <c r="I10" s="7">
        <f t="shared" si="2"/>
        <v>195.18800530747029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10.494300045599635</v>
      </c>
      <c r="E11" s="7">
        <f>'Plate 2'!N18</f>
        <v>10.589396931490201</v>
      </c>
      <c r="F11" s="7">
        <f>'Plate 3'!N18</f>
        <v>10.261517311934524</v>
      </c>
      <c r="G11" s="7">
        <f t="shared" si="0"/>
        <v>10.448404763008121</v>
      </c>
      <c r="H11" s="7">
        <f t="shared" si="1"/>
        <v>0.16868919335010818</v>
      </c>
      <c r="I11" s="7">
        <f t="shared" si="2"/>
        <v>417.93619052032483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7.784161726706186</v>
      </c>
      <c r="E12" s="7">
        <f>'Plate 2'!N19</f>
        <v>7.7305180009114389</v>
      </c>
      <c r="F12" s="7">
        <f>'Plate 3'!N19</f>
        <v>7.7895712778541508</v>
      </c>
      <c r="G12" s="7">
        <f t="shared" si="0"/>
        <v>7.7680836684905925</v>
      </c>
      <c r="H12" s="7">
        <f t="shared" si="1"/>
        <v>3.2645066187805188E-2</v>
      </c>
      <c r="I12" s="7">
        <f t="shared" si="2"/>
        <v>310.72334673962371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5.1868065055479553</v>
      </c>
      <c r="E13" s="7">
        <f>'Plate 2'!N20</f>
        <v>5.1629955947136565</v>
      </c>
      <c r="F13" s="7">
        <f>'Plate 3'!N20</f>
        <v>5.2057290834105947</v>
      </c>
      <c r="G13" s="7">
        <f t="shared" si="0"/>
        <v>5.1851770612240697</v>
      </c>
      <c r="H13" s="7">
        <f t="shared" si="1"/>
        <v>2.1413292148950838E-2</v>
      </c>
      <c r="I13" s="7">
        <f t="shared" si="2"/>
        <v>207.4070824489628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2.6292749658002736</v>
      </c>
      <c r="E14" s="7">
        <f>'Plate 2'!N21</f>
        <v>2.5739024760747378</v>
      </c>
      <c r="F14" s="7">
        <f>'Plate 3'!N21</f>
        <v>2.5716934684612678</v>
      </c>
      <c r="G14" s="7">
        <f t="shared" si="0"/>
        <v>2.5916236367787597</v>
      </c>
      <c r="H14" s="7">
        <f t="shared" si="1"/>
        <v>3.2625708597267489E-2</v>
      </c>
      <c r="I14" s="7">
        <f t="shared" si="2"/>
        <v>103.66494547115039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1.1627906976744187</v>
      </c>
      <c r="E15" s="7">
        <f>'Plate 2'!N22</f>
        <v>1.1554002734315663</v>
      </c>
      <c r="F15" s="7">
        <f>'Plate 3'!N22</f>
        <v>1.1614821445698391</v>
      </c>
      <c r="G15" s="7">
        <f t="shared" si="0"/>
        <v>1.1598910385586081</v>
      </c>
      <c r="H15" s="7">
        <f t="shared" si="1"/>
        <v>3.9437680429466136E-3</v>
      </c>
      <c r="I15" s="7">
        <f t="shared" si="2"/>
        <v>46.395641542344322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0.62988296093631246</v>
      </c>
      <c r="E16" s="7">
        <f>'Plate 2'!N23</f>
        <v>0.61400577244417442</v>
      </c>
      <c r="F16" s="7">
        <f>'Plate 3'!N23</f>
        <v>0.6253396847725311</v>
      </c>
      <c r="G16" s="7">
        <f t="shared" si="0"/>
        <v>0.62307613938433937</v>
      </c>
      <c r="H16" s="7">
        <f t="shared" si="1"/>
        <v>8.177041451345549E-3</v>
      </c>
      <c r="I16" s="7">
        <f t="shared" si="2"/>
        <v>24.923045575373575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0.29518163854689161</v>
      </c>
      <c r="E17" s="7">
        <f>'Plate 2'!N24</f>
        <v>0.30016709706820599</v>
      </c>
      <c r="F17" s="7">
        <f>'Plate 3'!N24</f>
        <v>0.29860289651203681</v>
      </c>
      <c r="G17" s="7">
        <f t="shared" si="0"/>
        <v>0.29798387737571147</v>
      </c>
      <c r="H17" s="7">
        <f t="shared" si="1"/>
        <v>2.5497230605085845E-3</v>
      </c>
      <c r="I17" s="7">
        <f t="shared" si="2"/>
        <v>11.919355095028459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0.17510259917920656</v>
      </c>
      <c r="E18" s="7">
        <f>'Plate 2'!N25</f>
        <v>0.17408476378550813</v>
      </c>
      <c r="F18" s="7">
        <f>'Plate 3'!N25</f>
        <v>0.16880335049074457</v>
      </c>
      <c r="G18" s="7">
        <f t="shared" si="0"/>
        <v>0.17266357115181977</v>
      </c>
      <c r="H18" s="7">
        <f t="shared" si="1"/>
        <v>3.3815639704595419E-3</v>
      </c>
      <c r="I18" s="7">
        <f t="shared" si="2"/>
        <v>6.9065428460727905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0.11643106855145159</v>
      </c>
      <c r="E19" s="7">
        <f>'Plate 2'!N26</f>
        <v>0.10937262646209935</v>
      </c>
      <c r="F19" s="7">
        <f>'Plate 3'!N26</f>
        <v>0.11157645704785958</v>
      </c>
      <c r="G19" s="7">
        <f t="shared" si="0"/>
        <v>0.11246005068713684</v>
      </c>
      <c r="H19" s="7">
        <f t="shared" si="1"/>
        <v>3.6112261728827298E-3</v>
      </c>
      <c r="I19" s="7">
        <f t="shared" si="2"/>
        <v>4.4984020274854739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0.12403100775193798</v>
      </c>
      <c r="E20" s="7">
        <f>'Plate 2'!N27</f>
        <v>0.12638614613398147</v>
      </c>
      <c r="F20" s="7">
        <f>'Plate 3'!N27</f>
        <v>0.11637200677771029</v>
      </c>
      <c r="G20" s="7">
        <f t="shared" si="0"/>
        <v>0.12226305355454326</v>
      </c>
      <c r="H20" s="7">
        <f t="shared" si="1"/>
        <v>5.2359328963203031E-3</v>
      </c>
      <c r="I20" s="7">
        <f t="shared" si="2"/>
        <v>4.8905221421817302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9.4543243654050771E-2</v>
      </c>
      <c r="E21" s="7">
        <f>'Plate 2'!N28</f>
        <v>9.9954428072307464E-2</v>
      </c>
      <c r="F21" s="7">
        <f>'Plate 3'!N28</f>
        <v>9.3033664759103546E-2</v>
      </c>
      <c r="G21" s="7">
        <f t="shared" si="0"/>
        <v>9.5843778828487269E-2</v>
      </c>
      <c r="H21" s="7">
        <f t="shared" si="1"/>
        <v>3.639063755185835E-3</v>
      </c>
      <c r="I21" s="7">
        <f t="shared" si="2"/>
        <v>3.8337511531394908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5.4111567107463142E-2</v>
      </c>
      <c r="E22" s="7">
        <f>'Plate 2'!N29</f>
        <v>5.4078687528482453E-2</v>
      </c>
      <c r="F22" s="7">
        <f>'Plate 3'!N29</f>
        <v>4.3159947568656286E-2</v>
      </c>
      <c r="G22" s="7">
        <f t="shared" si="0"/>
        <v>5.045006740153396E-2</v>
      </c>
      <c r="H22" s="7">
        <f t="shared" si="1"/>
        <v>6.3134503759803007E-3</v>
      </c>
      <c r="I22" s="7">
        <f t="shared" si="2"/>
        <v>2.0180026960613584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2.6447788417692658E-2</v>
      </c>
      <c r="E23" s="7">
        <f>'Plate 2'!N30</f>
        <v>2.94698465745101E-2</v>
      </c>
      <c r="F23" s="7">
        <f>'Plate 3'!N30</f>
        <v>2.1100418811343072E-2</v>
      </c>
      <c r="G23" s="7">
        <f t="shared" si="0"/>
        <v>2.5672684601181942E-2</v>
      </c>
      <c r="H23" s="7">
        <f t="shared" si="1"/>
        <v>4.2382094940546381E-3</v>
      </c>
      <c r="I23" s="7">
        <f t="shared" si="2"/>
        <v>1.0269073840472778</v>
      </c>
      <c r="J23">
        <f>SUM(I2:I23)</f>
        <v>1494.5722540484232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-2.5535795713634291E-2</v>
      </c>
      <c r="E24">
        <f>'Plate 2'!N31</f>
        <v>-1.9444022482150995E-2</v>
      </c>
      <c r="F24">
        <f>'Plate 3'!N31</f>
        <v>-3.2290034847661367E-2</v>
      </c>
      <c r="G24">
        <f t="shared" si="0"/>
        <v>-2.5756617681148883E-2</v>
      </c>
      <c r="H24">
        <f t="shared" si="1"/>
        <v>6.4258524866132993E-3</v>
      </c>
      <c r="I24" s="7">
        <f t="shared" si="2"/>
        <v>-1.0302647072459554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-8.8159294725642188E-3</v>
      </c>
      <c r="E25">
        <f>'Plate 2'!N32</f>
        <v>-4.2533799179705302E-3</v>
      </c>
      <c r="F25">
        <f>'Plate 3'!N32</f>
        <v>-1.7263979027462514E-2</v>
      </c>
      <c r="G25">
        <f t="shared" si="0"/>
        <v>-1.0111096139332421E-2</v>
      </c>
      <c r="H25">
        <f t="shared" si="1"/>
        <v>6.6012888755158268E-3</v>
      </c>
      <c r="I25" s="7">
        <f t="shared" si="2"/>
        <v>-0.40444384557329682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4.0431676546587629E-2</v>
      </c>
      <c r="E26">
        <f>'Plate 2'!N33</f>
        <v>3.6457542154033115E-2</v>
      </c>
      <c r="F26">
        <f>'Plate 3'!N33</f>
        <v>2.8453595063780812E-2</v>
      </c>
      <c r="G26">
        <f t="shared" si="0"/>
        <v>3.5114271254800516E-2</v>
      </c>
      <c r="H26">
        <f t="shared" si="1"/>
        <v>6.1009746380176035E-3</v>
      </c>
      <c r="I26" s="7">
        <f t="shared" si="2"/>
        <v>1.4045708501920207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0.13710290317677459</v>
      </c>
      <c r="E27">
        <f>'Plate 2'!N34</f>
        <v>0.12972808749810116</v>
      </c>
      <c r="F27">
        <f>'Plate 3'!N34</f>
        <v>0.11829022666965056</v>
      </c>
      <c r="G27">
        <f t="shared" si="0"/>
        <v>0.12837373911484209</v>
      </c>
      <c r="H27">
        <f t="shared" si="1"/>
        <v>9.4791821376029855E-3</v>
      </c>
      <c r="I27" s="7">
        <f t="shared" si="2"/>
        <v>5.1349495645936836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0.32740538075695397</v>
      </c>
      <c r="E28">
        <f>'Plate 2'!N35</f>
        <v>0.3305483821965669</v>
      </c>
      <c r="F28">
        <f>'Plate 3'!N35</f>
        <v>0.31778509543143962</v>
      </c>
      <c r="G28">
        <f t="shared" si="0"/>
        <v>0.32524628612832013</v>
      </c>
      <c r="H28">
        <f t="shared" si="1"/>
        <v>6.64993529846455E-3</v>
      </c>
      <c r="I28" s="7">
        <f t="shared" si="2"/>
        <v>13.009851445132805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0.71682626538987693</v>
      </c>
      <c r="E29">
        <f>'Plate 2'!N36</f>
        <v>0.73856904147045421</v>
      </c>
      <c r="F29">
        <f>'Plate 3'!N36</f>
        <v>0.74874516448735573</v>
      </c>
      <c r="G29">
        <f t="shared" si="0"/>
        <v>0.73471349044922896</v>
      </c>
      <c r="H29">
        <f t="shared" si="1"/>
        <v>1.6304998778187984E-2</v>
      </c>
      <c r="I29" s="7">
        <f t="shared" si="2"/>
        <v>29.388539617969158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1.6452348381212951</v>
      </c>
      <c r="E30">
        <f>'Plate 2'!N37</f>
        <v>1.6399817712289231</v>
      </c>
      <c r="F30">
        <f>'Plate 3'!N37</f>
        <v>1.668851305988043</v>
      </c>
      <c r="G30">
        <f t="shared" si="0"/>
        <v>1.6513559717794204</v>
      </c>
      <c r="H30">
        <f t="shared" si="1"/>
        <v>1.5377376799944904E-2</v>
      </c>
      <c r="I30" s="7">
        <f t="shared" si="2"/>
        <v>66.054238871176821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2.6146830825353398</v>
      </c>
      <c r="E31">
        <f>'Plate 2'!N38</f>
        <v>2.6474251860853713</v>
      </c>
      <c r="F31">
        <f>'Plate 3'!N38</f>
        <v>2.6413887912017646</v>
      </c>
      <c r="G31">
        <f t="shared" si="0"/>
        <v>2.6344990199408254</v>
      </c>
      <c r="H31">
        <f t="shared" si="1"/>
        <v>1.7424495609379802E-2</v>
      </c>
      <c r="I31" s="7">
        <f t="shared" si="2"/>
        <v>105.37996079763302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6.0513755889952883</v>
      </c>
      <c r="E32">
        <f>'Plate 2'!N39</f>
        <v>6.0452681148412575</v>
      </c>
      <c r="F32">
        <f>'Plate 3'!N39</f>
        <v>6.0996195530547652</v>
      </c>
      <c r="G32">
        <f t="shared" si="0"/>
        <v>6.0654210856304367</v>
      </c>
      <c r="H32">
        <f t="shared" si="1"/>
        <v>2.9773758425250377E-2</v>
      </c>
      <c r="I32" s="7">
        <f t="shared" si="2"/>
        <v>242.61684342521747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9.1810305517555868</v>
      </c>
      <c r="E33">
        <f>'Plate 2'!N40</f>
        <v>9.3695883335865116</v>
      </c>
      <c r="F33">
        <f>'Plate 3'!N40</f>
        <v>9.3375747306499566</v>
      </c>
      <c r="G33">
        <f t="shared" si="0"/>
        <v>9.2960645386640177</v>
      </c>
      <c r="H33">
        <f t="shared" si="1"/>
        <v>0.10090010555634589</v>
      </c>
      <c r="I33" s="7">
        <f t="shared" si="2"/>
        <v>371.84258154656072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6.9223286213710287</v>
      </c>
      <c r="E34">
        <f>'Plate 2'!N41</f>
        <v>6.9889108309281482</v>
      </c>
      <c r="F34">
        <f>'Plate 3'!N41</f>
        <v>6.943956008823811</v>
      </c>
      <c r="G34">
        <f t="shared" si="0"/>
        <v>6.9517318203743299</v>
      </c>
      <c r="H34">
        <f t="shared" si="1"/>
        <v>3.3965351335278816E-2</v>
      </c>
      <c r="I34" s="7">
        <f t="shared" si="2"/>
        <v>278.0692728149732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4.6262349901200794</v>
      </c>
      <c r="E35">
        <f>'Plate 2'!N42</f>
        <v>4.6486404374905055</v>
      </c>
      <c r="F35">
        <f>'Plate 3'!N42</f>
        <v>4.7079510214520921</v>
      </c>
      <c r="G35">
        <f t="shared" si="0"/>
        <v>4.6609421496875596</v>
      </c>
      <c r="H35">
        <f t="shared" si="1"/>
        <v>4.2224122683579474E-2</v>
      </c>
      <c r="I35" s="7">
        <f t="shared" si="2"/>
        <v>186.43768598750239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1.9410244718042255</v>
      </c>
      <c r="E36">
        <f>'Plate 2'!N43</f>
        <v>1.9544280723074585</v>
      </c>
      <c r="F36">
        <f>'Plate 3'!N43</f>
        <v>1.9741679721218708</v>
      </c>
      <c r="G36">
        <f t="shared" si="0"/>
        <v>1.9565401720778517</v>
      </c>
      <c r="H36">
        <f t="shared" si="1"/>
        <v>1.6672391172429597E-2</v>
      </c>
      <c r="I36" s="7">
        <f t="shared" si="2"/>
        <v>78.261606883114069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0.8995288037695699</v>
      </c>
      <c r="E37">
        <f>'Plate 2'!N44</f>
        <v>0.90202035546103598</v>
      </c>
      <c r="F37">
        <f>'Plate 3'!N44</f>
        <v>0.91371207519421971</v>
      </c>
      <c r="G37">
        <f t="shared" si="0"/>
        <v>0.9050870781416086</v>
      </c>
      <c r="H37">
        <f t="shared" si="1"/>
        <v>7.5726407597333919E-3</v>
      </c>
      <c r="I37" s="7">
        <f t="shared" si="2"/>
        <v>36.203483125664341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0.54111567107463143</v>
      </c>
      <c r="E38">
        <f>'Plate 2'!N45</f>
        <v>0.53926781102840649</v>
      </c>
      <c r="F38">
        <f>'Plate 3'!N45</f>
        <v>0.54125771284248214</v>
      </c>
      <c r="G38">
        <f t="shared" si="0"/>
        <v>0.54054706498184002</v>
      </c>
      <c r="H38">
        <f t="shared" si="1"/>
        <v>1.1101405199275606E-3</v>
      </c>
      <c r="I38" s="7">
        <f t="shared" si="2"/>
        <v>21.621882599273601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0.37026903784769721</v>
      </c>
      <c r="E39">
        <f>'Plate 2'!N46</f>
        <v>0.37034786571471973</v>
      </c>
      <c r="F39">
        <f>'Plate 3'!N46</f>
        <v>0.37213465903641418</v>
      </c>
      <c r="G39">
        <f t="shared" si="0"/>
        <v>0.37091718753294373</v>
      </c>
      <c r="H39">
        <f t="shared" si="1"/>
        <v>1.0550976753252875E-3</v>
      </c>
      <c r="I39" s="7">
        <f t="shared" si="2"/>
        <v>14.836687501317749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0.22100623195014441</v>
      </c>
      <c r="E40">
        <f>'Plate 2'!N47</f>
        <v>0.22603676135500531</v>
      </c>
      <c r="F40">
        <f>'Plate 3'!N47</f>
        <v>0.2164391444739282</v>
      </c>
      <c r="G40">
        <f t="shared" si="0"/>
        <v>0.22116071259302597</v>
      </c>
      <c r="H40">
        <f t="shared" si="1"/>
        <v>4.8006729372821128E-3</v>
      </c>
      <c r="I40" s="7">
        <f t="shared" si="2"/>
        <v>8.8464285037210395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0.11217510259917921</v>
      </c>
      <c r="E41">
        <f>'Plate 2'!N48</f>
        <v>0.10754974935439769</v>
      </c>
      <c r="F41">
        <f>'Plate 3'!N48</f>
        <v>0.1016656542728348</v>
      </c>
      <c r="G41">
        <f t="shared" si="0"/>
        <v>0.10713016874213722</v>
      </c>
      <c r="H41">
        <f t="shared" si="1"/>
        <v>5.2672727239686792E-3</v>
      </c>
      <c r="I41" s="7">
        <f t="shared" si="2"/>
        <v>4.2852067496854893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0.12889496884024929</v>
      </c>
      <c r="E42">
        <f>'Plate 2'!N49</f>
        <v>0.11970226340574207</v>
      </c>
      <c r="F42">
        <f>'Plate 3'!N49</f>
        <v>0.11956903993094407</v>
      </c>
      <c r="G42">
        <f t="shared" si="0"/>
        <v>0.12272209072564515</v>
      </c>
      <c r="H42">
        <f t="shared" si="1"/>
        <v>5.3462842504751291E-3</v>
      </c>
      <c r="I42" s="7">
        <f t="shared" si="2"/>
        <v>4.908883629025806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0.10700714394284845</v>
      </c>
      <c r="E43">
        <f>'Plate 2'!N50</f>
        <v>0.10542305939541242</v>
      </c>
      <c r="F43">
        <f>'Plate 3'!N50</f>
        <v>0.13075865596726238</v>
      </c>
      <c r="G43">
        <f t="shared" si="0"/>
        <v>0.11439628643517441</v>
      </c>
      <c r="H43">
        <f t="shared" si="1"/>
        <v>1.4192345947439698E-2</v>
      </c>
      <c r="I43" s="7">
        <f t="shared" si="2"/>
        <v>4.5758514574069764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8.4207326341389263E-2</v>
      </c>
      <c r="E44">
        <f>'Plate 2'!N51</f>
        <v>8.1725656995290899E-2</v>
      </c>
      <c r="F44">
        <f>'Plate 3'!N51</f>
        <v>8.1524345407461868E-2</v>
      </c>
      <c r="G44">
        <f t="shared" si="0"/>
        <v>8.2485776248047343E-2</v>
      </c>
      <c r="H44">
        <f t="shared" si="1"/>
        <v>1.4943000474344974E-3</v>
      </c>
      <c r="I44" s="7">
        <f t="shared" si="2"/>
        <v>3.2994310499218935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2.3711810305517556E-2</v>
      </c>
      <c r="E45">
        <f>'Plate 2'!N52</f>
        <v>2.5216466656539573E-2</v>
      </c>
      <c r="F45">
        <f>'Plate 3'!N52</f>
        <v>1.9501902234726174E-2</v>
      </c>
      <c r="G45">
        <f t="shared" si="0"/>
        <v>2.2810059732261103E-2</v>
      </c>
      <c r="H45">
        <f t="shared" si="1"/>
        <v>2.962081566236847E-3</v>
      </c>
      <c r="I45" s="7">
        <f t="shared" si="2"/>
        <v>0.91240238929044415</v>
      </c>
      <c r="J45">
        <f>SUM(I24:I45)</f>
        <v>1475.6556502565536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-1.5199878400972791E-2</v>
      </c>
      <c r="E46" s="6">
        <f>'Plate 2'!N53</f>
        <v>-1.7013519671882121E-2</v>
      </c>
      <c r="F46" s="6">
        <f>'Plate 3'!N53</f>
        <v>-2.2698935387959973E-2</v>
      </c>
      <c r="G46" s="6">
        <f t="shared" si="0"/>
        <v>-1.8304111153604963E-2</v>
      </c>
      <c r="H46" s="6">
        <f t="shared" si="1"/>
        <v>3.9125674055589107E-3</v>
      </c>
      <c r="I46" s="7">
        <f t="shared" si="2"/>
        <v>-0.73216444614419851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-1.2159902720778234E-2</v>
      </c>
      <c r="E47" s="6">
        <f>'Plate 2'!N54</f>
        <v>-1.336776545647881E-2</v>
      </c>
      <c r="F47" s="6">
        <f>'Plate 3'!N54</f>
        <v>-1.9501902234726174E-2</v>
      </c>
      <c r="G47" s="6">
        <f t="shared" si="0"/>
        <v>-1.5009856803994406E-2</v>
      </c>
      <c r="H47" s="6">
        <f t="shared" si="1"/>
        <v>3.9368245085210718E-3</v>
      </c>
      <c r="I47" s="7">
        <f t="shared" si="2"/>
        <v>-0.60039427215977625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2.8271773825809393E-2</v>
      </c>
      <c r="E48" s="6">
        <f>'Plate 2'!N55</f>
        <v>2.5520279507823179E-2</v>
      </c>
      <c r="F48" s="6">
        <f>'Plate 3'!N55</f>
        <v>2.3658045333930112E-2</v>
      </c>
      <c r="G48" s="6">
        <f t="shared" si="0"/>
        <v>2.5816699555854226E-2</v>
      </c>
      <c r="H48" s="6">
        <f t="shared" si="1"/>
        <v>2.3211034623322403E-3</v>
      </c>
      <c r="I48" s="7">
        <f t="shared" si="2"/>
        <v>1.0326679822341691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0.13132694938440492</v>
      </c>
      <c r="E49" s="6">
        <f>'Plate 2'!N56</f>
        <v>0.14248822725201277</v>
      </c>
      <c r="F49" s="6">
        <f>'Plate 3'!N56</f>
        <v>0.12500399629144154</v>
      </c>
      <c r="G49" s="6">
        <f t="shared" si="0"/>
        <v>0.13293972430928641</v>
      </c>
      <c r="H49" s="6">
        <f t="shared" si="1"/>
        <v>8.8529862356943826E-3</v>
      </c>
      <c r="I49" s="7">
        <f t="shared" si="2"/>
        <v>5.3175889723714569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0.22009423924608604</v>
      </c>
      <c r="E50" s="6">
        <f>'Plate 2'!N57</f>
        <v>0.22907488986784141</v>
      </c>
      <c r="F50" s="6">
        <f>'Plate 3'!N57</f>
        <v>0.21420122126666452</v>
      </c>
      <c r="G50" s="6">
        <f t="shared" si="0"/>
        <v>0.22112345012686399</v>
      </c>
      <c r="H50" s="6">
        <f t="shared" si="1"/>
        <v>7.4900574558705918E-3</v>
      </c>
      <c r="I50" s="7">
        <f t="shared" si="2"/>
        <v>8.8449380050745603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0.62866697066423471</v>
      </c>
      <c r="E51" s="6">
        <f>'Plate 2'!N58</f>
        <v>0.63041166641348934</v>
      </c>
      <c r="F51" s="6">
        <f>'Plate 3'!N58</f>
        <v>0.6326928610249688</v>
      </c>
      <c r="G51" s="6">
        <f t="shared" si="0"/>
        <v>0.63059049936756428</v>
      </c>
      <c r="H51" s="6">
        <f t="shared" si="1"/>
        <v>2.0188943058665272E-3</v>
      </c>
      <c r="I51" s="7">
        <f t="shared" si="2"/>
        <v>25.223619974702572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1.1889344885240918</v>
      </c>
      <c r="E52" s="6">
        <f>'Plate 2'!N59</f>
        <v>1.1991493240164059</v>
      </c>
      <c r="F52" s="6">
        <f>'Plate 3'!N59</f>
        <v>1.1838613766424757</v>
      </c>
      <c r="G52" s="6">
        <f t="shared" si="0"/>
        <v>1.1906483963943246</v>
      </c>
      <c r="H52" s="6">
        <f t="shared" si="1"/>
        <v>7.7867479648277655E-3</v>
      </c>
      <c r="I52" s="7">
        <f t="shared" si="2"/>
        <v>47.625935855772987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2.8034655722754218</v>
      </c>
      <c r="E53" s="6">
        <f>'Plate 2'!N60</f>
        <v>2.7762418350296216</v>
      </c>
      <c r="F53" s="6">
        <f>'Plate 3'!N60</f>
        <v>2.8472777262700215</v>
      </c>
      <c r="G53" s="6">
        <f t="shared" si="0"/>
        <v>2.8089950445250218</v>
      </c>
      <c r="H53" s="6">
        <f t="shared" si="1"/>
        <v>3.5839304661206828E-2</v>
      </c>
      <c r="I53" s="7">
        <f t="shared" si="2"/>
        <v>112.35980178100087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6.5724274205806354</v>
      </c>
      <c r="E54" s="6">
        <f>'Plate 2'!N61</f>
        <v>6.5152665957770015</v>
      </c>
      <c r="F54" s="6">
        <f>'Plate 3'!N61</f>
        <v>6.543367754723616</v>
      </c>
      <c r="G54" s="6">
        <f t="shared" si="0"/>
        <v>6.5436872570270843</v>
      </c>
      <c r="H54" s="6">
        <f t="shared" si="1"/>
        <v>2.8581751771880153E-2</v>
      </c>
      <c r="I54" s="7">
        <f t="shared" si="2"/>
        <v>261.7474902810834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8.4216446268429852</v>
      </c>
      <c r="E55" s="6">
        <f>'Plate 2'!N62</f>
        <v>8.4344523773355604</v>
      </c>
      <c r="F55" s="6">
        <f>'Plate 3'!N62</f>
        <v>8.596502445730362</v>
      </c>
      <c r="G55" s="6">
        <f t="shared" si="0"/>
        <v>8.484199816636302</v>
      </c>
      <c r="H55" s="6">
        <f t="shared" si="1"/>
        <v>9.7467533026379796E-2</v>
      </c>
      <c r="I55" s="7">
        <f t="shared" si="2"/>
        <v>339.36799266545211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5.7908496732026142</v>
      </c>
      <c r="E56" s="6">
        <f>'Plate 2'!N63</f>
        <v>5.7533039647577091</v>
      </c>
      <c r="F56" s="6">
        <f>'Plate 3'!N63</f>
        <v>5.8438569007960615</v>
      </c>
      <c r="G56" s="6">
        <f t="shared" si="0"/>
        <v>5.7960035129187952</v>
      </c>
      <c r="H56" s="6">
        <f t="shared" si="1"/>
        <v>4.5495935028929166E-2</v>
      </c>
      <c r="I56" s="7">
        <f t="shared" si="2"/>
        <v>231.8401405167518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3.8683690530475756</v>
      </c>
      <c r="E57" s="6">
        <f>'Plate 2'!N64</f>
        <v>3.8003949567066688</v>
      </c>
      <c r="F57" s="6">
        <f>'Plate 3'!N64</f>
        <v>3.8911090508008566</v>
      </c>
      <c r="G57" s="6">
        <f t="shared" si="0"/>
        <v>3.8532910201850341</v>
      </c>
      <c r="H57" s="6">
        <f t="shared" si="1"/>
        <v>4.7199279900070591E-2</v>
      </c>
      <c r="I57" s="7">
        <f t="shared" si="2"/>
        <v>154.13164080740137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1.6631706946344429</v>
      </c>
      <c r="E58" s="6">
        <f>'Plate 2'!N65</f>
        <v>1.6193224973416376</v>
      </c>
      <c r="F58" s="6">
        <f>'Plate 3'!N65</f>
        <v>1.6499888103839637</v>
      </c>
      <c r="G58" s="6">
        <f t="shared" si="0"/>
        <v>1.644160667453348</v>
      </c>
      <c r="H58" s="6">
        <f t="shared" si="1"/>
        <v>2.2497589625823447E-2</v>
      </c>
      <c r="I58" s="7">
        <f t="shared" si="2"/>
        <v>65.766426698133927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0.73780209758321935</v>
      </c>
      <c r="E59" s="6">
        <f>'Plate 2'!N66</f>
        <v>0.72611271456782622</v>
      </c>
      <c r="F59" s="6">
        <f>'Plate 3'!N66</f>
        <v>0.89804661274337416</v>
      </c>
      <c r="G59" s="6">
        <f t="shared" si="0"/>
        <v>0.7873204749648065</v>
      </c>
      <c r="H59" s="6">
        <f t="shared" si="1"/>
        <v>9.6069602941507404E-2</v>
      </c>
      <c r="I59" s="7">
        <f t="shared" si="2"/>
        <v>31.492818998592259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0.4365405076759386</v>
      </c>
      <c r="E60" s="6">
        <f>'Plate 2'!N67</f>
        <v>0.43293331307914323</v>
      </c>
      <c r="F60" s="6">
        <f>'Plate 3'!N67</f>
        <v>0.43223888231720964</v>
      </c>
      <c r="G60" s="6">
        <f t="shared" si="0"/>
        <v>0.43390423435743047</v>
      </c>
      <c r="H60" s="6">
        <f t="shared" si="1"/>
        <v>2.3093313487215841E-3</v>
      </c>
      <c r="I60" s="7">
        <f t="shared" si="2"/>
        <v>17.35616937429722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0.2127982976136191</v>
      </c>
      <c r="E61" s="6">
        <f>'Plate 2'!N68</f>
        <v>0.21297280874981012</v>
      </c>
      <c r="F61" s="6">
        <f>'Plate 3'!N68</f>
        <v>0.20652834169890341</v>
      </c>
      <c r="G61" s="6">
        <f t="shared" si="0"/>
        <v>0.21076648268744422</v>
      </c>
      <c r="H61" s="6">
        <f t="shared" si="1"/>
        <v>3.6713747851759623E-3</v>
      </c>
      <c r="I61" s="7">
        <f t="shared" si="2"/>
        <v>8.430659307497768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0.12281501747986016</v>
      </c>
      <c r="E62" s="6">
        <f>'Plate 2'!N69</f>
        <v>0.11818319914932401</v>
      </c>
      <c r="F62" s="6">
        <f>'Plate 3'!N69</f>
        <v>0.11413408357044662</v>
      </c>
      <c r="G62" s="6">
        <f t="shared" si="0"/>
        <v>0.11837743339987694</v>
      </c>
      <c r="H62" s="6">
        <f t="shared" si="1"/>
        <v>4.3437251976808314E-3</v>
      </c>
      <c r="I62" s="7">
        <f t="shared" si="2"/>
        <v>4.7350973359950776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0.10214318285453716</v>
      </c>
      <c r="E63" s="6">
        <f>'Plate 2'!N70</f>
        <v>0.10481543369284521</v>
      </c>
      <c r="F63" s="6">
        <f>'Plate 3'!N70</f>
        <v>9.2713961443780163E-2</v>
      </c>
      <c r="G63" s="6">
        <f t="shared" si="0"/>
        <v>9.9890859330387508E-2</v>
      </c>
      <c r="H63" s="6">
        <f t="shared" si="1"/>
        <v>6.3573680553984995E-3</v>
      </c>
      <c r="I63" s="7">
        <f t="shared" si="2"/>
        <v>3.9956343732155002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0.12403100775193798</v>
      </c>
      <c r="E64" s="6">
        <f>'Plate 2'!N71</f>
        <v>0.12395564332371259</v>
      </c>
      <c r="F64" s="6">
        <f>'Plate 3'!N71</f>
        <v>0.11956903993094407</v>
      </c>
      <c r="G64" s="6">
        <f t="shared" si="0"/>
        <v>0.12251856366886488</v>
      </c>
      <c r="H64" s="6">
        <f t="shared" si="1"/>
        <v>2.5546404169039497E-3</v>
      </c>
      <c r="I64" s="7">
        <f t="shared" si="2"/>
        <v>4.9007425467545946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9.4543243654050771E-2</v>
      </c>
      <c r="E65" s="6">
        <f>'Plate 2'!N72</f>
        <v>9.3878171046635275E-2</v>
      </c>
      <c r="F65" s="6">
        <f>'Plate 3'!N72</f>
        <v>8.5360785191342436E-2</v>
      </c>
      <c r="G65" s="6">
        <f t="shared" si="0"/>
        <v>9.1260733297342814E-2</v>
      </c>
      <c r="H65" s="6">
        <f t="shared" si="1"/>
        <v>5.1203145541467284E-3</v>
      </c>
      <c r="I65" s="7">
        <f t="shared" si="2"/>
        <v>3.6504293318937124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4.8943608451132388E-2</v>
      </c>
      <c r="E66" s="6">
        <f>'Plate 2'!N73</f>
        <v>4.9825307610511925E-2</v>
      </c>
      <c r="F66" s="6">
        <f>'Plate 3'!N73</f>
        <v>4.0922024361392625E-2</v>
      </c>
      <c r="G66" s="6">
        <f t="shared" si="0"/>
        <v>4.6563646807678973E-2</v>
      </c>
      <c r="H66" s="6">
        <f t="shared" si="1"/>
        <v>4.9056371881483615E-3</v>
      </c>
      <c r="I66" s="7">
        <f t="shared" si="2"/>
        <v>1.8625458723071588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3.2223742210062321E-2</v>
      </c>
      <c r="E67" s="6">
        <f>'Plate 2'!N74</f>
        <v>2.4608840953972352E-2</v>
      </c>
      <c r="F67" s="6">
        <f>'Plate 3'!N74</f>
        <v>2.5576265225870393E-2</v>
      </c>
      <c r="G67" s="6">
        <f t="shared" ref="G67:G73" si="3">AVERAGE(D67:F67)</f>
        <v>2.7469616129968354E-2</v>
      </c>
      <c r="H67" s="6">
        <f t="shared" ref="H67:H73" si="4">STDEV(D67:F67)</f>
        <v>4.1455112494765438E-3</v>
      </c>
      <c r="I67" s="7">
        <f t="shared" ref="I67:I89" si="5">G67*40</f>
        <v>1.0987846451987342</v>
      </c>
      <c r="J67">
        <f>SUM(I46:I67)</f>
        <v>1329.4485666074274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-1.9455844353245173E-2</v>
      </c>
      <c r="E68">
        <f>'Plate 2'!N75</f>
        <v>-1.9747835333434605E-2</v>
      </c>
      <c r="F68">
        <f>'Plate 3'!N75</f>
        <v>-2.9093001694427571E-2</v>
      </c>
      <c r="G68">
        <f t="shared" si="3"/>
        <v>-2.2765560460369112E-2</v>
      </c>
      <c r="H68">
        <f t="shared" si="4"/>
        <v>5.4816693726432979E-3</v>
      </c>
      <c r="I68" s="7">
        <f t="shared" si="5"/>
        <v>-0.91062241841476443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8.2079343365253077E-3</v>
      </c>
      <c r="E69">
        <f>'Plate 2'!N76</f>
        <v>3.6457542154033117E-3</v>
      </c>
      <c r="F69">
        <f>'Plate 3'!N76</f>
        <v>0</v>
      </c>
      <c r="G69">
        <f t="shared" si="3"/>
        <v>3.9512295173095395E-3</v>
      </c>
      <c r="H69">
        <f t="shared" si="4"/>
        <v>4.1124850015816245E-3</v>
      </c>
      <c r="I69" s="7">
        <f t="shared" si="5"/>
        <v>0.15804918069238158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2.0975832193342453E-2</v>
      </c>
      <c r="E70">
        <f>'Plate 2'!N77</f>
        <v>2.1874525292419868E-2</v>
      </c>
      <c r="F70">
        <f>'Plate 3'!N77</f>
        <v>1.7903385658109273E-2</v>
      </c>
      <c r="G70">
        <f t="shared" si="3"/>
        <v>2.0251247714623864E-2</v>
      </c>
      <c r="H70">
        <f t="shared" si="4"/>
        <v>2.0823675225324751E-3</v>
      </c>
      <c r="I70" s="7">
        <f t="shared" si="5"/>
        <v>0.81004990858495451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0.12007903936768506</v>
      </c>
      <c r="E71">
        <f>'Plate 2'!N78</f>
        <v>0.11605650919033875</v>
      </c>
      <c r="F71">
        <f>'Plate 3'!N78</f>
        <v>0.11541289683174014</v>
      </c>
      <c r="G71">
        <f t="shared" si="3"/>
        <v>0.11718281512992131</v>
      </c>
      <c r="H71">
        <f t="shared" si="4"/>
        <v>2.5287635997840651E-3</v>
      </c>
      <c r="I71" s="7">
        <f t="shared" si="5"/>
        <v>4.6873126051968521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0.3185894512843897</v>
      </c>
      <c r="E72">
        <f>'Plate 2'!N79</f>
        <v>0.31930730669907337</v>
      </c>
      <c r="F72">
        <f>'Plate 3'!N79</f>
        <v>0.32577767831452409</v>
      </c>
      <c r="G72">
        <f t="shared" si="3"/>
        <v>0.32122481209932907</v>
      </c>
      <c r="H72">
        <f t="shared" si="4"/>
        <v>3.9592009521109105E-3</v>
      </c>
      <c r="I72" s="7">
        <f t="shared" si="5"/>
        <v>12.848992483973163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0.51983584131326954</v>
      </c>
      <c r="E73">
        <f>'Plate 2'!N80</f>
        <v>0.50979796445389636</v>
      </c>
      <c r="F73">
        <f>'Plate 3'!N80</f>
        <v>0.51696026087790525</v>
      </c>
      <c r="G73">
        <f t="shared" si="3"/>
        <v>0.51553135554835705</v>
      </c>
      <c r="H73">
        <f t="shared" si="4"/>
        <v>5.1692427677168884E-3</v>
      </c>
      <c r="I73" s="7">
        <f t="shared" si="5"/>
        <v>20.621254221934283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0.95424836601307195</v>
      </c>
      <c r="E74">
        <f>'Plate 2'!N81</f>
        <v>0.93695883335865104</v>
      </c>
      <c r="F74">
        <f>'Plate 3'!N81</f>
        <v>0.95335528629431887</v>
      </c>
      <c r="G74">
        <f t="shared" ref="G74:G89" si="6">AVERAGE(D74:F74)</f>
        <v>0.94818749522201395</v>
      </c>
      <c r="H74">
        <f t="shared" ref="H74:H89" si="7">STDEV(D74:F74)</f>
        <v>9.7345535736014874E-3</v>
      </c>
      <c r="I74" s="7">
        <f t="shared" si="5"/>
        <v>37.927499808880555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2.1589907280741754</v>
      </c>
      <c r="E75">
        <f>'Plate 2'!N82</f>
        <v>2.1573750569649097</v>
      </c>
      <c r="F75">
        <f>'Plate 3'!N82</f>
        <v>2.2177818983982864</v>
      </c>
      <c r="G75">
        <f t="shared" si="6"/>
        <v>2.178049227812457</v>
      </c>
      <c r="H75">
        <f t="shared" si="7"/>
        <v>3.4418983602001456E-2</v>
      </c>
      <c r="I75" s="7">
        <f t="shared" si="5"/>
        <v>87.121969112498277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7.6513147894816838</v>
      </c>
      <c r="E76">
        <f>'Plate 2'!N83</f>
        <v>7.6013975391159043</v>
      </c>
      <c r="F76">
        <f>'Plate 3'!N83</f>
        <v>7.7966047507912659</v>
      </c>
      <c r="G76">
        <f t="shared" si="6"/>
        <v>7.6831056931296189</v>
      </c>
      <c r="H76">
        <f t="shared" si="7"/>
        <v>0.10141232685715054</v>
      </c>
      <c r="I76" s="7">
        <f t="shared" si="5"/>
        <v>307.32422772518476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12.976440188478492</v>
      </c>
      <c r="E77">
        <f>'Plate 2'!N84</f>
        <v>12.813003190034939</v>
      </c>
      <c r="F77">
        <f>'Plate 3'!N84</f>
        <v>13.088014322708526</v>
      </c>
      <c r="G77">
        <f t="shared" si="6"/>
        <v>12.959152567073986</v>
      </c>
      <c r="H77">
        <f t="shared" si="7"/>
        <v>0.13831820980612589</v>
      </c>
      <c r="I77" s="7">
        <f t="shared" si="5"/>
        <v>518.36610268295942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11.875664994680042</v>
      </c>
      <c r="E78">
        <f>'Plate 2'!N85</f>
        <v>11.741759076408933</v>
      </c>
      <c r="F78">
        <f>'Plate 3'!N85</f>
        <v>11.92877010134595</v>
      </c>
      <c r="G78">
        <f t="shared" si="6"/>
        <v>11.848731390811642</v>
      </c>
      <c r="H78">
        <f t="shared" si="7"/>
        <v>9.6370872803993035E-2</v>
      </c>
      <c r="I78" s="7">
        <f t="shared" si="5"/>
        <v>473.94925563246568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6.2200942392460856</v>
      </c>
      <c r="E79">
        <f>'Plate 2'!N86</f>
        <v>6.195959289077928</v>
      </c>
      <c r="F79">
        <f>'Plate 3'!N86</f>
        <v>6.3096646312222253</v>
      </c>
      <c r="G79">
        <f t="shared" si="6"/>
        <v>6.2419060531820802</v>
      </c>
      <c r="H79">
        <f t="shared" si="7"/>
        <v>5.9908618982761945E-2</v>
      </c>
      <c r="I79" s="7">
        <f t="shared" si="5"/>
        <v>249.67624212728322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2.9399604803161576</v>
      </c>
      <c r="E80">
        <f>'Plate 2'!N87</f>
        <v>2.9187300622816346</v>
      </c>
      <c r="F80">
        <f>'Plate 3'!N87</f>
        <v>2.9534192269573833</v>
      </c>
      <c r="G80">
        <f t="shared" si="6"/>
        <v>2.9373699231850581</v>
      </c>
      <c r="H80">
        <f t="shared" si="7"/>
        <v>1.7489075909333251E-2</v>
      </c>
      <c r="I80" s="7">
        <f t="shared" si="5"/>
        <v>117.49479692740232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1.3722450220398237</v>
      </c>
      <c r="E81">
        <f>'Plate 2'!N88</f>
        <v>1.3692845207352271</v>
      </c>
      <c r="F81">
        <f>'Plate 3'!N88</f>
        <v>1.3744045525752102</v>
      </c>
      <c r="G81">
        <f t="shared" si="6"/>
        <v>1.37197803178342</v>
      </c>
      <c r="H81">
        <f t="shared" si="7"/>
        <v>2.5704366085104969E-3</v>
      </c>
      <c r="I81" s="7">
        <f t="shared" si="5"/>
        <v>54.8791212713368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0.64751481988144099</v>
      </c>
      <c r="E82">
        <f>'Plate 2'!N89</f>
        <v>0.66170439009570103</v>
      </c>
      <c r="F82">
        <f>'Plate 3'!N89</f>
        <v>0.64420218037661048</v>
      </c>
      <c r="G82">
        <f t="shared" si="6"/>
        <v>0.65114046345125087</v>
      </c>
      <c r="H82">
        <f t="shared" si="7"/>
        <v>9.2973547170275578E-3</v>
      </c>
      <c r="I82" s="7">
        <f t="shared" si="5"/>
        <v>26.045618538050036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0.39823681410548717</v>
      </c>
      <c r="E83">
        <f>'Plate 2'!N90</f>
        <v>0.38857663679173626</v>
      </c>
      <c r="F83">
        <f>'Plate 3'!N90</f>
        <v>0.42072956296556796</v>
      </c>
      <c r="G83">
        <f t="shared" si="6"/>
        <v>0.40251433795426378</v>
      </c>
      <c r="H83">
        <f t="shared" si="7"/>
        <v>1.6497744485007865E-2</v>
      </c>
      <c r="I83" s="7">
        <f t="shared" si="5"/>
        <v>16.100573518170552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0.26934184526523786</v>
      </c>
      <c r="E84">
        <f>'Plate 2'!N91</f>
        <v>0.2679629348321434</v>
      </c>
      <c r="F84">
        <f>'Plate 3'!N91</f>
        <v>0.2672719716103456</v>
      </c>
      <c r="G84">
        <f t="shared" si="6"/>
        <v>0.26819225056924229</v>
      </c>
      <c r="H84">
        <f t="shared" si="7"/>
        <v>1.0538185409571976E-3</v>
      </c>
      <c r="I84" s="7">
        <f t="shared" si="5"/>
        <v>10.727690022769691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0.24867001063991487</v>
      </c>
      <c r="E85">
        <f>'Plate 2'!N92</f>
        <v>0.24426553243202187</v>
      </c>
      <c r="F85">
        <f>'Plate 3'!N92</f>
        <v>0.25064739921352985</v>
      </c>
      <c r="G85">
        <f t="shared" si="6"/>
        <v>0.2478609807618222</v>
      </c>
      <c r="H85">
        <f t="shared" si="7"/>
        <v>3.2669485627973617E-3</v>
      </c>
      <c r="I85" s="7">
        <f t="shared" si="5"/>
        <v>9.9144392304728886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0.27906976744186046</v>
      </c>
      <c r="E86">
        <f>'Plate 2'!N93</f>
        <v>0.28528026735530915</v>
      </c>
      <c r="F86">
        <f>'Plate 3'!N93</f>
        <v>0.28325713737651459</v>
      </c>
      <c r="G86">
        <f t="shared" si="6"/>
        <v>0.28253572405789473</v>
      </c>
      <c r="H86">
        <f t="shared" si="7"/>
        <v>3.167476152388226E-3</v>
      </c>
      <c r="I86" s="7">
        <f t="shared" si="5"/>
        <v>11.301428962315789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0.20580635354917159</v>
      </c>
      <c r="E87">
        <f>'Plate 2'!N94</f>
        <v>0.21084611879082485</v>
      </c>
      <c r="F87">
        <f>'Plate 3'!N94</f>
        <v>0.21164359474407748</v>
      </c>
      <c r="G87">
        <f t="shared" si="6"/>
        <v>0.20943202236135797</v>
      </c>
      <c r="H87">
        <f t="shared" si="7"/>
        <v>3.1651378683636841E-3</v>
      </c>
      <c r="I87" s="7">
        <f t="shared" si="5"/>
        <v>8.3772808944543193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0.12494300045599635</v>
      </c>
      <c r="E88">
        <f>'Plate 2'!N95</f>
        <v>0.12122132766216011</v>
      </c>
      <c r="F88">
        <f>'Plate 3'!N95</f>
        <v>0.11829022666965056</v>
      </c>
      <c r="G88">
        <f t="shared" si="6"/>
        <v>0.12148485159593568</v>
      </c>
      <c r="H88">
        <f t="shared" si="7"/>
        <v>3.334206563910948E-3</v>
      </c>
      <c r="I88" s="7">
        <f t="shared" si="5"/>
        <v>4.8593940638374269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6.0799513603891166E-2</v>
      </c>
      <c r="E89">
        <f>'Plate 2'!N96</f>
        <v>6.0154944554154641E-2</v>
      </c>
      <c r="F89">
        <f>'Plate 3'!N96</f>
        <v>5.7546596758208383E-2</v>
      </c>
      <c r="G89">
        <f t="shared" si="6"/>
        <v>5.9500351638751399E-2</v>
      </c>
      <c r="H89">
        <f t="shared" si="7"/>
        <v>1.7224215264864157E-3</v>
      </c>
      <c r="I89" s="7">
        <f t="shared" si="5"/>
        <v>2.3800140655500561</v>
      </c>
      <c r="J89">
        <f>SUM(I68:I89)</f>
        <v>1974.6606905655988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2023-03-27T23:03:52Z</dcterms:modified>
</cp:coreProperties>
</file>