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310 Batch 139 Water Yr\"/>
    </mc:Choice>
  </mc:AlternateContent>
  <xr:revisionPtr revIDLastSave="0" documentId="13_ncr:1_{FBFC7D86-AF6F-412F-BD66-BD0FC781C677}" xr6:coauthVersionLast="47" xr6:coauthVersionMax="47" xr10:uidLastSave="{00000000-0000-0000-0000-000000000000}"/>
  <bookViews>
    <workbookView xWindow="12800" yWindow="0" windowWidth="12800" windowHeight="13800" activeTab="7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Repeat" sheetId="11" r:id="rId7"/>
    <sheet name="Consolidated" sheetId="3" r:id="rId8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D56" i="3" s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G56" i="3"/>
  <c r="J59" i="3"/>
  <c r="I56" i="3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I15" i="11"/>
  <c r="H15" i="11"/>
  <c r="G15" i="11"/>
  <c r="M14" i="11"/>
  <c r="L14" i="11"/>
  <c r="I14" i="11"/>
  <c r="H14" i="11"/>
  <c r="G14" i="11"/>
  <c r="M13" i="11"/>
  <c r="L13" i="11"/>
  <c r="I13" i="11"/>
  <c r="H13" i="11"/>
  <c r="G13" i="11"/>
  <c r="M12" i="11"/>
  <c r="L12" i="11"/>
  <c r="I12" i="11"/>
  <c r="H12" i="11"/>
  <c r="G12" i="11"/>
  <c r="M11" i="11"/>
  <c r="I11" i="11"/>
  <c r="H11" i="11"/>
  <c r="G11" i="11"/>
  <c r="M10" i="11"/>
  <c r="I10" i="11"/>
  <c r="I16" i="11" s="1"/>
  <c r="H10" i="11"/>
  <c r="G10" i="11"/>
  <c r="M9" i="11"/>
  <c r="I9" i="11"/>
  <c r="H9" i="11"/>
  <c r="G9" i="11"/>
  <c r="N30" i="11" l="1"/>
  <c r="O30" i="11" s="1"/>
  <c r="N38" i="11"/>
  <c r="O38" i="11" s="1"/>
  <c r="N54" i="11"/>
  <c r="O54" i="11" s="1"/>
  <c r="N62" i="11"/>
  <c r="O62" i="11" s="1"/>
  <c r="N78" i="11"/>
  <c r="O78" i="11" s="1"/>
  <c r="N94" i="11"/>
  <c r="O94" i="11" s="1"/>
  <c r="N22" i="11"/>
  <c r="O22" i="11" s="1"/>
  <c r="N46" i="11"/>
  <c r="O46" i="11" s="1"/>
  <c r="N70" i="11"/>
  <c r="O70" i="11" s="1"/>
  <c r="N86" i="11"/>
  <c r="O86" i="11" s="1"/>
  <c r="N31" i="11"/>
  <c r="O31" i="11" s="1"/>
  <c r="N55" i="11"/>
  <c r="O55" i="11" s="1"/>
  <c r="N63" i="11"/>
  <c r="O63" i="11" s="1"/>
  <c r="N87" i="11"/>
  <c r="O87" i="11" s="1"/>
  <c r="N95" i="11"/>
  <c r="O95" i="11" s="1"/>
  <c r="N23" i="11"/>
  <c r="O23" i="11" s="1"/>
  <c r="N47" i="11"/>
  <c r="O47" i="11" s="1"/>
  <c r="N71" i="11"/>
  <c r="O71" i="11" s="1"/>
  <c r="N12" i="11"/>
  <c r="O12" i="11" s="1"/>
  <c r="N39" i="11"/>
  <c r="O39" i="11" s="1"/>
  <c r="N79" i="11"/>
  <c r="O79" i="11" s="1"/>
  <c r="N65" i="11"/>
  <c r="O65" i="11" s="1"/>
  <c r="N49" i="11"/>
  <c r="O49" i="11" s="1"/>
  <c r="N33" i="11"/>
  <c r="O33" i="11" s="1"/>
  <c r="N14" i="11"/>
  <c r="O14" i="11" s="1"/>
  <c r="N15" i="11"/>
  <c r="O15" i="11" s="1"/>
  <c r="N29" i="11"/>
  <c r="O29" i="11" s="1"/>
  <c r="N61" i="11"/>
  <c r="O61" i="11" s="1"/>
  <c r="N41" i="11"/>
  <c r="O41" i="11" s="1"/>
  <c r="N21" i="11"/>
  <c r="O21" i="11" s="1"/>
  <c r="N69" i="11"/>
  <c r="O69" i="11" s="1"/>
  <c r="N37" i="11"/>
  <c r="O37" i="11" s="1"/>
  <c r="N17" i="11"/>
  <c r="O17" i="11" s="1"/>
  <c r="N45" i="11"/>
  <c r="O45" i="11" s="1"/>
  <c r="N53" i="11"/>
  <c r="O53" i="11" s="1"/>
  <c r="N93" i="11"/>
  <c r="O93" i="11" s="1"/>
  <c r="N89" i="11"/>
  <c r="O89" i="11" s="1"/>
  <c r="N85" i="11"/>
  <c r="O85" i="11" s="1"/>
  <c r="N81" i="11"/>
  <c r="O81" i="11" s="1"/>
  <c r="N77" i="11"/>
  <c r="O77" i="11" s="1"/>
  <c r="N73" i="11"/>
  <c r="O73" i="11" s="1"/>
  <c r="N57" i="11"/>
  <c r="O57" i="11" s="1"/>
  <c r="N25" i="11"/>
  <c r="O25" i="11" s="1"/>
  <c r="N9" i="11"/>
  <c r="O9" i="11" s="1"/>
  <c r="N24" i="11"/>
  <c r="O24" i="11" s="1"/>
  <c r="N48" i="11"/>
  <c r="O48" i="11" s="1"/>
  <c r="N72" i="11"/>
  <c r="O72" i="11" s="1"/>
  <c r="N96" i="11"/>
  <c r="O96" i="11" s="1"/>
  <c r="N26" i="11"/>
  <c r="O26" i="11" s="1"/>
  <c r="N50" i="11"/>
  <c r="O50" i="11" s="1"/>
  <c r="N74" i="11"/>
  <c r="O74" i="11" s="1"/>
  <c r="N90" i="11"/>
  <c r="O90" i="11" s="1"/>
  <c r="N27" i="11"/>
  <c r="O27" i="11" s="1"/>
  <c r="N43" i="11"/>
  <c r="O43" i="11" s="1"/>
  <c r="N67" i="11"/>
  <c r="O67" i="11" s="1"/>
  <c r="N83" i="11"/>
  <c r="O83" i="11" s="1"/>
  <c r="N28" i="11"/>
  <c r="O28" i="11" s="1"/>
  <c r="N44" i="11"/>
  <c r="O44" i="11" s="1"/>
  <c r="N52" i="11"/>
  <c r="O52" i="11" s="1"/>
  <c r="N60" i="11"/>
  <c r="O60" i="11" s="1"/>
  <c r="N68" i="11"/>
  <c r="O68" i="11" s="1"/>
  <c r="N84" i="11"/>
  <c r="O84" i="11" s="1"/>
  <c r="N92" i="11"/>
  <c r="O92" i="11" s="1"/>
  <c r="N32" i="11"/>
  <c r="O32" i="11" s="1"/>
  <c r="N56" i="11"/>
  <c r="O56" i="11" s="1"/>
  <c r="N80" i="11"/>
  <c r="O80" i="11" s="1"/>
  <c r="N18" i="11"/>
  <c r="O18" i="11" s="1"/>
  <c r="N34" i="11"/>
  <c r="O34" i="11" s="1"/>
  <c r="N58" i="11"/>
  <c r="O58" i="11" s="1"/>
  <c r="N82" i="11"/>
  <c r="O82" i="11" s="1"/>
  <c r="N35" i="11"/>
  <c r="O35" i="11" s="1"/>
  <c r="N59" i="11"/>
  <c r="O59" i="11" s="1"/>
  <c r="N75" i="11"/>
  <c r="O75" i="11" s="1"/>
  <c r="N36" i="11"/>
  <c r="O36" i="11" s="1"/>
  <c r="N76" i="11"/>
  <c r="O76" i="11" s="1"/>
  <c r="N16" i="11"/>
  <c r="O16" i="11" s="1"/>
  <c r="N40" i="11"/>
  <c r="O40" i="11" s="1"/>
  <c r="N64" i="11"/>
  <c r="O64" i="11" s="1"/>
  <c r="N88" i="11"/>
  <c r="O88" i="11" s="1"/>
  <c r="N13" i="11"/>
  <c r="O13" i="11" s="1"/>
  <c r="N42" i="11"/>
  <c r="O42" i="11" s="1"/>
  <c r="N66" i="11"/>
  <c r="O66" i="11" s="1"/>
  <c r="N10" i="11"/>
  <c r="O10" i="11" s="1"/>
  <c r="N19" i="11"/>
  <c r="O19" i="11" s="1"/>
  <c r="N51" i="11"/>
  <c r="O51" i="11" s="1"/>
  <c r="N91" i="11"/>
  <c r="O91" i="11" s="1"/>
  <c r="N20" i="11"/>
  <c r="O20" i="11" s="1"/>
  <c r="N11" i="11"/>
  <c r="O11" i="11" s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G15" i="6" s="1"/>
  <c r="M9" i="5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G9" i="6" l="1"/>
  <c r="G10" i="1"/>
  <c r="G10" i="6" s="1"/>
  <c r="G11" i="1" l="1"/>
  <c r="G11" i="5" s="1"/>
  <c r="G10" i="5"/>
  <c r="G12" i="1" l="1"/>
  <c r="G13" i="1" s="1"/>
  <c r="G11" i="6"/>
  <c r="G12" i="5"/>
  <c r="G12" i="6" l="1"/>
  <c r="G13" i="6"/>
  <c r="G14" i="1"/>
  <c r="I16" i="1" s="1"/>
  <c r="G13" i="5"/>
  <c r="G14" i="5" l="1"/>
  <c r="I16" i="5" s="1"/>
  <c r="G14" i="6"/>
  <c r="I16" i="6" s="1"/>
  <c r="D69" i="3" l="1"/>
  <c r="O76" i="1"/>
  <c r="O12" i="1"/>
  <c r="D5" i="3"/>
  <c r="O54" i="1"/>
  <c r="D47" i="3"/>
  <c r="D76" i="3"/>
  <c r="O83" i="1"/>
  <c r="O51" i="1"/>
  <c r="D44" i="3"/>
  <c r="O41" i="1"/>
  <c r="D34" i="3"/>
  <c r="O42" i="1"/>
  <c r="D35" i="3"/>
  <c r="O11" i="1"/>
  <c r="D4" i="3"/>
  <c r="D73" i="3"/>
  <c r="O80" i="1"/>
  <c r="O55" i="1"/>
  <c r="D48" i="3"/>
  <c r="O46" i="1"/>
  <c r="D39" i="3"/>
  <c r="D28" i="3"/>
  <c r="O35" i="1"/>
  <c r="O26" i="1"/>
  <c r="D19" i="3"/>
  <c r="D17" i="3"/>
  <c r="O24" i="1"/>
  <c r="O30" i="1"/>
  <c r="D23" i="3"/>
  <c r="D41" i="3"/>
  <c r="O48" i="1"/>
  <c r="O61" i="1"/>
  <c r="D54" i="3"/>
  <c r="O27" i="1"/>
  <c r="D20" i="3"/>
  <c r="O78" i="1"/>
  <c r="D71" i="3"/>
  <c r="O10" i="1"/>
  <c r="D3" i="3"/>
  <c r="O44" i="1"/>
  <c r="D37" i="3"/>
  <c r="O59" i="1"/>
  <c r="D52" i="3"/>
  <c r="O95" i="1"/>
  <c r="D88" i="3"/>
  <c r="D45" i="3"/>
  <c r="O52" i="1"/>
  <c r="O60" i="1"/>
  <c r="D53" i="3"/>
  <c r="O85" i="1"/>
  <c r="D78" i="3"/>
  <c r="O50" i="1"/>
  <c r="D43" i="3"/>
  <c r="D9" i="3"/>
  <c r="O16" i="1"/>
  <c r="O15" i="1"/>
  <c r="D8" i="3"/>
  <c r="D65" i="3"/>
  <c r="O72" i="1"/>
  <c r="O18" i="1"/>
  <c r="D11" i="3"/>
  <c r="O73" i="1"/>
  <c r="D66" i="3"/>
  <c r="O31" i="1"/>
  <c r="D24" i="3"/>
  <c r="O39" i="1"/>
  <c r="D32" i="3"/>
  <c r="O43" i="1"/>
  <c r="D36" i="3"/>
  <c r="O75" i="1"/>
  <c r="D68" i="3"/>
  <c r="O32" i="1"/>
  <c r="D25" i="3"/>
  <c r="O14" i="1"/>
  <c r="D7" i="3"/>
  <c r="D70" i="3"/>
  <c r="O77" i="1"/>
  <c r="O47" i="1"/>
  <c r="D40" i="3"/>
  <c r="O58" i="1"/>
  <c r="D51" i="3"/>
  <c r="O56" i="1"/>
  <c r="D49" i="3"/>
  <c r="O36" i="1"/>
  <c r="D29" i="3"/>
  <c r="O37" i="1"/>
  <c r="D30" i="3"/>
  <c r="O69" i="1"/>
  <c r="D62" i="3"/>
  <c r="O81" i="1"/>
  <c r="D74" i="3"/>
  <c r="O9" i="1"/>
  <c r="D2" i="3"/>
  <c r="O49" i="1"/>
  <c r="D42" i="3"/>
  <c r="O13" i="1"/>
  <c r="D6" i="3"/>
  <c r="O40" i="1"/>
  <c r="D33" i="3"/>
  <c r="O38" i="1"/>
  <c r="D31" i="3"/>
  <c r="O65" i="1"/>
  <c r="D58" i="3"/>
  <c r="O62" i="1"/>
  <c r="D55" i="3"/>
  <c r="D13" i="3"/>
  <c r="O20" i="1"/>
  <c r="O68" i="1"/>
  <c r="D61" i="3"/>
  <c r="O86" i="1"/>
  <c r="D79" i="3"/>
  <c r="O19" i="1"/>
  <c r="D12" i="3"/>
  <c r="O53" i="1"/>
  <c r="D46" i="3"/>
  <c r="D80" i="3"/>
  <c r="O87" i="1"/>
  <c r="D81" i="3"/>
  <c r="O88" i="1"/>
  <c r="O17" i="1"/>
  <c r="D10" i="3"/>
  <c r="O33" i="1"/>
  <c r="D26" i="3"/>
  <c r="O45" i="1"/>
  <c r="D38" i="3"/>
  <c r="O57" i="1"/>
  <c r="D50" i="3"/>
  <c r="D60" i="3"/>
  <c r="O67" i="1"/>
  <c r="D87" i="3"/>
  <c r="O94" i="1"/>
  <c r="O29" i="1"/>
  <c r="D22" i="3"/>
  <c r="O91" i="1"/>
  <c r="D84" i="3"/>
  <c r="O66" i="1"/>
  <c r="D59" i="3"/>
  <c r="O93" i="1"/>
  <c r="D86" i="3"/>
  <c r="O70" i="1"/>
  <c r="D63" i="3"/>
  <c r="O90" i="1"/>
  <c r="D83" i="3"/>
  <c r="O92" i="1"/>
  <c r="D85" i="3"/>
  <c r="O79" i="1"/>
  <c r="D72" i="3"/>
  <c r="O25" i="1"/>
  <c r="D18" i="3"/>
  <c r="O71" i="1"/>
  <c r="D64" i="3"/>
  <c r="O21" i="1"/>
  <c r="D14" i="3"/>
  <c r="D57" i="3"/>
  <c r="O64" i="1"/>
  <c r="O74" i="1"/>
  <c r="D67" i="3"/>
  <c r="O23" i="1"/>
  <c r="D16" i="3"/>
  <c r="D21" i="3"/>
  <c r="O28" i="1"/>
  <c r="D89" i="3"/>
  <c r="O96" i="1"/>
  <c r="O22" i="1"/>
  <c r="D15" i="3"/>
  <c r="O82" i="1"/>
  <c r="D75" i="3"/>
  <c r="O63" i="1"/>
  <c r="O34" i="1"/>
  <c r="D27" i="3"/>
  <c r="O84" i="1"/>
  <c r="D77" i="3"/>
  <c r="O89" i="1"/>
  <c r="D82" i="3"/>
  <c r="O40" i="6" l="1"/>
  <c r="F33" i="3"/>
  <c r="O68" i="5"/>
  <c r="E61" i="3"/>
  <c r="O27" i="5"/>
  <c r="E20" i="3"/>
  <c r="O52" i="5"/>
  <c r="E45" i="3"/>
  <c r="O17" i="5"/>
  <c r="E10" i="3"/>
  <c r="O31" i="5"/>
  <c r="E24" i="3"/>
  <c r="O93" i="5"/>
  <c r="E86" i="3"/>
  <c r="H86" i="3" s="1"/>
  <c r="O90" i="5"/>
  <c r="E83" i="3"/>
  <c r="O48" i="6"/>
  <c r="F41" i="3"/>
  <c r="O78" i="6"/>
  <c r="F71" i="3"/>
  <c r="O19" i="6"/>
  <c r="F12" i="3"/>
  <c r="O73" i="6"/>
  <c r="F66" i="3"/>
  <c r="G66" i="3" s="1"/>
  <c r="I66" i="3" s="1"/>
  <c r="O35" i="6"/>
  <c r="F28" i="3"/>
  <c r="O75" i="5"/>
  <c r="E68" i="3"/>
  <c r="O21" i="6"/>
  <c r="F14" i="3"/>
  <c r="O72" i="5"/>
  <c r="E65" i="3"/>
  <c r="H65" i="3" s="1"/>
  <c r="O36" i="5"/>
  <c r="E29" i="3"/>
  <c r="O43" i="5"/>
  <c r="E36" i="3"/>
  <c r="O15" i="5"/>
  <c r="E8" i="3"/>
  <c r="O77" i="5"/>
  <c r="E70" i="3"/>
  <c r="O74" i="5"/>
  <c r="E67" i="3"/>
  <c r="O12" i="6"/>
  <c r="F5" i="3"/>
  <c r="O44" i="6"/>
  <c r="F37" i="3"/>
  <c r="O33" i="6"/>
  <c r="F26" i="3"/>
  <c r="O86" i="6"/>
  <c r="F79" i="3"/>
  <c r="O15" i="6"/>
  <c r="F8" i="3"/>
  <c r="O13" i="6"/>
  <c r="F6" i="3"/>
  <c r="O33" i="5"/>
  <c r="E26" i="3"/>
  <c r="G26" i="3" s="1"/>
  <c r="I26" i="3" s="1"/>
  <c r="O70" i="5"/>
  <c r="E63" i="3"/>
  <c r="O20" i="5"/>
  <c r="E13" i="3"/>
  <c r="E17" i="3"/>
  <c r="O24" i="5"/>
  <c r="E52" i="3"/>
  <c r="O59" i="5"/>
  <c r="E54" i="3"/>
  <c r="O61" i="5"/>
  <c r="O58" i="5"/>
  <c r="E51" i="3"/>
  <c r="O51" i="6"/>
  <c r="F44" i="3"/>
  <c r="O42" i="6"/>
  <c r="F35" i="3"/>
  <c r="O79" i="6"/>
  <c r="F72" i="3"/>
  <c r="O70" i="6"/>
  <c r="F63" i="3"/>
  <c r="G63" i="3" s="1"/>
  <c r="I63" i="3" s="1"/>
  <c r="O92" i="6"/>
  <c r="F85" i="3"/>
  <c r="E32" i="3"/>
  <c r="O39" i="5"/>
  <c r="O24" i="6"/>
  <c r="F17" i="3"/>
  <c r="O54" i="5"/>
  <c r="E47" i="3"/>
  <c r="O56" i="5"/>
  <c r="E49" i="3"/>
  <c r="E75" i="3"/>
  <c r="O82" i="5"/>
  <c r="O89" i="5"/>
  <c r="E82" i="3"/>
  <c r="E38" i="3"/>
  <c r="O45" i="5"/>
  <c r="O42" i="5"/>
  <c r="E35" i="3"/>
  <c r="O9" i="6"/>
  <c r="F2" i="3"/>
  <c r="O25" i="6"/>
  <c r="F18" i="3"/>
  <c r="O63" i="6"/>
  <c r="F56" i="3"/>
  <c r="O54" i="6"/>
  <c r="F47" i="3"/>
  <c r="O26" i="6"/>
  <c r="F19" i="3"/>
  <c r="O87" i="5"/>
  <c r="E80" i="3"/>
  <c r="O47" i="6"/>
  <c r="F40" i="3"/>
  <c r="O38" i="5"/>
  <c r="E31" i="3"/>
  <c r="E77" i="3"/>
  <c r="O84" i="5"/>
  <c r="O96" i="5"/>
  <c r="E89" i="3"/>
  <c r="O71" i="5"/>
  <c r="E64" i="3"/>
  <c r="O29" i="5"/>
  <c r="E22" i="3"/>
  <c r="O26" i="5"/>
  <c r="E19" i="3"/>
  <c r="O80" i="6"/>
  <c r="F73" i="3"/>
  <c r="O83" i="6"/>
  <c r="F76" i="3"/>
  <c r="H76" i="3" s="1"/>
  <c r="O62" i="6"/>
  <c r="F55" i="3"/>
  <c r="O38" i="6"/>
  <c r="F31" i="3"/>
  <c r="G31" i="3" s="1"/>
  <c r="I31" i="3" s="1"/>
  <c r="O84" i="6"/>
  <c r="F77" i="3"/>
  <c r="O16" i="6"/>
  <c r="F9" i="3"/>
  <c r="O23" i="5"/>
  <c r="E16" i="3"/>
  <c r="H16" i="3" s="1"/>
  <c r="O22" i="5"/>
  <c r="E15" i="3"/>
  <c r="O83" i="5"/>
  <c r="E76" i="3"/>
  <c r="O80" i="5"/>
  <c r="E73" i="3"/>
  <c r="G73" i="3" s="1"/>
  <c r="I73" i="3" s="1"/>
  <c r="O66" i="5"/>
  <c r="E59" i="3"/>
  <c r="O13" i="5"/>
  <c r="E6" i="3"/>
  <c r="G6" i="3" s="1"/>
  <c r="I6" i="3" s="1"/>
  <c r="O10" i="5"/>
  <c r="E3" i="3"/>
  <c r="O31" i="6"/>
  <c r="F24" i="3"/>
  <c r="O81" i="6"/>
  <c r="F74" i="3"/>
  <c r="O60" i="6"/>
  <c r="F53" i="3"/>
  <c r="O22" i="6"/>
  <c r="F15" i="3"/>
  <c r="O68" i="6"/>
  <c r="F61" i="3"/>
  <c r="G61" i="3" s="1"/>
  <c r="I61" i="3" s="1"/>
  <c r="O12" i="5"/>
  <c r="E5" i="3"/>
  <c r="G5" i="3" s="1"/>
  <c r="I5" i="3" s="1"/>
  <c r="O41" i="5"/>
  <c r="E34" i="3"/>
  <c r="H34" i="3" s="1"/>
  <c r="O67" i="5"/>
  <c r="E60" i="3"/>
  <c r="E57" i="3"/>
  <c r="O64" i="5"/>
  <c r="O94" i="5"/>
  <c r="E87" i="3"/>
  <c r="O73" i="5"/>
  <c r="E66" i="3"/>
  <c r="H66" i="3" s="1"/>
  <c r="O17" i="6"/>
  <c r="F10" i="3"/>
  <c r="O30" i="6"/>
  <c r="F23" i="3"/>
  <c r="O14" i="6"/>
  <c r="F7" i="3"/>
  <c r="O57" i="6"/>
  <c r="F50" i="3"/>
  <c r="O96" i="6"/>
  <c r="F89" i="3"/>
  <c r="O52" i="6"/>
  <c r="F45" i="3"/>
  <c r="G45" i="3" s="1"/>
  <c r="I45" i="3" s="1"/>
  <c r="O93" i="6"/>
  <c r="F86" i="3"/>
  <c r="E48" i="3"/>
  <c r="O55" i="5"/>
  <c r="O51" i="5"/>
  <c r="E44" i="3"/>
  <c r="O48" i="5"/>
  <c r="E41" i="3"/>
  <c r="E71" i="3"/>
  <c r="G71" i="3" s="1"/>
  <c r="I71" i="3" s="1"/>
  <c r="O78" i="5"/>
  <c r="O40" i="5"/>
  <c r="E33" i="3"/>
  <c r="O65" i="6"/>
  <c r="F58" i="3"/>
  <c r="O28" i="6"/>
  <c r="F21" i="3"/>
  <c r="O76" i="6"/>
  <c r="F69" i="3"/>
  <c r="O87" i="6"/>
  <c r="F80" i="3"/>
  <c r="O95" i="6"/>
  <c r="F88" i="3"/>
  <c r="O36" i="6"/>
  <c r="F29" i="3"/>
  <c r="H61" i="3"/>
  <c r="H29" i="3"/>
  <c r="O85" i="5"/>
  <c r="E78" i="3"/>
  <c r="O35" i="5"/>
  <c r="E28" i="3"/>
  <c r="G28" i="3" s="1"/>
  <c r="I28" i="3" s="1"/>
  <c r="O32" i="5"/>
  <c r="E25" i="3"/>
  <c r="O62" i="5"/>
  <c r="E55" i="3"/>
  <c r="G55" i="3" s="1"/>
  <c r="I55" i="3" s="1"/>
  <c r="O86" i="5"/>
  <c r="E79" i="3"/>
  <c r="G79" i="3" s="1"/>
  <c r="I79" i="3" s="1"/>
  <c r="O46" i="6"/>
  <c r="F39" i="3"/>
  <c r="O91" i="6"/>
  <c r="F84" i="3"/>
  <c r="O58" i="6"/>
  <c r="F51" i="3"/>
  <c r="O71" i="6"/>
  <c r="F64" i="3"/>
  <c r="O61" i="6"/>
  <c r="F54" i="3"/>
  <c r="G54" i="3" s="1"/>
  <c r="I54" i="3" s="1"/>
  <c r="O20" i="6"/>
  <c r="F13" i="3"/>
  <c r="O28" i="5"/>
  <c r="E21" i="3"/>
  <c r="E40" i="3"/>
  <c r="O47" i="5"/>
  <c r="O69" i="5"/>
  <c r="E62" i="3"/>
  <c r="O19" i="5"/>
  <c r="E12" i="3"/>
  <c r="O16" i="5"/>
  <c r="E9" i="3"/>
  <c r="H9" i="3" s="1"/>
  <c r="O46" i="5"/>
  <c r="E39" i="3"/>
  <c r="E11" i="3"/>
  <c r="O18" i="5"/>
  <c r="O67" i="6"/>
  <c r="F60" i="3"/>
  <c r="O75" i="6"/>
  <c r="F68" i="3"/>
  <c r="H68" i="3" s="1"/>
  <c r="O10" i="6"/>
  <c r="F3" i="3"/>
  <c r="O55" i="6"/>
  <c r="F48" i="3"/>
  <c r="O90" i="6"/>
  <c r="F83" i="3"/>
  <c r="O82" i="6"/>
  <c r="F75" i="3"/>
  <c r="O74" i="6"/>
  <c r="F67" i="3"/>
  <c r="H67" i="3" s="1"/>
  <c r="O53" i="5"/>
  <c r="E46" i="3"/>
  <c r="O57" i="5"/>
  <c r="E50" i="3"/>
  <c r="O88" i="5"/>
  <c r="E81" i="3"/>
  <c r="O30" i="5"/>
  <c r="E23" i="3"/>
  <c r="G23" i="3" s="1"/>
  <c r="I23" i="3" s="1"/>
  <c r="O92" i="5"/>
  <c r="E85" i="3"/>
  <c r="O64" i="6"/>
  <c r="F57" i="3"/>
  <c r="O59" i="6"/>
  <c r="F52" i="3"/>
  <c r="O41" i="6"/>
  <c r="F34" i="3"/>
  <c r="O39" i="6"/>
  <c r="F32" i="3"/>
  <c r="G32" i="3" s="1"/>
  <c r="I32" i="3" s="1"/>
  <c r="O89" i="6"/>
  <c r="F82" i="3"/>
  <c r="O66" i="6"/>
  <c r="F59" i="3"/>
  <c r="O49" i="5"/>
  <c r="E42" i="3"/>
  <c r="O34" i="5"/>
  <c r="E27" i="3"/>
  <c r="G27" i="3" s="1"/>
  <c r="I27" i="3" s="1"/>
  <c r="H63" i="3"/>
  <c r="E30" i="3"/>
  <c r="O37" i="5"/>
  <c r="O9" i="5"/>
  <c r="E2" i="3"/>
  <c r="H2" i="3" s="1"/>
  <c r="O50" i="5"/>
  <c r="E43" i="3"/>
  <c r="E7" i="3"/>
  <c r="O14" i="5"/>
  <c r="O76" i="5"/>
  <c r="E69" i="3"/>
  <c r="H69" i="3" s="1"/>
  <c r="O77" i="6"/>
  <c r="F70" i="3"/>
  <c r="G70" i="3" s="1"/>
  <c r="I70" i="3" s="1"/>
  <c r="O43" i="6"/>
  <c r="F36" i="3"/>
  <c r="O88" i="6"/>
  <c r="F81" i="3"/>
  <c r="O23" i="6"/>
  <c r="F16" i="3"/>
  <c r="O85" i="6"/>
  <c r="F78" i="3"/>
  <c r="H78" i="3" s="1"/>
  <c r="O50" i="6"/>
  <c r="F43" i="3"/>
  <c r="O37" i="6"/>
  <c r="F30" i="3"/>
  <c r="G68" i="3"/>
  <c r="I68" i="3" s="1"/>
  <c r="G24" i="3"/>
  <c r="I24" i="3" s="1"/>
  <c r="H24" i="3"/>
  <c r="O21" i="5"/>
  <c r="E14" i="3"/>
  <c r="O81" i="5"/>
  <c r="E74" i="3"/>
  <c r="O95" i="5"/>
  <c r="E88" i="3"/>
  <c r="G88" i="3" s="1"/>
  <c r="I88" i="3" s="1"/>
  <c r="O91" i="5"/>
  <c r="E84" i="3"/>
  <c r="E53" i="3"/>
  <c r="O60" i="5"/>
  <c r="O45" i="6"/>
  <c r="F38" i="3"/>
  <c r="G38" i="3" s="1"/>
  <c r="I38" i="3" s="1"/>
  <c r="O27" i="6"/>
  <c r="F20" i="3"/>
  <c r="O72" i="6"/>
  <c r="F65" i="3"/>
  <c r="O32" i="6"/>
  <c r="F25" i="3"/>
  <c r="O69" i="6"/>
  <c r="F62" i="3"/>
  <c r="O34" i="6"/>
  <c r="F27" i="3"/>
  <c r="O63" i="5"/>
  <c r="E56" i="3"/>
  <c r="H56" i="3" s="1"/>
  <c r="O49" i="6"/>
  <c r="F42" i="3"/>
  <c r="H15" i="3"/>
  <c r="O11" i="5"/>
  <c r="E4" i="3"/>
  <c r="O65" i="5"/>
  <c r="E58" i="3"/>
  <c r="O79" i="5"/>
  <c r="E72" i="3"/>
  <c r="O25" i="5"/>
  <c r="E18" i="3"/>
  <c r="G18" i="3" s="1"/>
  <c r="I18" i="3" s="1"/>
  <c r="O44" i="5"/>
  <c r="E37" i="3"/>
  <c r="G37" i="3" s="1"/>
  <c r="I37" i="3" s="1"/>
  <c r="O29" i="6"/>
  <c r="F22" i="3"/>
  <c r="G22" i="3" s="1"/>
  <c r="I22" i="3" s="1"/>
  <c r="O11" i="6"/>
  <c r="F4" i="3"/>
  <c r="O56" i="6"/>
  <c r="F49" i="3"/>
  <c r="G49" i="3" s="1"/>
  <c r="I49" i="3" s="1"/>
  <c r="O94" i="6"/>
  <c r="F87" i="3"/>
  <c r="G87" i="3" s="1"/>
  <c r="I87" i="3" s="1"/>
  <c r="O53" i="6"/>
  <c r="F46" i="3"/>
  <c r="G46" i="3" s="1"/>
  <c r="I46" i="3" s="1"/>
  <c r="O18" i="6"/>
  <c r="F11" i="3"/>
  <c r="H74" i="3" l="1"/>
  <c r="G7" i="3"/>
  <c r="I7" i="3" s="1"/>
  <c r="H87" i="3"/>
  <c r="G12" i="3"/>
  <c r="I12" i="3" s="1"/>
  <c r="G14" i="3"/>
  <c r="I14" i="3" s="1"/>
  <c r="G85" i="3"/>
  <c r="I85" i="3" s="1"/>
  <c r="H53" i="3"/>
  <c r="G13" i="3"/>
  <c r="I13" i="3" s="1"/>
  <c r="G84" i="3"/>
  <c r="I84" i="3" s="1"/>
  <c r="H42" i="3"/>
  <c r="G39" i="3"/>
  <c r="I39" i="3" s="1"/>
  <c r="G57" i="3"/>
  <c r="I57" i="3" s="1"/>
  <c r="G60" i="3"/>
  <c r="I60" i="3" s="1"/>
  <c r="G3" i="3"/>
  <c r="I3" i="3" s="1"/>
  <c r="H82" i="3"/>
  <c r="G67" i="3"/>
  <c r="I67" i="3" s="1"/>
  <c r="H26" i="3"/>
  <c r="G86" i="3"/>
  <c r="I86" i="3" s="1"/>
  <c r="G8" i="3"/>
  <c r="I8" i="3" s="1"/>
  <c r="H27" i="3"/>
  <c r="H52" i="3"/>
  <c r="G51" i="3"/>
  <c r="I51" i="3" s="1"/>
  <c r="G19" i="3"/>
  <c r="I19" i="3" s="1"/>
  <c r="H80" i="3"/>
  <c r="H83" i="3"/>
  <c r="H70" i="3"/>
  <c r="G78" i="3"/>
  <c r="I78" i="3" s="1"/>
  <c r="H64" i="3"/>
  <c r="G75" i="3"/>
  <c r="I75" i="3" s="1"/>
  <c r="G81" i="3"/>
  <c r="I81" i="3" s="1"/>
  <c r="H62" i="3"/>
  <c r="G33" i="3"/>
  <c r="I33" i="3" s="1"/>
  <c r="H47" i="3"/>
  <c r="H10" i="3"/>
  <c r="H72" i="3"/>
  <c r="G50" i="3"/>
  <c r="I50" i="3" s="1"/>
  <c r="H45" i="3"/>
  <c r="H77" i="3"/>
  <c r="H43" i="3"/>
  <c r="H30" i="3"/>
  <c r="H59" i="3"/>
  <c r="H31" i="3"/>
  <c r="H54" i="3"/>
  <c r="H46" i="3"/>
  <c r="G41" i="3"/>
  <c r="I41" i="3" s="1"/>
  <c r="H36" i="3"/>
  <c r="H20" i="3"/>
  <c r="H49" i="3"/>
  <c r="G58" i="3"/>
  <c r="I58" i="3" s="1"/>
  <c r="H40" i="3"/>
  <c r="H32" i="3"/>
  <c r="G52" i="3"/>
  <c r="I52" i="3" s="1"/>
  <c r="G89" i="3"/>
  <c r="I89" i="3" s="1"/>
  <c r="G4" i="3"/>
  <c r="I4" i="3" s="1"/>
  <c r="H51" i="3"/>
  <c r="H22" i="3"/>
  <c r="G21" i="3"/>
  <c r="I21" i="3" s="1"/>
  <c r="H44" i="3"/>
  <c r="H8" i="3"/>
  <c r="G35" i="3"/>
  <c r="I35" i="3" s="1"/>
  <c r="G29" i="3"/>
  <c r="I29" i="3" s="1"/>
  <c r="G76" i="3"/>
  <c r="I76" i="3" s="1"/>
  <c r="G17" i="3"/>
  <c r="I17" i="3" s="1"/>
  <c r="H11" i="3"/>
  <c r="G25" i="3"/>
  <c r="I25" i="3" s="1"/>
  <c r="G48" i="3"/>
  <c r="I48" i="3" s="1"/>
  <c r="G15" i="3"/>
  <c r="I15" i="3" s="1"/>
  <c r="H19" i="3"/>
  <c r="H38" i="3"/>
  <c r="H58" i="3"/>
  <c r="H3" i="3"/>
  <c r="H75" i="3"/>
  <c r="H28" i="3"/>
  <c r="H73" i="3"/>
  <c r="H25" i="3"/>
  <c r="H60" i="3"/>
  <c r="G83" i="3"/>
  <c r="I83" i="3" s="1"/>
  <c r="G69" i="3"/>
  <c r="I69" i="3" s="1"/>
  <c r="H39" i="3"/>
  <c r="G10" i="3"/>
  <c r="I10" i="3" s="1"/>
  <c r="H21" i="3"/>
  <c r="H89" i="3"/>
  <c r="H33" i="3"/>
  <c r="H12" i="3"/>
  <c r="H57" i="3"/>
  <c r="H85" i="3"/>
  <c r="G42" i="3"/>
  <c r="I42" i="3" s="1"/>
  <c r="G62" i="3"/>
  <c r="I62" i="3" s="1"/>
  <c r="H48" i="3"/>
  <c r="H79" i="3"/>
  <c r="G47" i="3"/>
  <c r="I47" i="3" s="1"/>
  <c r="G30" i="3"/>
  <c r="I30" i="3" s="1"/>
  <c r="G20" i="3"/>
  <c r="I20" i="3" s="1"/>
  <c r="H84" i="3"/>
  <c r="H7" i="3"/>
  <c r="H35" i="3"/>
  <c r="H6" i="3"/>
  <c r="H4" i="3"/>
  <c r="H71" i="3"/>
  <c r="G2" i="3"/>
  <c r="I2" i="3" s="1"/>
  <c r="H55" i="3"/>
  <c r="H50" i="3"/>
  <c r="G74" i="3"/>
  <c r="I74" i="3" s="1"/>
  <c r="H23" i="3"/>
  <c r="G43" i="3"/>
  <c r="I43" i="3" s="1"/>
  <c r="G40" i="3"/>
  <c r="I40" i="3" s="1"/>
  <c r="H88" i="3"/>
  <c r="G36" i="3"/>
  <c r="I36" i="3" s="1"/>
  <c r="G44" i="3"/>
  <c r="I44" i="3" s="1"/>
  <c r="G59" i="3"/>
  <c r="I59" i="3" s="1"/>
  <c r="G11" i="3"/>
  <c r="I11" i="3" s="1"/>
  <c r="G77" i="3"/>
  <c r="I77" i="3" s="1"/>
  <c r="H14" i="3"/>
  <c r="H18" i="3"/>
  <c r="G9" i="3"/>
  <c r="I9" i="3" s="1"/>
  <c r="H37" i="3"/>
  <c r="H17" i="3"/>
  <c r="G53" i="3"/>
  <c r="I53" i="3" s="1"/>
  <c r="H41" i="3"/>
  <c r="G64" i="3"/>
  <c r="I64" i="3" s="1"/>
  <c r="H5" i="3"/>
  <c r="G72" i="3"/>
  <c r="I72" i="3" s="1"/>
  <c r="G80" i="3"/>
  <c r="I80" i="3" s="1"/>
  <c r="H81" i="3"/>
  <c r="H13" i="3"/>
  <c r="G65" i="3"/>
  <c r="I65" i="3" s="1"/>
  <c r="G34" i="3"/>
  <c r="I34" i="3" s="1"/>
  <c r="G16" i="3"/>
  <c r="I16" i="3" s="1"/>
  <c r="G82" i="3"/>
  <c r="I82" i="3" s="1"/>
  <c r="J67" i="3" l="1"/>
  <c r="K67" i="3" s="1"/>
  <c r="J45" i="3"/>
  <c r="K45" i="3" s="1"/>
  <c r="J89" i="3"/>
  <c r="K89" i="3" s="1"/>
  <c r="J23" i="3"/>
  <c r="K23" i="3" s="1"/>
</calcChain>
</file>

<file path=xl/sharedStrings.xml><?xml version="1.0" encoding="utf-8"?>
<sst xmlns="http://schemas.openxmlformats.org/spreadsheetml/2006/main" count="1361" uniqueCount="124">
  <si>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</si>
  <si>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</si>
  <si>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</si>
  <si>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</si>
  <si>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</si>
  <si>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</si>
  <si>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</si>
  <si>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</si>
  <si>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</si>
  <si>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</si>
  <si>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</si>
  <si>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</si>
  <si>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</si>
  <si>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</si>
  <si>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</si>
  <si>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</si>
  <si>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</si>
  <si>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</si>
  <si>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</si>
  <si>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</si>
  <si>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</si>
  <si>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</si>
  <si>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</si>
  <si>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</si>
  <si>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</si>
  <si>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</si>
  <si>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</si>
  <si>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</si>
  <si>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</si>
  <si>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</si>
  <si>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</si>
  <si>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</si>
  <si>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</si>
  <si>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</si>
  <si>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</si>
  <si>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</si>
  <si>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</si>
  <si>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</si>
  <si>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</si>
  <si>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</si>
  <si>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</si>
  <si>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</si>
  <si>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</si>
  <si>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</si>
  <si>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</si>
  <si>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</si>
  <si>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</si>
  <si>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</si>
  <si>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</si>
  <si>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</si>
  <si>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</si>
  <si>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</si>
  <si>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</si>
  <si>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</si>
  <si>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</si>
  <si>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</si>
  <si>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</si>
  <si>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</si>
  <si>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</si>
  <si>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</si>
  <si>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</si>
  <si>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</si>
  <si>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</si>
  <si>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</si>
  <si>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</si>
  <si>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</si>
  <si>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</si>
  <si>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</si>
  <si>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</si>
  <si>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</si>
  <si>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</si>
  <si>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</si>
  <si>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</si>
  <si>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</si>
  <si>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</si>
  <si>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</si>
  <si>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</si>
  <si>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</si>
  <si>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</si>
  <si>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</si>
  <si>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</si>
  <si>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</si>
  <si>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</si>
  <si>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</si>
  <si>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</si>
  <si>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</si>
  <si>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</si>
  <si>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</si>
  <si>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</si>
  <si>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</si>
  <si>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</si>
  <si>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</si>
  <si>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</si>
  <si>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</si>
  <si>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</si>
  <si>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</si>
  <si>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</si>
  <si>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</si>
  <si>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</si>
  <si>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</si>
  <si>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</si>
  <si>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</si>
  <si>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</si>
  <si>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</si>
  <si>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</si>
  <si>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</si>
  <si>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</si>
  <si>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</si>
  <si>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</si>
  <si>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</si>
  <si>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</si>
  <si>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</si>
  <si>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</si>
  <si>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</si>
  <si>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</si>
  <si>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</si>
  <si>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</si>
  <si>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</si>
  <si>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</si>
  <si>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</si>
  <si>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</si>
  <si>
    <t>Sample</t>
  </si>
  <si>
    <t>IJKL G7</t>
  </si>
  <si>
    <t>G7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</si>
</sst>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64813</c:v>
                </c:pt>
                <c:pt idx="1">
                  <c:v>49746</c:v>
                </c:pt>
                <c:pt idx="2">
                  <c:v>29645</c:v>
                </c:pt>
                <c:pt idx="3">
                  <c:v>10358</c:v>
                </c:pt>
                <c:pt idx="4">
                  <c:v>4778</c:v>
                </c:pt>
                <c:pt idx="5">
                  <c:v>3841</c:v>
                </c:pt>
                <c:pt idx="6">
                  <c:v>3453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5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49746</c:v>
                </c:pt>
                <c:pt idx="1">
                  <c:v>29645</c:v>
                </c:pt>
                <c:pt idx="2">
                  <c:v>10358</c:v>
                </c:pt>
                <c:pt idx="3">
                  <c:v>4778</c:v>
                </c:pt>
                <c:pt idx="4">
                  <c:v>3841</c:v>
                </c:pt>
                <c:pt idx="5">
                  <c:v>3453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64813</c:v>
                </c:pt>
                <c:pt idx="1">
                  <c:v>49746</c:v>
                </c:pt>
                <c:pt idx="2">
                  <c:v>29645</c:v>
                </c:pt>
                <c:pt idx="3">
                  <c:v>10358</c:v>
                </c:pt>
                <c:pt idx="4">
                  <c:v>4778</c:v>
                </c:pt>
                <c:pt idx="5">
                  <c:v>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5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49746</c:v>
                </c:pt>
                <c:pt idx="1">
                  <c:v>29645</c:v>
                </c:pt>
                <c:pt idx="2">
                  <c:v>10358</c:v>
                </c:pt>
                <c:pt idx="3">
                  <c:v>4778</c:v>
                </c:pt>
                <c:pt idx="4">
                  <c:v>3841</c:v>
                </c:pt>
                <c:pt idx="5">
                  <c:v>3453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62526</c:v>
                </c:pt>
                <c:pt idx="1">
                  <c:v>45798</c:v>
                </c:pt>
                <c:pt idx="2">
                  <c:v>28143</c:v>
                </c:pt>
                <c:pt idx="3">
                  <c:v>9982</c:v>
                </c:pt>
                <c:pt idx="4">
                  <c:v>4786</c:v>
                </c:pt>
                <c:pt idx="5">
                  <c:v>3865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5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45798</c:v>
                </c:pt>
                <c:pt idx="1">
                  <c:v>28143</c:v>
                </c:pt>
                <c:pt idx="2">
                  <c:v>9982</c:v>
                </c:pt>
                <c:pt idx="3">
                  <c:v>4786</c:v>
                </c:pt>
                <c:pt idx="4">
                  <c:v>3865</c:v>
                </c:pt>
                <c:pt idx="5">
                  <c:v>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Repeat!$G$11:$G$15</c:f>
              <c:numCache>
                <c:formatCode>General</c:formatCode>
                <c:ptCount val="5"/>
                <c:pt idx="0">
                  <c:v>7.5</c:v>
                </c:pt>
                <c:pt idx="1">
                  <c:v>1.875</c:v>
                </c:pt>
                <c:pt idx="2">
                  <c:v>0.46875</c:v>
                </c:pt>
                <c:pt idx="3">
                  <c:v>0.1171875</c:v>
                </c:pt>
                <c:pt idx="4">
                  <c:v>0</c:v>
                </c:pt>
              </c:numCache>
            </c:numRef>
          </c:xVal>
          <c:yVal>
            <c:numRef>
              <c:f>Repeat!$I$11:$I$15</c:f>
              <c:numCache>
                <c:formatCode>General</c:formatCode>
                <c:ptCount val="5"/>
                <c:pt idx="0">
                  <c:v>20577</c:v>
                </c:pt>
                <c:pt idx="1">
                  <c:v>9656</c:v>
                </c:pt>
                <c:pt idx="2">
                  <c:v>4741</c:v>
                </c:pt>
                <c:pt idx="3">
                  <c:v>3755</c:v>
                </c:pt>
                <c:pt idx="4">
                  <c:v>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F-41F3-967C-1E6EB139F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-2.0167008035292266E-2</c:v>
                </c:pt>
                <c:pt idx="1">
                  <c:v>-1.2604380022057665E-2</c:v>
                </c:pt>
                <c:pt idx="2">
                  <c:v>-1.8276351031983613E-2</c:v>
                </c:pt>
                <c:pt idx="3">
                  <c:v>1.544036552702064E-2</c:v>
                </c:pt>
                <c:pt idx="4">
                  <c:v>0.1354970852371199</c:v>
                </c:pt>
                <c:pt idx="5">
                  <c:v>1.0707420828737986</c:v>
                </c:pt>
                <c:pt idx="6">
                  <c:v>1.0997321569245313</c:v>
                </c:pt>
                <c:pt idx="7">
                  <c:v>1.0984717189223254</c:v>
                </c:pt>
                <c:pt idx="8">
                  <c:v>2.0406491255711359</c:v>
                </c:pt>
                <c:pt idx="9">
                  <c:v>7.351189538364582</c:v>
                </c:pt>
                <c:pt idx="10">
                  <c:v>8.3047108870332433</c:v>
                </c:pt>
                <c:pt idx="11">
                  <c:v>7.1038285804317001</c:v>
                </c:pt>
                <c:pt idx="12">
                  <c:v>3.6981250984717189</c:v>
                </c:pt>
                <c:pt idx="13">
                  <c:v>1.4662045060658579</c:v>
                </c:pt>
                <c:pt idx="14">
                  <c:v>0.83661572396407746</c:v>
                </c:pt>
                <c:pt idx="15">
                  <c:v>0.31164329604537577</c:v>
                </c:pt>
                <c:pt idx="16">
                  <c:v>0.16984402079722705</c:v>
                </c:pt>
                <c:pt idx="17">
                  <c:v>9.7368835670395462E-2</c:v>
                </c:pt>
                <c:pt idx="18">
                  <c:v>0.10556168268473294</c:v>
                </c:pt>
                <c:pt idx="19">
                  <c:v>6.8378761619662831E-2</c:v>
                </c:pt>
                <c:pt idx="20">
                  <c:v>3.4031826059555695E-2</c:v>
                </c:pt>
                <c:pt idx="21">
                  <c:v>-1.1343942019851899E-2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-2.6469198046321096E-2</c:v>
                </c:pt>
                <c:pt idx="1">
                  <c:v>-2.3948322041909564E-2</c:v>
                </c:pt>
                <c:pt idx="2">
                  <c:v>-2.5838979045218213E-2</c:v>
                </c:pt>
                <c:pt idx="3">
                  <c:v>-1.8591460532535055E-2</c:v>
                </c:pt>
                <c:pt idx="4">
                  <c:v>4.2539782574444622E-2</c:v>
                </c:pt>
                <c:pt idx="5">
                  <c:v>0.31258862454703007</c:v>
                </c:pt>
                <c:pt idx="6">
                  <c:v>0.76414053883724598</c:v>
                </c:pt>
                <c:pt idx="7">
                  <c:v>1.7116748069954308</c:v>
                </c:pt>
                <c:pt idx="8">
                  <c:v>4.0160705845281237</c:v>
                </c:pt>
                <c:pt idx="9">
                  <c:v>9.2292421616511735</c:v>
                </c:pt>
                <c:pt idx="10">
                  <c:v>8.4499763667874586</c:v>
                </c:pt>
                <c:pt idx="11">
                  <c:v>5.0480541988340946</c:v>
                </c:pt>
                <c:pt idx="12">
                  <c:v>2.3450449031038287</c:v>
                </c:pt>
                <c:pt idx="13">
                  <c:v>1.1126516464471403</c:v>
                </c:pt>
                <c:pt idx="14">
                  <c:v>0.59114542303450446</c:v>
                </c:pt>
                <c:pt idx="15">
                  <c:v>0.3655270206396723</c:v>
                </c:pt>
                <c:pt idx="16">
                  <c:v>0.25019694343784465</c:v>
                </c:pt>
                <c:pt idx="17">
                  <c:v>0.12951000472664251</c:v>
                </c:pt>
                <c:pt idx="18">
                  <c:v>0.16165117378288957</c:v>
                </c:pt>
                <c:pt idx="19">
                  <c:v>0.13108555222939972</c:v>
                </c:pt>
                <c:pt idx="20">
                  <c:v>7.1844966125728688E-2</c:v>
                </c:pt>
                <c:pt idx="21">
                  <c:v>1.6070584528123523E-2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-1.4810146525917757E-2</c:v>
                </c:pt>
                <c:pt idx="1">
                  <c:v>-1.2604380022057665E-2</c:v>
                </c:pt>
                <c:pt idx="2">
                  <c:v>-4.4115330077201826E-3</c:v>
                </c:pt>
                <c:pt idx="3">
                  <c:v>9.8314164172049787E-2</c:v>
                </c:pt>
                <c:pt idx="4">
                  <c:v>0.46447140381282498</c:v>
                </c:pt>
                <c:pt idx="5">
                  <c:v>1.4365842130140223</c:v>
                </c:pt>
                <c:pt idx="6">
                  <c:v>1.7261698440207973</c:v>
                </c:pt>
                <c:pt idx="7">
                  <c:v>2.7786355758626122</c:v>
                </c:pt>
                <c:pt idx="8">
                  <c:v>5.2963604852686306</c:v>
                </c:pt>
                <c:pt idx="9">
                  <c:v>9.2503544981881198</c:v>
                </c:pt>
                <c:pt idx="10">
                  <c:v>5.4583267685520722</c:v>
                </c:pt>
                <c:pt idx="11">
                  <c:v>9.3414211438474872</c:v>
                </c:pt>
                <c:pt idx="12">
                  <c:v>5.0997321569245315</c:v>
                </c:pt>
                <c:pt idx="13">
                  <c:v>2.2646919804632111</c:v>
                </c:pt>
                <c:pt idx="14">
                  <c:v>0.69072002520876008</c:v>
                </c:pt>
                <c:pt idx="15">
                  <c:v>0.64030250512052933</c:v>
                </c:pt>
                <c:pt idx="16">
                  <c:v>0.44241373877422402</c:v>
                </c:pt>
                <c:pt idx="17">
                  <c:v>0.34031826059555698</c:v>
                </c:pt>
                <c:pt idx="18">
                  <c:v>0.30502599653379547</c:v>
                </c:pt>
                <c:pt idx="19">
                  <c:v>0.15566409327241215</c:v>
                </c:pt>
                <c:pt idx="20">
                  <c:v>0.22152197888766345</c:v>
                </c:pt>
                <c:pt idx="21">
                  <c:v>0.20040964235071687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-5.9870805104773909E-3</c:v>
                </c:pt>
                <c:pt idx="1">
                  <c:v>-2.3002993540255239E-2</c:v>
                </c:pt>
                <c:pt idx="2">
                  <c:v>-1.9221679533637938E-2</c:v>
                </c:pt>
                <c:pt idx="3">
                  <c:v>-1.6700803529226406E-2</c:v>
                </c:pt>
                <c:pt idx="4">
                  <c:v>2.6154088545769654E-2</c:v>
                </c:pt>
                <c:pt idx="5">
                  <c:v>0.12163226721285647</c:v>
                </c:pt>
                <c:pt idx="6">
                  <c:v>0.3979832991964708</c:v>
                </c:pt>
                <c:pt idx="7">
                  <c:v>1.0842917913975105</c:v>
                </c:pt>
                <c:pt idx="8">
                  <c:v>3.248778950685363</c:v>
                </c:pt>
                <c:pt idx="9">
                  <c:v>7.0786198203875843</c:v>
                </c:pt>
                <c:pt idx="10">
                  <c:v>8.0910666456593674</c:v>
                </c:pt>
                <c:pt idx="11">
                  <c:v>5.8188120371829211</c:v>
                </c:pt>
                <c:pt idx="12">
                  <c:v>2.2432645344257129</c:v>
                </c:pt>
                <c:pt idx="13">
                  <c:v>0.79250039388687565</c:v>
                </c:pt>
                <c:pt idx="14">
                  <c:v>0.51047739089333544</c:v>
                </c:pt>
                <c:pt idx="15">
                  <c:v>0.21458956987553174</c:v>
                </c:pt>
                <c:pt idx="16">
                  <c:v>0.15597920277296359</c:v>
                </c:pt>
                <c:pt idx="17">
                  <c:v>0.13738774224042855</c:v>
                </c:pt>
                <c:pt idx="18">
                  <c:v>0.16322672128564678</c:v>
                </c:pt>
                <c:pt idx="19">
                  <c:v>0.11974161020954782</c:v>
                </c:pt>
                <c:pt idx="20">
                  <c:v>3.93886875689302E-2</c:v>
                </c:pt>
                <c:pt idx="21">
                  <c:v>3.6237592563415785E-2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9A025-D0D5-487A-8676-77518B6BB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64813</v>
      </c>
      <c r="D2">
        <v>3389</v>
      </c>
      <c r="E2">
        <v>4442</v>
      </c>
      <c r="F2">
        <v>3992</v>
      </c>
      <c r="G2">
        <v>32742</v>
      </c>
      <c r="H2">
        <v>30269</v>
      </c>
      <c r="I2">
        <v>3765</v>
      </c>
      <c r="J2">
        <v>4927</v>
      </c>
      <c r="K2">
        <v>3947</v>
      </c>
      <c r="L2">
        <v>4156</v>
      </c>
      <c r="M2">
        <v>5968</v>
      </c>
      <c r="N2">
        <v>5073</v>
      </c>
      <c r="O2">
        <v>49746</v>
      </c>
      <c r="P2">
        <v>3413</v>
      </c>
      <c r="Q2">
        <v>6108</v>
      </c>
      <c r="R2">
        <v>3762</v>
      </c>
      <c r="S2">
        <v>16198</v>
      </c>
      <c r="T2">
        <v>19473</v>
      </c>
      <c r="U2">
        <v>3439</v>
      </c>
      <c r="V2">
        <v>8012</v>
      </c>
      <c r="W2">
        <v>4421</v>
      </c>
      <c r="X2">
        <v>4089</v>
      </c>
      <c r="Y2">
        <v>10572</v>
      </c>
      <c r="Z2">
        <v>4134</v>
      </c>
      <c r="AA2">
        <v>29645</v>
      </c>
      <c r="AB2">
        <v>3395</v>
      </c>
      <c r="AC2">
        <v>8106</v>
      </c>
      <c r="AD2">
        <v>3788</v>
      </c>
      <c r="AE2">
        <v>8885</v>
      </c>
      <c r="AF2">
        <v>10895</v>
      </c>
      <c r="AG2">
        <v>3413</v>
      </c>
      <c r="AH2">
        <v>8931</v>
      </c>
      <c r="AI2">
        <v>4533</v>
      </c>
      <c r="AJ2">
        <v>3434</v>
      </c>
      <c r="AK2">
        <v>21919</v>
      </c>
      <c r="AL2">
        <v>3948</v>
      </c>
      <c r="AM2">
        <v>10358</v>
      </c>
      <c r="AN2">
        <v>3502</v>
      </c>
      <c r="AO2">
        <v>15189</v>
      </c>
      <c r="AP2">
        <v>3670</v>
      </c>
      <c r="AQ2">
        <v>5878</v>
      </c>
      <c r="AR2">
        <v>6984</v>
      </c>
      <c r="AS2">
        <v>3406</v>
      </c>
      <c r="AT2">
        <v>12271</v>
      </c>
      <c r="AU2">
        <v>4857</v>
      </c>
      <c r="AV2">
        <v>3380</v>
      </c>
      <c r="AW2">
        <v>29130</v>
      </c>
      <c r="AX2">
        <v>3889</v>
      </c>
      <c r="AY2">
        <v>4778</v>
      </c>
      <c r="AZ2">
        <v>3883</v>
      </c>
      <c r="BA2">
        <v>25997</v>
      </c>
      <c r="BB2">
        <v>3561</v>
      </c>
      <c r="BC2">
        <v>4445</v>
      </c>
      <c r="BD2">
        <v>5329</v>
      </c>
      <c r="BE2">
        <v>3504</v>
      </c>
      <c r="BF2">
        <v>20261</v>
      </c>
      <c r="BG2">
        <v>5485</v>
      </c>
      <c r="BH2">
        <v>3392</v>
      </c>
      <c r="BI2">
        <v>25917</v>
      </c>
      <c r="BJ2">
        <v>3971</v>
      </c>
      <c r="BK2">
        <v>3841</v>
      </c>
      <c r="BL2">
        <v>6851</v>
      </c>
      <c r="BM2">
        <v>29808</v>
      </c>
      <c r="BN2">
        <v>3417</v>
      </c>
      <c r="BO2">
        <v>3588</v>
      </c>
      <c r="BP2">
        <v>4613</v>
      </c>
      <c r="BQ2">
        <v>3681</v>
      </c>
      <c r="BR2">
        <v>32809</v>
      </c>
      <c r="BS2">
        <v>5645</v>
      </c>
      <c r="BT2">
        <v>3400</v>
      </c>
      <c r="BU2">
        <v>13763</v>
      </c>
      <c r="BV2">
        <v>3833</v>
      </c>
      <c r="BW2">
        <v>3453</v>
      </c>
      <c r="BX2">
        <v>6943</v>
      </c>
      <c r="BY2">
        <v>26782</v>
      </c>
      <c r="BZ2">
        <v>3369</v>
      </c>
      <c r="CA2">
        <v>3394</v>
      </c>
      <c r="CB2">
        <v>4247</v>
      </c>
      <c r="CC2">
        <v>3869</v>
      </c>
      <c r="CD2">
        <v>20775</v>
      </c>
      <c r="CE2">
        <v>10640</v>
      </c>
      <c r="CF2">
        <v>3536</v>
      </c>
      <c r="CG2">
        <v>6894</v>
      </c>
      <c r="CH2">
        <v>3578</v>
      </c>
      <c r="CI2">
        <v>3451</v>
      </c>
      <c r="CJ2">
        <v>6939</v>
      </c>
      <c r="CK2">
        <v>9929</v>
      </c>
      <c r="CL2">
        <v>3377</v>
      </c>
      <c r="CM2">
        <v>3371</v>
      </c>
      <c r="CN2">
        <v>3864</v>
      </c>
      <c r="CO2">
        <v>3966</v>
      </c>
      <c r="CP2">
        <v>33098</v>
      </c>
      <c r="CQ2">
        <v>19637</v>
      </c>
      <c r="CR2">
        <v>3839</v>
      </c>
      <c r="CS2">
        <v>4716</v>
      </c>
      <c r="CT2">
        <v>3568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64813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64813</v>
      </c>
      <c r="K9" t="s">
        <v>82</v>
      </c>
      <c r="L9" s="8" t="str">
        <f>A10</f>
        <v>A2</v>
      </c>
      <c r="M9" s="8">
        <f>B10</f>
        <v>3389</v>
      </c>
      <c r="N9" s="8">
        <f>(M9-I$15)/3173.5</f>
        <v>-2.0167008035292266E-2</v>
      </c>
      <c r="O9" s="8">
        <f>N9*40</f>
        <v>-0.80668032141169066</v>
      </c>
    </row>
    <row r="10" spans="1:98" x14ac:dyDescent="0.4">
      <c r="A10" t="s">
        <v>83</v>
      </c>
      <c r="B10">
        <v>3389</v>
      </c>
      <c r="E10">
        <f>E9/2</f>
        <v>15</v>
      </c>
      <c r="G10">
        <f>G9/2</f>
        <v>15</v>
      </c>
      <c r="H10" t="str">
        <f>A21</f>
        <v>B1</v>
      </c>
      <c r="I10">
        <f>B21</f>
        <v>49746</v>
      </c>
      <c r="K10" t="s">
        <v>85</v>
      </c>
      <c r="L10" s="8" t="str">
        <f>A22</f>
        <v>B2</v>
      </c>
      <c r="M10" s="8">
        <f>B22</f>
        <v>3413</v>
      </c>
      <c r="N10" s="8">
        <f t="shared" ref="N10:N73" si="1">(M10-I$15)/3173.5</f>
        <v>-1.2604380022057665E-2</v>
      </c>
      <c r="O10" s="8">
        <f t="shared" ref="O10:O73" si="2">N10*40</f>
        <v>-0.50417520088230661</v>
      </c>
    </row>
    <row r="11" spans="1:98" x14ac:dyDescent="0.4">
      <c r="A11" t="s">
        <v>84</v>
      </c>
      <c r="B11">
        <v>4442</v>
      </c>
      <c r="E11">
        <f>E10/2</f>
        <v>7.5</v>
      </c>
      <c r="G11">
        <f>G10/2</f>
        <v>7.5</v>
      </c>
      <c r="H11" t="str">
        <f>A33</f>
        <v>C1</v>
      </c>
      <c r="I11">
        <f>B33</f>
        <v>29645</v>
      </c>
      <c r="K11" t="s">
        <v>88</v>
      </c>
      <c r="L11" s="8" t="str">
        <f>A34</f>
        <v>C2</v>
      </c>
      <c r="M11" s="8">
        <f>B34</f>
        <v>3395</v>
      </c>
      <c r="N11" s="8">
        <f t="shared" si="1"/>
        <v>-1.8276351031983613E-2</v>
      </c>
      <c r="O11" s="8">
        <f t="shared" si="2"/>
        <v>-0.73105404127934448</v>
      </c>
    </row>
    <row r="12" spans="1:98" x14ac:dyDescent="0.4">
      <c r="A12" t="s">
        <v>9</v>
      </c>
      <c r="B12">
        <v>3992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10358</v>
      </c>
      <c r="K12" t="s">
        <v>91</v>
      </c>
      <c r="L12" s="8" t="str">
        <f>A46</f>
        <v>D2</v>
      </c>
      <c r="M12" s="8">
        <f>B46</f>
        <v>3502</v>
      </c>
      <c r="N12" s="8">
        <f t="shared" si="1"/>
        <v>1.544036552702064E-2</v>
      </c>
      <c r="O12" s="8">
        <f t="shared" si="2"/>
        <v>0.61761462108082554</v>
      </c>
    </row>
    <row r="13" spans="1:98" x14ac:dyDescent="0.4">
      <c r="A13" t="s">
        <v>17</v>
      </c>
      <c r="B13">
        <v>32742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4778</v>
      </c>
      <c r="K13" t="s">
        <v>94</v>
      </c>
      <c r="L13" s="8" t="str">
        <f>A58</f>
        <v>E2</v>
      </c>
      <c r="M13" s="8">
        <f>B58</f>
        <v>3883</v>
      </c>
      <c r="N13" s="8">
        <f t="shared" si="1"/>
        <v>0.1354970852371199</v>
      </c>
      <c r="O13" s="8">
        <f t="shared" si="2"/>
        <v>5.4198834094847959</v>
      </c>
    </row>
    <row r="14" spans="1:98" x14ac:dyDescent="0.4">
      <c r="A14" t="s">
        <v>25</v>
      </c>
      <c r="B14">
        <v>30269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3841</v>
      </c>
      <c r="K14" t="s">
        <v>97</v>
      </c>
      <c r="L14" s="8" t="str">
        <f>A70</f>
        <v>F2</v>
      </c>
      <c r="M14" s="8">
        <f>B70</f>
        <v>6851</v>
      </c>
      <c r="N14" s="8">
        <f t="shared" si="1"/>
        <v>1.0707420828737986</v>
      </c>
      <c r="O14" s="8">
        <f t="shared" si="2"/>
        <v>42.829683314951943</v>
      </c>
    </row>
    <row r="15" spans="1:98" x14ac:dyDescent="0.4">
      <c r="A15" t="s">
        <v>34</v>
      </c>
      <c r="B15">
        <v>3765</v>
      </c>
      <c r="G15">
        <f t="shared" ref="G15" si="3">E15*1.14</f>
        <v>0</v>
      </c>
      <c r="H15" t="str">
        <f>A81</f>
        <v>G1</v>
      </c>
      <c r="I15">
        <f>B81</f>
        <v>3453</v>
      </c>
      <c r="K15" t="s">
        <v>100</v>
      </c>
      <c r="L15" s="8" t="str">
        <f>A82</f>
        <v>G2</v>
      </c>
      <c r="M15" s="8">
        <f>B82</f>
        <v>6943</v>
      </c>
      <c r="N15" s="8">
        <f t="shared" si="1"/>
        <v>1.0997321569245313</v>
      </c>
      <c r="O15" s="8">
        <f t="shared" si="2"/>
        <v>43.989286276981254</v>
      </c>
    </row>
    <row r="16" spans="1:98" x14ac:dyDescent="0.4">
      <c r="A16" t="s">
        <v>41</v>
      </c>
      <c r="B16">
        <v>4927</v>
      </c>
      <c r="H16" t="s">
        <v>119</v>
      </c>
      <c r="I16">
        <f>SLOPE(I10:I15, G10:G15)</f>
        <v>3130.1310086040253</v>
      </c>
      <c r="K16" t="s">
        <v>103</v>
      </c>
      <c r="L16" s="8" t="str">
        <f>A94</f>
        <v>H2</v>
      </c>
      <c r="M16" s="8">
        <f>B94</f>
        <v>6939</v>
      </c>
      <c r="N16" s="8">
        <f t="shared" si="1"/>
        <v>1.0984717189223254</v>
      </c>
      <c r="O16" s="8">
        <f t="shared" si="2"/>
        <v>43.938868756893015</v>
      </c>
    </row>
    <row r="17" spans="1:15" x14ac:dyDescent="0.4">
      <c r="A17" t="s">
        <v>49</v>
      </c>
      <c r="B17">
        <v>3947</v>
      </c>
      <c r="K17" t="s">
        <v>104</v>
      </c>
      <c r="L17" s="8" t="str">
        <f>A95</f>
        <v>H3</v>
      </c>
      <c r="M17" s="8">
        <f>B95</f>
        <v>9929</v>
      </c>
      <c r="N17" s="8">
        <f t="shared" si="1"/>
        <v>2.0406491255711359</v>
      </c>
      <c r="O17" s="8">
        <f t="shared" si="2"/>
        <v>81.625965022845435</v>
      </c>
    </row>
    <row r="18" spans="1:15" x14ac:dyDescent="0.4">
      <c r="A18" t="s">
        <v>57</v>
      </c>
      <c r="B18">
        <v>4156</v>
      </c>
      <c r="K18" t="s">
        <v>101</v>
      </c>
      <c r="L18" s="8" t="str">
        <f>A83</f>
        <v>G3</v>
      </c>
      <c r="M18" s="8">
        <f>B83</f>
        <v>26782</v>
      </c>
      <c r="N18" s="8">
        <f t="shared" si="1"/>
        <v>7.351189538364582</v>
      </c>
      <c r="O18" s="8">
        <f t="shared" si="2"/>
        <v>294.04758153458329</v>
      </c>
    </row>
    <row r="19" spans="1:15" x14ac:dyDescent="0.4">
      <c r="A19" t="s">
        <v>65</v>
      </c>
      <c r="B19">
        <v>5968</v>
      </c>
      <c r="K19" t="s">
        <v>98</v>
      </c>
      <c r="L19" s="8" t="str">
        <f>A71</f>
        <v>F3</v>
      </c>
      <c r="M19" s="8">
        <f>B71</f>
        <v>29808</v>
      </c>
      <c r="N19" s="8">
        <f t="shared" si="1"/>
        <v>8.3047108870332433</v>
      </c>
      <c r="O19" s="8">
        <f t="shared" si="2"/>
        <v>332.18843548132975</v>
      </c>
    </row>
    <row r="20" spans="1:15" x14ac:dyDescent="0.4">
      <c r="A20" t="s">
        <v>73</v>
      </c>
      <c r="B20">
        <v>5073</v>
      </c>
      <c r="K20" t="s">
        <v>95</v>
      </c>
      <c r="L20" s="8" t="str">
        <f>A59</f>
        <v>E3</v>
      </c>
      <c r="M20" s="8">
        <f>B59</f>
        <v>25997</v>
      </c>
      <c r="N20" s="8">
        <f t="shared" si="1"/>
        <v>7.1038285804317001</v>
      </c>
      <c r="O20" s="8">
        <f t="shared" si="2"/>
        <v>284.153143217268</v>
      </c>
    </row>
    <row r="21" spans="1:15" x14ac:dyDescent="0.4">
      <c r="A21" t="s">
        <v>85</v>
      </c>
      <c r="B21">
        <v>49746</v>
      </c>
      <c r="K21" t="s">
        <v>92</v>
      </c>
      <c r="L21" s="8" t="str">
        <f>A47</f>
        <v>D3</v>
      </c>
      <c r="M21" s="8">
        <f>B47</f>
        <v>15189</v>
      </c>
      <c r="N21" s="8">
        <f t="shared" si="1"/>
        <v>3.6981250984717189</v>
      </c>
      <c r="O21" s="8">
        <f t="shared" si="2"/>
        <v>147.92500393886877</v>
      </c>
    </row>
    <row r="22" spans="1:15" x14ac:dyDescent="0.4">
      <c r="A22" t="s">
        <v>86</v>
      </c>
      <c r="B22">
        <v>3413</v>
      </c>
      <c r="K22" t="s">
        <v>89</v>
      </c>
      <c r="L22" s="8" t="str">
        <f>A35</f>
        <v>C3</v>
      </c>
      <c r="M22" s="8">
        <f>B35</f>
        <v>8106</v>
      </c>
      <c r="N22" s="8">
        <f t="shared" si="1"/>
        <v>1.4662045060658579</v>
      </c>
      <c r="O22" s="8">
        <f t="shared" si="2"/>
        <v>58.648180242634318</v>
      </c>
    </row>
    <row r="23" spans="1:15" x14ac:dyDescent="0.4">
      <c r="A23" t="s">
        <v>87</v>
      </c>
      <c r="B23">
        <v>6108</v>
      </c>
      <c r="K23" t="s">
        <v>86</v>
      </c>
      <c r="L23" s="8" t="str">
        <f>A23</f>
        <v>B3</v>
      </c>
      <c r="M23" s="8">
        <f>B23</f>
        <v>6108</v>
      </c>
      <c r="N23" s="8">
        <f t="shared" si="1"/>
        <v>0.83661572396407746</v>
      </c>
      <c r="O23" s="8">
        <f t="shared" si="2"/>
        <v>33.464628958563097</v>
      </c>
    </row>
    <row r="24" spans="1:15" x14ac:dyDescent="0.4">
      <c r="A24" t="s">
        <v>10</v>
      </c>
      <c r="B24">
        <v>3762</v>
      </c>
      <c r="K24" t="s">
        <v>83</v>
      </c>
      <c r="L24" s="8" t="str">
        <f>A11</f>
        <v>A3</v>
      </c>
      <c r="M24" s="8">
        <f>B11</f>
        <v>4442</v>
      </c>
      <c r="N24" s="8">
        <f t="shared" si="1"/>
        <v>0.31164329604537577</v>
      </c>
      <c r="O24" s="8">
        <f t="shared" si="2"/>
        <v>12.465731841815032</v>
      </c>
    </row>
    <row r="25" spans="1:15" x14ac:dyDescent="0.4">
      <c r="A25" t="s">
        <v>18</v>
      </c>
      <c r="B25">
        <v>16198</v>
      </c>
      <c r="K25" t="s">
        <v>84</v>
      </c>
      <c r="L25" s="8" t="str">
        <f>A12</f>
        <v>A4</v>
      </c>
      <c r="M25" s="8">
        <f>B12</f>
        <v>3992</v>
      </c>
      <c r="N25" s="8">
        <f t="shared" si="1"/>
        <v>0.16984402079722705</v>
      </c>
      <c r="O25" s="8">
        <f t="shared" si="2"/>
        <v>6.7937608318890819</v>
      </c>
    </row>
    <row r="26" spans="1:15" x14ac:dyDescent="0.4">
      <c r="A26" t="s">
        <v>26</v>
      </c>
      <c r="B26">
        <v>19473</v>
      </c>
      <c r="K26" t="s">
        <v>87</v>
      </c>
      <c r="L26" s="8" t="str">
        <f>A24</f>
        <v>B4</v>
      </c>
      <c r="M26" s="8">
        <f>B24</f>
        <v>3762</v>
      </c>
      <c r="N26" s="8">
        <f t="shared" si="1"/>
        <v>9.7368835670395462E-2</v>
      </c>
      <c r="O26" s="8">
        <f t="shared" si="2"/>
        <v>3.8947534268158184</v>
      </c>
    </row>
    <row r="27" spans="1:15" x14ac:dyDescent="0.4">
      <c r="A27" t="s">
        <v>35</v>
      </c>
      <c r="B27">
        <v>3439</v>
      </c>
      <c r="K27" t="s">
        <v>90</v>
      </c>
      <c r="L27" s="8" t="str">
        <f>A36</f>
        <v>C4</v>
      </c>
      <c r="M27" s="8">
        <f>B36</f>
        <v>3788</v>
      </c>
      <c r="N27" s="8">
        <f t="shared" si="1"/>
        <v>0.10556168268473294</v>
      </c>
      <c r="O27" s="8">
        <f t="shared" si="2"/>
        <v>4.2224673073893175</v>
      </c>
    </row>
    <row r="28" spans="1:15" x14ac:dyDescent="0.4">
      <c r="A28" t="s">
        <v>42</v>
      </c>
      <c r="B28">
        <v>8012</v>
      </c>
      <c r="K28" t="s">
        <v>93</v>
      </c>
      <c r="L28" s="8" t="str">
        <f>A48</f>
        <v>D4</v>
      </c>
      <c r="M28" s="8">
        <f>B48</f>
        <v>3670</v>
      </c>
      <c r="N28" s="8">
        <f t="shared" si="1"/>
        <v>6.8378761619662831E-2</v>
      </c>
      <c r="O28" s="8">
        <f t="shared" si="2"/>
        <v>2.7351504647865132</v>
      </c>
    </row>
    <row r="29" spans="1:15" x14ac:dyDescent="0.4">
      <c r="A29" t="s">
        <v>50</v>
      </c>
      <c r="B29">
        <v>4421</v>
      </c>
      <c r="K29" t="s">
        <v>96</v>
      </c>
      <c r="L29" s="8" t="str">
        <f>A60</f>
        <v>E4</v>
      </c>
      <c r="M29" s="8">
        <f>B60</f>
        <v>3561</v>
      </c>
      <c r="N29" s="8">
        <f t="shared" si="1"/>
        <v>3.4031826059555695E-2</v>
      </c>
      <c r="O29" s="8">
        <f t="shared" si="2"/>
        <v>1.3612730423822277</v>
      </c>
    </row>
    <row r="30" spans="1:15" x14ac:dyDescent="0.4">
      <c r="A30" t="s">
        <v>58</v>
      </c>
      <c r="B30">
        <v>4089</v>
      </c>
      <c r="K30" t="s">
        <v>99</v>
      </c>
      <c r="L30" s="8" t="str">
        <f>A72</f>
        <v>F4</v>
      </c>
      <c r="M30" s="8">
        <f>B72</f>
        <v>3417</v>
      </c>
      <c r="N30" s="8">
        <f t="shared" si="1"/>
        <v>-1.1343942019851899E-2</v>
      </c>
      <c r="O30" s="8">
        <f t="shared" si="2"/>
        <v>-0.45375768079407597</v>
      </c>
    </row>
    <row r="31" spans="1:15" x14ac:dyDescent="0.4">
      <c r="A31" t="s">
        <v>66</v>
      </c>
      <c r="B31">
        <v>10572</v>
      </c>
      <c r="K31" t="s">
        <v>102</v>
      </c>
      <c r="L31" s="8" t="str">
        <f>A84</f>
        <v>G4</v>
      </c>
      <c r="M31" s="8">
        <f>B84</f>
        <v>3369</v>
      </c>
      <c r="N31" s="8">
        <f t="shared" si="1"/>
        <v>-2.6469198046321096E-2</v>
      </c>
      <c r="O31" s="8">
        <f t="shared" si="2"/>
        <v>-1.0587679218528439</v>
      </c>
    </row>
    <row r="32" spans="1:15" x14ac:dyDescent="0.4">
      <c r="A32" t="s">
        <v>74</v>
      </c>
      <c r="B32">
        <v>4134</v>
      </c>
      <c r="K32" t="s">
        <v>105</v>
      </c>
      <c r="L32" t="str">
        <f>A96</f>
        <v>H4</v>
      </c>
      <c r="M32">
        <f>B96</f>
        <v>3377</v>
      </c>
      <c r="N32" s="8">
        <f t="shared" si="1"/>
        <v>-2.3948322041909564E-2</v>
      </c>
      <c r="O32" s="8">
        <f t="shared" si="2"/>
        <v>-0.95793288167638257</v>
      </c>
    </row>
    <row r="33" spans="1:15" x14ac:dyDescent="0.4">
      <c r="A33" t="s">
        <v>88</v>
      </c>
      <c r="B33">
        <v>29645</v>
      </c>
      <c r="K33" t="s">
        <v>16</v>
      </c>
      <c r="L33" t="str">
        <f>A97</f>
        <v>H5</v>
      </c>
      <c r="M33">
        <f>B97</f>
        <v>3371</v>
      </c>
      <c r="N33" s="8">
        <f t="shared" si="1"/>
        <v>-2.5838979045218213E-2</v>
      </c>
      <c r="O33" s="8">
        <f t="shared" si="2"/>
        <v>-1.0335591618087285</v>
      </c>
    </row>
    <row r="34" spans="1:15" x14ac:dyDescent="0.4">
      <c r="A34" t="s">
        <v>89</v>
      </c>
      <c r="B34">
        <v>3395</v>
      </c>
      <c r="K34" t="s">
        <v>15</v>
      </c>
      <c r="L34" t="str">
        <f>A85</f>
        <v>G5</v>
      </c>
      <c r="M34">
        <f>B85</f>
        <v>3394</v>
      </c>
      <c r="N34" s="8">
        <f t="shared" si="1"/>
        <v>-1.8591460532535055E-2</v>
      </c>
      <c r="O34" s="8">
        <f t="shared" si="2"/>
        <v>-0.74365842130140214</v>
      </c>
    </row>
    <row r="35" spans="1:15" x14ac:dyDescent="0.4">
      <c r="A35" t="s">
        <v>90</v>
      </c>
      <c r="B35">
        <v>8106</v>
      </c>
      <c r="K35" t="s">
        <v>14</v>
      </c>
      <c r="L35" t="str">
        <f>A73</f>
        <v>F5</v>
      </c>
      <c r="M35">
        <f>B73</f>
        <v>3588</v>
      </c>
      <c r="N35" s="8">
        <f t="shared" si="1"/>
        <v>4.2539782574444622E-2</v>
      </c>
      <c r="O35" s="8">
        <f t="shared" si="2"/>
        <v>1.7015913029777849</v>
      </c>
    </row>
    <row r="36" spans="1:15" x14ac:dyDescent="0.4">
      <c r="A36" t="s">
        <v>11</v>
      </c>
      <c r="B36">
        <v>3788</v>
      </c>
      <c r="K36" t="s">
        <v>13</v>
      </c>
      <c r="L36" t="str">
        <f>A61</f>
        <v>E5</v>
      </c>
      <c r="M36">
        <f>B61</f>
        <v>4445</v>
      </c>
      <c r="N36" s="8">
        <f t="shared" si="1"/>
        <v>0.31258862454703007</v>
      </c>
      <c r="O36" s="8">
        <f t="shared" si="2"/>
        <v>12.503544981881202</v>
      </c>
    </row>
    <row r="37" spans="1:15" x14ac:dyDescent="0.4">
      <c r="A37" t="s">
        <v>19</v>
      </c>
      <c r="B37">
        <v>8885</v>
      </c>
      <c r="K37" t="s">
        <v>12</v>
      </c>
      <c r="L37" t="str">
        <f>A49</f>
        <v>D5</v>
      </c>
      <c r="M37">
        <f>B49</f>
        <v>5878</v>
      </c>
      <c r="N37" s="8">
        <f t="shared" si="1"/>
        <v>0.76414053883724598</v>
      </c>
      <c r="O37" s="8">
        <f t="shared" si="2"/>
        <v>30.565621553489841</v>
      </c>
    </row>
    <row r="38" spans="1:15" x14ac:dyDescent="0.4">
      <c r="A38" t="s">
        <v>27</v>
      </c>
      <c r="B38">
        <v>10895</v>
      </c>
      <c r="K38" t="s">
        <v>11</v>
      </c>
      <c r="L38" t="str">
        <f>A37</f>
        <v>C5</v>
      </c>
      <c r="M38">
        <f>B37</f>
        <v>8885</v>
      </c>
      <c r="N38" s="8">
        <f t="shared" si="1"/>
        <v>1.7116748069954308</v>
      </c>
      <c r="O38" s="8">
        <f t="shared" si="2"/>
        <v>68.466992279817234</v>
      </c>
    </row>
    <row r="39" spans="1:15" x14ac:dyDescent="0.4">
      <c r="A39" t="s">
        <v>36</v>
      </c>
      <c r="B39">
        <v>3413</v>
      </c>
      <c r="K39" t="s">
        <v>10</v>
      </c>
      <c r="L39" t="str">
        <f>A25</f>
        <v>B5</v>
      </c>
      <c r="M39">
        <f>B25</f>
        <v>16198</v>
      </c>
      <c r="N39" s="8">
        <f t="shared" si="1"/>
        <v>4.0160705845281237</v>
      </c>
      <c r="O39" s="8">
        <f t="shared" si="2"/>
        <v>160.64282338112494</v>
      </c>
    </row>
    <row r="40" spans="1:15" x14ac:dyDescent="0.4">
      <c r="A40" t="s">
        <v>43</v>
      </c>
      <c r="B40">
        <v>8931</v>
      </c>
      <c r="K40" t="s">
        <v>9</v>
      </c>
      <c r="L40" t="str">
        <f>A13</f>
        <v>A5</v>
      </c>
      <c r="M40">
        <f>B13</f>
        <v>32742</v>
      </c>
      <c r="N40" s="8">
        <f t="shared" si="1"/>
        <v>9.2292421616511735</v>
      </c>
      <c r="O40" s="8">
        <f t="shared" si="2"/>
        <v>369.16968646604693</v>
      </c>
    </row>
    <row r="41" spans="1:15" x14ac:dyDescent="0.4">
      <c r="A41" t="s">
        <v>51</v>
      </c>
      <c r="B41">
        <v>4533</v>
      </c>
      <c r="K41" t="s">
        <v>17</v>
      </c>
      <c r="L41" t="str">
        <f>A14</f>
        <v>A6</v>
      </c>
      <c r="M41">
        <f>B14</f>
        <v>30269</v>
      </c>
      <c r="N41" s="8">
        <f t="shared" si="1"/>
        <v>8.4499763667874586</v>
      </c>
      <c r="O41" s="8">
        <f t="shared" si="2"/>
        <v>337.99905467149836</v>
      </c>
    </row>
    <row r="42" spans="1:15" x14ac:dyDescent="0.4">
      <c r="A42" t="s">
        <v>59</v>
      </c>
      <c r="B42">
        <v>3434</v>
      </c>
      <c r="K42" t="s">
        <v>18</v>
      </c>
      <c r="L42" t="str">
        <f>A26</f>
        <v>B6</v>
      </c>
      <c r="M42">
        <f>B26</f>
        <v>19473</v>
      </c>
      <c r="N42" s="8">
        <f t="shared" si="1"/>
        <v>5.0480541988340946</v>
      </c>
      <c r="O42" s="8">
        <f t="shared" si="2"/>
        <v>201.92216795336378</v>
      </c>
    </row>
    <row r="43" spans="1:15" x14ac:dyDescent="0.4">
      <c r="A43" t="s">
        <v>67</v>
      </c>
      <c r="B43">
        <v>21919</v>
      </c>
      <c r="K43" t="s">
        <v>19</v>
      </c>
      <c r="L43" t="str">
        <f>A38</f>
        <v>C6</v>
      </c>
      <c r="M43">
        <f>B38</f>
        <v>10895</v>
      </c>
      <c r="N43" s="8">
        <f t="shared" si="1"/>
        <v>2.3450449031038287</v>
      </c>
      <c r="O43" s="8">
        <f t="shared" si="2"/>
        <v>93.801796124153157</v>
      </c>
    </row>
    <row r="44" spans="1:15" x14ac:dyDescent="0.4">
      <c r="A44" t="s">
        <v>75</v>
      </c>
      <c r="B44">
        <v>3948</v>
      </c>
      <c r="K44" t="s">
        <v>20</v>
      </c>
      <c r="L44" t="str">
        <f>A50</f>
        <v>D6</v>
      </c>
      <c r="M44">
        <f>B50</f>
        <v>6984</v>
      </c>
      <c r="N44" s="8">
        <f t="shared" si="1"/>
        <v>1.1126516464471403</v>
      </c>
      <c r="O44" s="8">
        <f t="shared" si="2"/>
        <v>44.506065857885616</v>
      </c>
    </row>
    <row r="45" spans="1:15" x14ac:dyDescent="0.4">
      <c r="A45" t="s">
        <v>91</v>
      </c>
      <c r="B45">
        <v>10358</v>
      </c>
      <c r="K45" t="s">
        <v>21</v>
      </c>
      <c r="L45" t="str">
        <f>A62</f>
        <v>E6</v>
      </c>
      <c r="M45">
        <f>B62</f>
        <v>5329</v>
      </c>
      <c r="N45" s="8">
        <f t="shared" si="1"/>
        <v>0.59114542303450446</v>
      </c>
      <c r="O45" s="8">
        <f t="shared" si="2"/>
        <v>23.645816921380177</v>
      </c>
    </row>
    <row r="46" spans="1:15" x14ac:dyDescent="0.4">
      <c r="A46" t="s">
        <v>92</v>
      </c>
      <c r="B46">
        <v>3502</v>
      </c>
      <c r="K46" t="s">
        <v>22</v>
      </c>
      <c r="L46" t="str">
        <f>A74</f>
        <v>F6</v>
      </c>
      <c r="M46">
        <f>B74</f>
        <v>4613</v>
      </c>
      <c r="N46" s="8">
        <f t="shared" si="1"/>
        <v>0.3655270206396723</v>
      </c>
      <c r="O46" s="8">
        <f t="shared" si="2"/>
        <v>14.621080825586892</v>
      </c>
    </row>
    <row r="47" spans="1:15" x14ac:dyDescent="0.4">
      <c r="A47" t="s">
        <v>93</v>
      </c>
      <c r="B47">
        <v>15189</v>
      </c>
      <c r="K47" t="s">
        <v>23</v>
      </c>
      <c r="L47" t="str">
        <f>A86</f>
        <v>G6</v>
      </c>
      <c r="M47">
        <f>B86</f>
        <v>4247</v>
      </c>
      <c r="N47" s="8">
        <f t="shared" si="1"/>
        <v>0.25019694343784465</v>
      </c>
      <c r="O47" s="8">
        <f t="shared" si="2"/>
        <v>10.007877737513786</v>
      </c>
    </row>
    <row r="48" spans="1:15" x14ac:dyDescent="0.4">
      <c r="A48" t="s">
        <v>12</v>
      </c>
      <c r="B48">
        <v>3670</v>
      </c>
      <c r="K48" t="s">
        <v>24</v>
      </c>
      <c r="L48" t="str">
        <f>A98</f>
        <v>H6</v>
      </c>
      <c r="M48">
        <f>B98</f>
        <v>3864</v>
      </c>
      <c r="N48" s="8">
        <f t="shared" si="1"/>
        <v>0.12951000472664251</v>
      </c>
      <c r="O48" s="8">
        <f t="shared" si="2"/>
        <v>5.1804001890657005</v>
      </c>
    </row>
    <row r="49" spans="1:15" x14ac:dyDescent="0.4">
      <c r="A49" t="s">
        <v>20</v>
      </c>
      <c r="B49">
        <v>5878</v>
      </c>
      <c r="K49" t="s">
        <v>33</v>
      </c>
      <c r="L49" t="str">
        <f>A99</f>
        <v>H7</v>
      </c>
      <c r="M49">
        <f>B99</f>
        <v>3966</v>
      </c>
      <c r="N49" s="8">
        <f t="shared" si="1"/>
        <v>0.16165117378288957</v>
      </c>
      <c r="O49" s="8">
        <f t="shared" si="2"/>
        <v>6.4660469513155832</v>
      </c>
    </row>
    <row r="50" spans="1:15" x14ac:dyDescent="0.4">
      <c r="A50" t="s">
        <v>28</v>
      </c>
      <c r="B50">
        <v>6984</v>
      </c>
      <c r="K50" t="s">
        <v>31</v>
      </c>
      <c r="L50" t="str">
        <f>A87</f>
        <v>G7</v>
      </c>
      <c r="M50">
        <f>B87</f>
        <v>3869</v>
      </c>
      <c r="N50" s="8">
        <f t="shared" si="1"/>
        <v>0.13108555222939972</v>
      </c>
      <c r="O50" s="8">
        <f t="shared" si="2"/>
        <v>5.2434220891759882</v>
      </c>
    </row>
    <row r="51" spans="1:15" x14ac:dyDescent="0.4">
      <c r="A51" t="s">
        <v>37</v>
      </c>
      <c r="B51">
        <v>3406</v>
      </c>
      <c r="K51" t="s">
        <v>32</v>
      </c>
      <c r="L51" t="str">
        <f>A75</f>
        <v>F7</v>
      </c>
      <c r="M51">
        <f>B75</f>
        <v>3681</v>
      </c>
      <c r="N51" s="8">
        <f t="shared" si="1"/>
        <v>7.1844966125728688E-2</v>
      </c>
      <c r="O51" s="8">
        <f t="shared" si="2"/>
        <v>2.8737986450291473</v>
      </c>
    </row>
    <row r="52" spans="1:15" x14ac:dyDescent="0.4">
      <c r="A52" t="s">
        <v>44</v>
      </c>
      <c r="B52">
        <v>12271</v>
      </c>
      <c r="K52" t="s">
        <v>29</v>
      </c>
      <c r="L52" t="str">
        <f>A63</f>
        <v>E7</v>
      </c>
      <c r="M52">
        <f>B63</f>
        <v>3504</v>
      </c>
      <c r="N52" s="8">
        <f t="shared" si="1"/>
        <v>1.6070584528123523E-2</v>
      </c>
      <c r="O52" s="8">
        <f t="shared" si="2"/>
        <v>0.64282338112494086</v>
      </c>
    </row>
    <row r="53" spans="1:15" x14ac:dyDescent="0.4">
      <c r="A53" t="s">
        <v>52</v>
      </c>
      <c r="B53">
        <v>4857</v>
      </c>
      <c r="K53" t="s">
        <v>28</v>
      </c>
      <c r="L53" t="str">
        <f>A51</f>
        <v>D7</v>
      </c>
      <c r="M53">
        <f>B51</f>
        <v>3406</v>
      </c>
      <c r="N53" s="8">
        <f t="shared" si="1"/>
        <v>-1.4810146525917757E-2</v>
      </c>
      <c r="O53" s="8">
        <f t="shared" si="2"/>
        <v>-0.59240586103671022</v>
      </c>
    </row>
    <row r="54" spans="1:15" x14ac:dyDescent="0.4">
      <c r="A54" t="s">
        <v>60</v>
      </c>
      <c r="B54">
        <v>3380</v>
      </c>
      <c r="K54" t="s">
        <v>27</v>
      </c>
      <c r="L54" s="8" t="str">
        <f>A39</f>
        <v>C7</v>
      </c>
      <c r="M54" s="8">
        <f>B39</f>
        <v>3413</v>
      </c>
      <c r="N54" s="8">
        <f t="shared" si="1"/>
        <v>-1.2604380022057665E-2</v>
      </c>
      <c r="O54" s="8">
        <f t="shared" si="2"/>
        <v>-0.50417520088230661</v>
      </c>
    </row>
    <row r="55" spans="1:15" x14ac:dyDescent="0.4">
      <c r="A55" t="s">
        <v>68</v>
      </c>
      <c r="B55">
        <v>29130</v>
      </c>
      <c r="K55" t="s">
        <v>26</v>
      </c>
      <c r="L55" s="8" t="str">
        <f>A27</f>
        <v>B7</v>
      </c>
      <c r="M55" s="8">
        <f>B27</f>
        <v>3439</v>
      </c>
      <c r="N55" s="8">
        <f t="shared" si="1"/>
        <v>-4.4115330077201826E-3</v>
      </c>
      <c r="O55" s="8">
        <f t="shared" si="2"/>
        <v>-0.17646132030880729</v>
      </c>
    </row>
    <row r="56" spans="1:15" x14ac:dyDescent="0.4">
      <c r="A56" t="s">
        <v>76</v>
      </c>
      <c r="B56">
        <v>3889</v>
      </c>
      <c r="K56" t="s">
        <v>25</v>
      </c>
      <c r="L56" s="8" t="str">
        <f>A15</f>
        <v>A7</v>
      </c>
      <c r="M56" s="8">
        <f>B15</f>
        <v>3765</v>
      </c>
      <c r="N56" s="8">
        <f t="shared" si="1"/>
        <v>9.8314164172049787E-2</v>
      </c>
      <c r="O56" s="8">
        <f t="shared" si="2"/>
        <v>3.9325665668819916</v>
      </c>
    </row>
    <row r="57" spans="1:15" x14ac:dyDescent="0.4">
      <c r="A57" t="s">
        <v>94</v>
      </c>
      <c r="B57">
        <v>4778</v>
      </c>
      <c r="K57" t="s">
        <v>34</v>
      </c>
      <c r="L57" s="8" t="str">
        <f>A16</f>
        <v>A8</v>
      </c>
      <c r="M57" s="8">
        <f>B16</f>
        <v>4927</v>
      </c>
      <c r="N57" s="8">
        <f t="shared" si="1"/>
        <v>0.46447140381282498</v>
      </c>
      <c r="O57" s="8">
        <f t="shared" si="2"/>
        <v>18.578856152512998</v>
      </c>
    </row>
    <row r="58" spans="1:15" x14ac:dyDescent="0.4">
      <c r="A58" t="s">
        <v>95</v>
      </c>
      <c r="B58">
        <v>3883</v>
      </c>
      <c r="K58" t="s">
        <v>35</v>
      </c>
      <c r="L58" s="8" t="str">
        <f>A28</f>
        <v>B8</v>
      </c>
      <c r="M58" s="8">
        <f>B28</f>
        <v>8012</v>
      </c>
      <c r="N58" s="8">
        <f t="shared" si="1"/>
        <v>1.4365842130140223</v>
      </c>
      <c r="O58" s="8">
        <f t="shared" si="2"/>
        <v>57.463368520560891</v>
      </c>
    </row>
    <row r="59" spans="1:15" x14ac:dyDescent="0.4">
      <c r="A59" t="s">
        <v>96</v>
      </c>
      <c r="B59">
        <v>25997</v>
      </c>
      <c r="K59" t="s">
        <v>36</v>
      </c>
      <c r="L59" s="8" t="str">
        <f>A40</f>
        <v>C8</v>
      </c>
      <c r="M59" s="8">
        <f>B40</f>
        <v>8931</v>
      </c>
      <c r="N59" s="8">
        <f t="shared" si="1"/>
        <v>1.7261698440207973</v>
      </c>
      <c r="O59" s="8">
        <f t="shared" si="2"/>
        <v>69.046793760831889</v>
      </c>
    </row>
    <row r="60" spans="1:15" x14ac:dyDescent="0.4">
      <c r="A60" t="s">
        <v>13</v>
      </c>
      <c r="B60">
        <v>3561</v>
      </c>
      <c r="K60" t="s">
        <v>37</v>
      </c>
      <c r="L60" s="8" t="str">
        <f>A52</f>
        <v>D8</v>
      </c>
      <c r="M60" s="8">
        <f>B52</f>
        <v>12271</v>
      </c>
      <c r="N60" s="8">
        <f t="shared" si="1"/>
        <v>2.7786355758626122</v>
      </c>
      <c r="O60" s="8">
        <f t="shared" si="2"/>
        <v>111.14542303450449</v>
      </c>
    </row>
    <row r="61" spans="1:15" x14ac:dyDescent="0.4">
      <c r="A61" t="s">
        <v>21</v>
      </c>
      <c r="B61">
        <v>4445</v>
      </c>
      <c r="K61" t="s">
        <v>38</v>
      </c>
      <c r="L61" s="8" t="str">
        <f>A64</f>
        <v>E8</v>
      </c>
      <c r="M61" s="8">
        <f>B64</f>
        <v>20261</v>
      </c>
      <c r="N61" s="8">
        <f t="shared" si="1"/>
        <v>5.2963604852686306</v>
      </c>
      <c r="O61" s="8">
        <f t="shared" si="2"/>
        <v>211.85441941074521</v>
      </c>
    </row>
    <row r="62" spans="1:15" x14ac:dyDescent="0.4">
      <c r="A62" t="s">
        <v>29</v>
      </c>
      <c r="B62">
        <v>5329</v>
      </c>
      <c r="K62" t="s">
        <v>30</v>
      </c>
      <c r="L62" s="8" t="str">
        <f>A76</f>
        <v>F8</v>
      </c>
      <c r="M62" s="8">
        <f>B76</f>
        <v>32809</v>
      </c>
      <c r="N62" s="8">
        <f t="shared" si="1"/>
        <v>9.2503544981881198</v>
      </c>
      <c r="O62" s="8">
        <f t="shared" si="2"/>
        <v>370.01417992752476</v>
      </c>
    </row>
    <row r="63" spans="1:15" x14ac:dyDescent="0.4">
      <c r="A63" t="s">
        <v>38</v>
      </c>
      <c r="B63">
        <v>3504</v>
      </c>
      <c r="K63" t="s">
        <v>39</v>
      </c>
      <c r="L63" s="8" t="str">
        <f>A88</f>
        <v>G8</v>
      </c>
      <c r="M63" s="8">
        <f>B88</f>
        <v>20775</v>
      </c>
      <c r="N63" s="8">
        <f t="shared" si="1"/>
        <v>5.4583267685520722</v>
      </c>
      <c r="O63" s="8">
        <f t="shared" si="2"/>
        <v>218.3330707420829</v>
      </c>
    </row>
    <row r="64" spans="1:15" x14ac:dyDescent="0.4">
      <c r="A64" t="s">
        <v>45</v>
      </c>
      <c r="B64">
        <v>20261</v>
      </c>
      <c r="K64" t="s">
        <v>40</v>
      </c>
      <c r="L64" s="8" t="str">
        <f>A100</f>
        <v>H8</v>
      </c>
      <c r="M64" s="8">
        <f>B100</f>
        <v>33098</v>
      </c>
      <c r="N64" s="8">
        <f t="shared" si="1"/>
        <v>9.3414211438474872</v>
      </c>
      <c r="O64" s="8">
        <f t="shared" si="2"/>
        <v>373.65684575389946</v>
      </c>
    </row>
    <row r="65" spans="1:15" x14ac:dyDescent="0.4">
      <c r="A65" t="s">
        <v>53</v>
      </c>
      <c r="B65">
        <v>5485</v>
      </c>
      <c r="K65" t="s">
        <v>48</v>
      </c>
      <c r="L65" s="8" t="str">
        <f>A101</f>
        <v>H9</v>
      </c>
      <c r="M65" s="8">
        <f>B101</f>
        <v>19637</v>
      </c>
      <c r="N65" s="8">
        <f t="shared" si="1"/>
        <v>5.0997321569245315</v>
      </c>
      <c r="O65" s="8">
        <f t="shared" si="2"/>
        <v>203.98928627698126</v>
      </c>
    </row>
    <row r="66" spans="1:15" x14ac:dyDescent="0.4">
      <c r="A66" t="s">
        <v>61</v>
      </c>
      <c r="B66">
        <v>3392</v>
      </c>
      <c r="K66" t="s">
        <v>47</v>
      </c>
      <c r="L66" s="8" t="str">
        <f>A89</f>
        <v>G9</v>
      </c>
      <c r="M66" s="8">
        <f>B89</f>
        <v>10640</v>
      </c>
      <c r="N66" s="8">
        <f t="shared" si="1"/>
        <v>2.2646919804632111</v>
      </c>
      <c r="O66" s="8">
        <f t="shared" si="2"/>
        <v>90.58767921852845</v>
      </c>
    </row>
    <row r="67" spans="1:15" x14ac:dyDescent="0.4">
      <c r="A67" t="s">
        <v>69</v>
      </c>
      <c r="B67">
        <v>25917</v>
      </c>
      <c r="K67" t="s">
        <v>46</v>
      </c>
      <c r="L67" s="8" t="str">
        <f>A77</f>
        <v>F9</v>
      </c>
      <c r="M67" s="8">
        <f>B77</f>
        <v>5645</v>
      </c>
      <c r="N67" s="8">
        <f t="shared" si="1"/>
        <v>0.69072002520876008</v>
      </c>
      <c r="O67" s="8">
        <f t="shared" si="2"/>
        <v>27.628801008350404</v>
      </c>
    </row>
    <row r="68" spans="1:15" x14ac:dyDescent="0.4">
      <c r="A68" t="s">
        <v>77</v>
      </c>
      <c r="B68">
        <v>3971</v>
      </c>
      <c r="K68" t="s">
        <v>45</v>
      </c>
      <c r="L68" s="8" t="str">
        <f>A65</f>
        <v>E9</v>
      </c>
      <c r="M68" s="8">
        <f>B65</f>
        <v>5485</v>
      </c>
      <c r="N68" s="8">
        <f t="shared" si="1"/>
        <v>0.64030250512052933</v>
      </c>
      <c r="O68" s="8">
        <f t="shared" si="2"/>
        <v>25.612100204821175</v>
      </c>
    </row>
    <row r="69" spans="1:15" x14ac:dyDescent="0.4">
      <c r="A69" t="s">
        <v>97</v>
      </c>
      <c r="B69">
        <v>3841</v>
      </c>
      <c r="K69" t="s">
        <v>44</v>
      </c>
      <c r="L69" s="8" t="str">
        <f>A53</f>
        <v>D9</v>
      </c>
      <c r="M69" s="8">
        <f>B53</f>
        <v>4857</v>
      </c>
      <c r="N69" s="8">
        <f t="shared" si="1"/>
        <v>0.44241373877422402</v>
      </c>
      <c r="O69" s="8">
        <f t="shared" si="2"/>
        <v>17.69654955096896</v>
      </c>
    </row>
    <row r="70" spans="1:15" x14ac:dyDescent="0.4">
      <c r="A70" t="s">
        <v>98</v>
      </c>
      <c r="B70">
        <v>6851</v>
      </c>
      <c r="K70" t="s">
        <v>43</v>
      </c>
      <c r="L70" s="8" t="str">
        <f>A41</f>
        <v>C9</v>
      </c>
      <c r="M70" s="8">
        <f>B41</f>
        <v>4533</v>
      </c>
      <c r="N70" s="8">
        <f t="shared" si="1"/>
        <v>0.34031826059555698</v>
      </c>
      <c r="O70" s="8">
        <f t="shared" si="2"/>
        <v>13.612730423822279</v>
      </c>
    </row>
    <row r="71" spans="1:15" x14ac:dyDescent="0.4">
      <c r="A71" t="s">
        <v>99</v>
      </c>
      <c r="B71">
        <v>29808</v>
      </c>
      <c r="K71" t="s">
        <v>42</v>
      </c>
      <c r="L71" s="8" t="str">
        <f>A29</f>
        <v>B9</v>
      </c>
      <c r="M71" s="8">
        <f>B29</f>
        <v>4421</v>
      </c>
      <c r="N71" s="8">
        <f t="shared" si="1"/>
        <v>0.30502599653379547</v>
      </c>
      <c r="O71" s="8">
        <f t="shared" si="2"/>
        <v>12.20103986135182</v>
      </c>
    </row>
    <row r="72" spans="1:15" x14ac:dyDescent="0.4">
      <c r="A72" t="s">
        <v>14</v>
      </c>
      <c r="B72">
        <v>3417</v>
      </c>
      <c r="K72" t="s">
        <v>41</v>
      </c>
      <c r="L72" s="8" t="str">
        <f>A17</f>
        <v>A9</v>
      </c>
      <c r="M72" s="8">
        <f>B17</f>
        <v>3947</v>
      </c>
      <c r="N72" s="8">
        <f t="shared" si="1"/>
        <v>0.15566409327241215</v>
      </c>
      <c r="O72" s="8">
        <f t="shared" si="2"/>
        <v>6.2265637308964861</v>
      </c>
    </row>
    <row r="73" spans="1:15" x14ac:dyDescent="0.4">
      <c r="A73" t="s">
        <v>22</v>
      </c>
      <c r="B73">
        <v>3588</v>
      </c>
      <c r="K73" t="s">
        <v>49</v>
      </c>
      <c r="L73" s="8" t="str">
        <f>A18</f>
        <v>A10</v>
      </c>
      <c r="M73" s="8">
        <f>B18</f>
        <v>4156</v>
      </c>
      <c r="N73" s="8">
        <f t="shared" si="1"/>
        <v>0.22152197888766345</v>
      </c>
      <c r="O73" s="8">
        <f t="shared" si="2"/>
        <v>8.860879155506538</v>
      </c>
    </row>
    <row r="74" spans="1:15" x14ac:dyDescent="0.4">
      <c r="A74" t="s">
        <v>32</v>
      </c>
      <c r="B74">
        <v>4613</v>
      </c>
      <c r="K74" t="s">
        <v>50</v>
      </c>
      <c r="L74" s="8" t="str">
        <f>A30</f>
        <v>B10</v>
      </c>
      <c r="M74" s="8">
        <f>B30</f>
        <v>4089</v>
      </c>
      <c r="N74" s="8">
        <f t="shared" ref="N74:N96" si="4">(M74-I$15)/3173.5</f>
        <v>0.20040964235071687</v>
      </c>
      <c r="O74" s="8">
        <f t="shared" ref="O74:O96" si="5">N74*40</f>
        <v>8.0163856940286742</v>
      </c>
    </row>
    <row r="75" spans="1:15" x14ac:dyDescent="0.4">
      <c r="A75" t="s">
        <v>30</v>
      </c>
      <c r="B75">
        <v>3681</v>
      </c>
      <c r="K75" t="s">
        <v>51</v>
      </c>
      <c r="L75" s="8" t="str">
        <f>A42</f>
        <v>C10</v>
      </c>
      <c r="M75" s="8">
        <f>B42</f>
        <v>3434</v>
      </c>
      <c r="N75" s="8">
        <f t="shared" si="4"/>
        <v>-5.9870805104773909E-3</v>
      </c>
      <c r="O75" s="8">
        <f t="shared" si="5"/>
        <v>-0.23948322041909564</v>
      </c>
    </row>
    <row r="76" spans="1:15" x14ac:dyDescent="0.4">
      <c r="A76" t="s">
        <v>46</v>
      </c>
      <c r="B76">
        <v>32809</v>
      </c>
      <c r="K76" t="s">
        <v>52</v>
      </c>
      <c r="L76" t="str">
        <f>A54</f>
        <v>D10</v>
      </c>
      <c r="M76">
        <f>B54</f>
        <v>3380</v>
      </c>
      <c r="N76" s="8">
        <f t="shared" si="4"/>
        <v>-2.3002993540255239E-2</v>
      </c>
      <c r="O76" s="8">
        <f t="shared" si="5"/>
        <v>-0.9201197416102096</v>
      </c>
    </row>
    <row r="77" spans="1:15" x14ac:dyDescent="0.4">
      <c r="A77" t="s">
        <v>54</v>
      </c>
      <c r="B77">
        <v>5645</v>
      </c>
      <c r="K77" t="s">
        <v>53</v>
      </c>
      <c r="L77" t="str">
        <f>A66</f>
        <v>E10</v>
      </c>
      <c r="M77">
        <f>B66</f>
        <v>3392</v>
      </c>
      <c r="N77" s="8">
        <f t="shared" si="4"/>
        <v>-1.9221679533637938E-2</v>
      </c>
      <c r="O77" s="8">
        <f t="shared" si="5"/>
        <v>-0.76886718134551746</v>
      </c>
    </row>
    <row r="78" spans="1:15" x14ac:dyDescent="0.4">
      <c r="A78" t="s">
        <v>62</v>
      </c>
      <c r="B78">
        <v>3400</v>
      </c>
      <c r="K78" t="s">
        <v>54</v>
      </c>
      <c r="L78" t="str">
        <f>A78</f>
        <v>F10</v>
      </c>
      <c r="M78">
        <f>B78</f>
        <v>3400</v>
      </c>
      <c r="N78" s="8">
        <f t="shared" si="4"/>
        <v>-1.6700803529226406E-2</v>
      </c>
      <c r="O78" s="8">
        <f t="shared" si="5"/>
        <v>-0.66803214116905618</v>
      </c>
    </row>
    <row r="79" spans="1:15" x14ac:dyDescent="0.4">
      <c r="A79" t="s">
        <v>70</v>
      </c>
      <c r="B79">
        <v>13763</v>
      </c>
      <c r="K79" t="s">
        <v>55</v>
      </c>
      <c r="L79" t="str">
        <f>A90</f>
        <v>G10</v>
      </c>
      <c r="M79">
        <f>B90</f>
        <v>3536</v>
      </c>
      <c r="N79" s="8">
        <f t="shared" si="4"/>
        <v>2.6154088545769654E-2</v>
      </c>
      <c r="O79" s="8">
        <f t="shared" si="5"/>
        <v>1.0461635418307862</v>
      </c>
    </row>
    <row r="80" spans="1:15" x14ac:dyDescent="0.4">
      <c r="A80" t="s">
        <v>78</v>
      </c>
      <c r="B80">
        <v>3833</v>
      </c>
      <c r="K80" t="s">
        <v>56</v>
      </c>
      <c r="L80" t="str">
        <f>A102</f>
        <v>H10</v>
      </c>
      <c r="M80">
        <f>B102</f>
        <v>3839</v>
      </c>
      <c r="N80" s="8">
        <f t="shared" si="4"/>
        <v>0.12163226721285647</v>
      </c>
      <c r="O80" s="8">
        <f t="shared" si="5"/>
        <v>4.8652906885142588</v>
      </c>
    </row>
    <row r="81" spans="1:15" x14ac:dyDescent="0.4">
      <c r="A81" t="s">
        <v>100</v>
      </c>
      <c r="B81">
        <v>3453</v>
      </c>
      <c r="K81" t="s">
        <v>64</v>
      </c>
      <c r="L81" t="str">
        <f>A103</f>
        <v>H11</v>
      </c>
      <c r="M81">
        <f>B103</f>
        <v>4716</v>
      </c>
      <c r="N81" s="8">
        <f t="shared" si="4"/>
        <v>0.3979832991964708</v>
      </c>
      <c r="O81" s="8">
        <f t="shared" si="5"/>
        <v>15.919331967858831</v>
      </c>
    </row>
    <row r="82" spans="1:15" x14ac:dyDescent="0.4">
      <c r="A82" t="s">
        <v>101</v>
      </c>
      <c r="B82">
        <v>6943</v>
      </c>
      <c r="K82" t="s">
        <v>63</v>
      </c>
      <c r="L82" t="str">
        <f>A91</f>
        <v>G11</v>
      </c>
      <c r="M82">
        <f>B91</f>
        <v>6894</v>
      </c>
      <c r="N82" s="8">
        <f t="shared" si="4"/>
        <v>1.0842917913975105</v>
      </c>
      <c r="O82" s="8">
        <f t="shared" si="5"/>
        <v>43.371671655900421</v>
      </c>
    </row>
    <row r="83" spans="1:15" x14ac:dyDescent="0.4">
      <c r="A83" t="s">
        <v>102</v>
      </c>
      <c r="B83">
        <v>26782</v>
      </c>
      <c r="K83" t="s">
        <v>62</v>
      </c>
      <c r="L83" t="str">
        <f>A79</f>
        <v>F11</v>
      </c>
      <c r="M83">
        <f>B79</f>
        <v>13763</v>
      </c>
      <c r="N83" s="8">
        <f t="shared" si="4"/>
        <v>3.248778950685363</v>
      </c>
      <c r="O83" s="8">
        <f t="shared" si="5"/>
        <v>129.95115802741452</v>
      </c>
    </row>
    <row r="84" spans="1:15" x14ac:dyDescent="0.4">
      <c r="A84" t="s">
        <v>15</v>
      </c>
      <c r="B84">
        <v>3369</v>
      </c>
      <c r="K84" t="s">
        <v>61</v>
      </c>
      <c r="L84" t="str">
        <f>A67</f>
        <v>E11</v>
      </c>
      <c r="M84">
        <f>B67</f>
        <v>25917</v>
      </c>
      <c r="N84" s="8">
        <f t="shared" si="4"/>
        <v>7.0786198203875843</v>
      </c>
      <c r="O84" s="8">
        <f t="shared" si="5"/>
        <v>283.14479281550337</v>
      </c>
    </row>
    <row r="85" spans="1:15" x14ac:dyDescent="0.4">
      <c r="A85" t="s">
        <v>23</v>
      </c>
      <c r="B85">
        <v>3394</v>
      </c>
      <c r="K85" t="s">
        <v>60</v>
      </c>
      <c r="L85" t="str">
        <f>A55</f>
        <v>D11</v>
      </c>
      <c r="M85">
        <f>B55</f>
        <v>29130</v>
      </c>
      <c r="N85" s="8">
        <f t="shared" si="4"/>
        <v>8.0910666456593674</v>
      </c>
      <c r="O85" s="8">
        <f t="shared" si="5"/>
        <v>323.6426658263747</v>
      </c>
    </row>
    <row r="86" spans="1:15" x14ac:dyDescent="0.4">
      <c r="A86" t="s">
        <v>31</v>
      </c>
      <c r="B86">
        <v>4247</v>
      </c>
      <c r="K86" t="s">
        <v>59</v>
      </c>
      <c r="L86" t="str">
        <f>A43</f>
        <v>C11</v>
      </c>
      <c r="M86">
        <f>B43</f>
        <v>21919</v>
      </c>
      <c r="N86" s="8">
        <f t="shared" si="4"/>
        <v>5.8188120371829211</v>
      </c>
      <c r="O86" s="8">
        <f t="shared" si="5"/>
        <v>232.75248148731686</v>
      </c>
    </row>
    <row r="87" spans="1:15" x14ac:dyDescent="0.4">
      <c r="A87" t="s">
        <v>39</v>
      </c>
      <c r="B87">
        <v>3869</v>
      </c>
      <c r="K87" t="s">
        <v>58</v>
      </c>
      <c r="L87" t="str">
        <f>A31</f>
        <v>B11</v>
      </c>
      <c r="M87">
        <f>B31</f>
        <v>10572</v>
      </c>
      <c r="N87" s="8">
        <f t="shared" si="4"/>
        <v>2.2432645344257129</v>
      </c>
      <c r="O87" s="8">
        <f t="shared" si="5"/>
        <v>89.730581377028514</v>
      </c>
    </row>
    <row r="88" spans="1:15" x14ac:dyDescent="0.4">
      <c r="A88" t="s">
        <v>47</v>
      </c>
      <c r="B88">
        <v>20775</v>
      </c>
      <c r="K88" t="s">
        <v>57</v>
      </c>
      <c r="L88" t="str">
        <f>A19</f>
        <v>A11</v>
      </c>
      <c r="M88">
        <f>B19</f>
        <v>5968</v>
      </c>
      <c r="N88" s="8">
        <f t="shared" si="4"/>
        <v>0.79250039388687565</v>
      </c>
      <c r="O88" s="8">
        <f t="shared" si="5"/>
        <v>31.700015755475025</v>
      </c>
    </row>
    <row r="89" spans="1:15" x14ac:dyDescent="0.4">
      <c r="A89" t="s">
        <v>55</v>
      </c>
      <c r="B89">
        <v>10640</v>
      </c>
      <c r="K89" t="s">
        <v>65</v>
      </c>
      <c r="L89" t="str">
        <f>A20</f>
        <v>A12</v>
      </c>
      <c r="M89">
        <f>B20</f>
        <v>5073</v>
      </c>
      <c r="N89" s="8">
        <f t="shared" si="4"/>
        <v>0.51047739089333544</v>
      </c>
      <c r="O89" s="8">
        <f t="shared" si="5"/>
        <v>20.419095635733417</v>
      </c>
    </row>
    <row r="90" spans="1:15" x14ac:dyDescent="0.4">
      <c r="A90" t="s">
        <v>63</v>
      </c>
      <c r="B90">
        <v>3536</v>
      </c>
      <c r="K90" t="s">
        <v>66</v>
      </c>
      <c r="L90" t="str">
        <f>A32</f>
        <v>B12</v>
      </c>
      <c r="M90">
        <f>B32</f>
        <v>4134</v>
      </c>
      <c r="N90" s="8">
        <f t="shared" si="4"/>
        <v>0.21458956987553174</v>
      </c>
      <c r="O90" s="8">
        <f t="shared" si="5"/>
        <v>8.58358279502127</v>
      </c>
    </row>
    <row r="91" spans="1:15" x14ac:dyDescent="0.4">
      <c r="A91" t="s">
        <v>71</v>
      </c>
      <c r="B91">
        <v>6894</v>
      </c>
      <c r="K91" t="s">
        <v>67</v>
      </c>
      <c r="L91" t="str">
        <f>A44</f>
        <v>C12</v>
      </c>
      <c r="M91">
        <f>B44</f>
        <v>3948</v>
      </c>
      <c r="N91" s="8">
        <f t="shared" si="4"/>
        <v>0.15597920277296359</v>
      </c>
      <c r="O91" s="8">
        <f t="shared" si="5"/>
        <v>6.239168110918544</v>
      </c>
    </row>
    <row r="92" spans="1:15" x14ac:dyDescent="0.4">
      <c r="A92" t="s">
        <v>79</v>
      </c>
      <c r="B92">
        <v>3578</v>
      </c>
      <c r="K92" t="s">
        <v>68</v>
      </c>
      <c r="L92" t="str">
        <f>A56</f>
        <v>D12</v>
      </c>
      <c r="M92">
        <f>B56</f>
        <v>3889</v>
      </c>
      <c r="N92" s="8">
        <f t="shared" si="4"/>
        <v>0.13738774224042855</v>
      </c>
      <c r="O92" s="8">
        <f t="shared" si="5"/>
        <v>5.4955096896171423</v>
      </c>
    </row>
    <row r="93" spans="1:15" x14ac:dyDescent="0.4">
      <c r="A93" t="s">
        <v>103</v>
      </c>
      <c r="B93">
        <v>3451</v>
      </c>
      <c r="K93" t="s">
        <v>69</v>
      </c>
      <c r="L93" t="str">
        <f>A68</f>
        <v>E12</v>
      </c>
      <c r="M93">
        <f>B68</f>
        <v>3971</v>
      </c>
      <c r="N93" s="8">
        <f t="shared" si="4"/>
        <v>0.16322672128564678</v>
      </c>
      <c r="O93" s="8">
        <f t="shared" si="5"/>
        <v>6.5290688514258708</v>
      </c>
    </row>
    <row r="94" spans="1:15" x14ac:dyDescent="0.4">
      <c r="A94" t="s">
        <v>104</v>
      </c>
      <c r="B94">
        <v>6939</v>
      </c>
      <c r="K94" t="s">
        <v>70</v>
      </c>
      <c r="L94" t="str">
        <f>A80</f>
        <v>F12</v>
      </c>
      <c r="M94">
        <f>B80</f>
        <v>3833</v>
      </c>
      <c r="N94" s="8">
        <f t="shared" si="4"/>
        <v>0.11974161020954782</v>
      </c>
      <c r="O94" s="8">
        <f t="shared" si="5"/>
        <v>4.7896644083819133</v>
      </c>
    </row>
    <row r="95" spans="1:15" x14ac:dyDescent="0.4">
      <c r="A95" t="s">
        <v>105</v>
      </c>
      <c r="B95">
        <v>9929</v>
      </c>
      <c r="K95" t="s">
        <v>71</v>
      </c>
      <c r="L95" t="str">
        <f>A92</f>
        <v>G12</v>
      </c>
      <c r="M95">
        <f>B92</f>
        <v>3578</v>
      </c>
      <c r="N95" s="8">
        <f t="shared" si="4"/>
        <v>3.93886875689302E-2</v>
      </c>
      <c r="O95" s="8">
        <f t="shared" si="5"/>
        <v>1.5755475027572081</v>
      </c>
    </row>
    <row r="96" spans="1:15" x14ac:dyDescent="0.4">
      <c r="A96" t="s">
        <v>16</v>
      </c>
      <c r="B96">
        <v>3377</v>
      </c>
      <c r="K96" t="s">
        <v>72</v>
      </c>
      <c r="L96" t="str">
        <f>A104</f>
        <v>H12</v>
      </c>
      <c r="M96">
        <f>B104</f>
        <v>3568</v>
      </c>
      <c r="N96" s="8">
        <f t="shared" si="4"/>
        <v>3.6237592563415785E-2</v>
      </c>
      <c r="O96" s="8">
        <f t="shared" si="5"/>
        <v>1.4495037025366315</v>
      </c>
    </row>
    <row r="97" spans="1:2" x14ac:dyDescent="0.4">
      <c r="A97" t="s">
        <v>24</v>
      </c>
      <c r="B97">
        <v>3371</v>
      </c>
    </row>
    <row r="98" spans="1:2" x14ac:dyDescent="0.4">
      <c r="A98" t="s">
        <v>33</v>
      </c>
      <c r="B98">
        <v>3864</v>
      </c>
    </row>
    <row r="99" spans="1:2" x14ac:dyDescent="0.4">
      <c r="A99" t="s">
        <v>40</v>
      </c>
      <c r="B99">
        <v>3966</v>
      </c>
    </row>
    <row r="100" spans="1:2" x14ac:dyDescent="0.4">
      <c r="A100" t="s">
        <v>48</v>
      </c>
      <c r="B100">
        <v>33098</v>
      </c>
    </row>
    <row r="101" spans="1:2" x14ac:dyDescent="0.4">
      <c r="A101" t="s">
        <v>56</v>
      </c>
      <c r="B101">
        <v>19637</v>
      </c>
    </row>
    <row r="102" spans="1:2" x14ac:dyDescent="0.4">
      <c r="A102" t="s">
        <v>64</v>
      </c>
      <c r="B102">
        <v>3839</v>
      </c>
    </row>
    <row r="103" spans="1:2" x14ac:dyDescent="0.4">
      <c r="A103" t="s">
        <v>72</v>
      </c>
      <c r="B103">
        <v>4716</v>
      </c>
    </row>
    <row r="104" spans="1:2" x14ac:dyDescent="0.4">
      <c r="A104" t="s">
        <v>80</v>
      </c>
      <c r="B104">
        <v>3568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64813</v>
      </c>
      <c r="D2">
        <v>3389</v>
      </c>
      <c r="E2">
        <v>4442</v>
      </c>
      <c r="F2">
        <v>3992</v>
      </c>
      <c r="G2">
        <v>32742</v>
      </c>
      <c r="H2">
        <v>30269</v>
      </c>
      <c r="I2">
        <v>3765</v>
      </c>
      <c r="J2">
        <v>4927</v>
      </c>
      <c r="K2">
        <v>3947</v>
      </c>
      <c r="L2">
        <v>4156</v>
      </c>
      <c r="M2">
        <v>5968</v>
      </c>
      <c r="N2">
        <v>5073</v>
      </c>
      <c r="O2">
        <v>49746</v>
      </c>
      <c r="P2">
        <v>3413</v>
      </c>
      <c r="Q2">
        <v>6108</v>
      </c>
      <c r="R2">
        <v>3762</v>
      </c>
      <c r="S2">
        <v>16198</v>
      </c>
      <c r="T2">
        <v>19473</v>
      </c>
      <c r="U2">
        <v>3439</v>
      </c>
      <c r="V2">
        <v>8012</v>
      </c>
      <c r="W2">
        <v>4421</v>
      </c>
      <c r="X2">
        <v>4089</v>
      </c>
      <c r="Y2">
        <v>10572</v>
      </c>
      <c r="Z2">
        <v>4134</v>
      </c>
      <c r="AA2">
        <v>29645</v>
      </c>
      <c r="AB2">
        <v>3395</v>
      </c>
      <c r="AC2">
        <v>8106</v>
      </c>
      <c r="AD2">
        <v>3788</v>
      </c>
      <c r="AE2">
        <v>8885</v>
      </c>
      <c r="AF2">
        <v>10895</v>
      </c>
      <c r="AG2">
        <v>3413</v>
      </c>
      <c r="AH2">
        <v>8931</v>
      </c>
      <c r="AI2">
        <v>4533</v>
      </c>
      <c r="AJ2">
        <v>3434</v>
      </c>
      <c r="AK2">
        <v>21919</v>
      </c>
      <c r="AL2">
        <v>3948</v>
      </c>
      <c r="AM2">
        <v>10358</v>
      </c>
      <c r="AN2">
        <v>3502</v>
      </c>
      <c r="AO2">
        <v>15189</v>
      </c>
      <c r="AP2">
        <v>3670</v>
      </c>
      <c r="AQ2">
        <v>5878</v>
      </c>
      <c r="AR2">
        <v>6984</v>
      </c>
      <c r="AS2">
        <v>3406</v>
      </c>
      <c r="AT2">
        <v>12271</v>
      </c>
      <c r="AU2">
        <v>4857</v>
      </c>
      <c r="AV2">
        <v>3380</v>
      </c>
      <c r="AW2">
        <v>29130</v>
      </c>
      <c r="AX2">
        <v>3889</v>
      </c>
      <c r="AY2">
        <v>4778</v>
      </c>
      <c r="AZ2">
        <v>3883</v>
      </c>
      <c r="BA2">
        <v>25997</v>
      </c>
      <c r="BB2">
        <v>3561</v>
      </c>
      <c r="BC2">
        <v>4445</v>
      </c>
      <c r="BD2">
        <v>5329</v>
      </c>
      <c r="BE2">
        <v>3504</v>
      </c>
      <c r="BF2">
        <v>20261</v>
      </c>
      <c r="BG2">
        <v>5485</v>
      </c>
      <c r="BH2">
        <v>3392</v>
      </c>
      <c r="BI2">
        <v>25917</v>
      </c>
      <c r="BJ2">
        <v>3971</v>
      </c>
      <c r="BK2">
        <v>3841</v>
      </c>
      <c r="BL2">
        <v>6851</v>
      </c>
      <c r="BM2">
        <v>29808</v>
      </c>
      <c r="BN2">
        <v>3417</v>
      </c>
      <c r="BO2">
        <v>3588</v>
      </c>
      <c r="BP2">
        <v>4613</v>
      </c>
      <c r="BQ2">
        <v>3681</v>
      </c>
      <c r="BR2">
        <v>32809</v>
      </c>
      <c r="BS2">
        <v>5645</v>
      </c>
      <c r="BT2">
        <v>3400</v>
      </c>
      <c r="BU2">
        <v>13763</v>
      </c>
      <c r="BV2">
        <v>3833</v>
      </c>
      <c r="BW2">
        <v>3453</v>
      </c>
      <c r="BX2">
        <v>6943</v>
      </c>
      <c r="BY2">
        <v>26782</v>
      </c>
      <c r="BZ2">
        <v>3369</v>
      </c>
      <c r="CA2">
        <v>3394</v>
      </c>
      <c r="CB2">
        <v>4247</v>
      </c>
      <c r="CC2">
        <v>3869</v>
      </c>
      <c r="CD2">
        <v>20775</v>
      </c>
      <c r="CE2">
        <v>10640</v>
      </c>
      <c r="CF2">
        <v>3536</v>
      </c>
      <c r="CG2">
        <v>6894</v>
      </c>
      <c r="CH2">
        <v>3578</v>
      </c>
      <c r="CI2">
        <v>3451</v>
      </c>
      <c r="CJ2">
        <v>6939</v>
      </c>
      <c r="CK2">
        <v>9929</v>
      </c>
      <c r="CL2">
        <v>3377</v>
      </c>
      <c r="CM2">
        <v>3371</v>
      </c>
      <c r="CN2">
        <v>3864</v>
      </c>
      <c r="CO2">
        <v>3966</v>
      </c>
      <c r="CP2">
        <v>33098</v>
      </c>
      <c r="CQ2">
        <v>19637</v>
      </c>
      <c r="CR2">
        <v>3839</v>
      </c>
      <c r="CS2">
        <v>4716</v>
      </c>
      <c r="CT2">
        <v>3568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64813</v>
      </c>
      <c r="G9">
        <f>'Plate 1'!G9</f>
        <v>30</v>
      </c>
      <c r="H9" t="str">
        <f t="shared" ref="H9:I9" si="0">A9</f>
        <v>A1</v>
      </c>
      <c r="I9">
        <f t="shared" si="0"/>
        <v>64813</v>
      </c>
      <c r="K9" t="s">
        <v>82</v>
      </c>
      <c r="L9" t="str">
        <f>A10</f>
        <v>A2</v>
      </c>
      <c r="M9">
        <f>B10</f>
        <v>3389</v>
      </c>
      <c r="N9" s="8">
        <f>(M9-I$15)/3173.5</f>
        <v>-2.0167008035292266E-2</v>
      </c>
      <c r="O9">
        <f>N9*40</f>
        <v>-0.80668032141169066</v>
      </c>
    </row>
    <row r="10" spans="1:98" x14ac:dyDescent="0.4">
      <c r="A10" t="s">
        <v>83</v>
      </c>
      <c r="B10">
        <v>3389</v>
      </c>
      <c r="G10">
        <f>'Plate 1'!G10</f>
        <v>15</v>
      </c>
      <c r="H10" t="str">
        <f>A21</f>
        <v>B1</v>
      </c>
      <c r="I10">
        <f>B21</f>
        <v>49746</v>
      </c>
      <c r="K10" t="s">
        <v>85</v>
      </c>
      <c r="L10" t="str">
        <f>A22</f>
        <v>B2</v>
      </c>
      <c r="M10">
        <f>B22</f>
        <v>3413</v>
      </c>
      <c r="N10" s="8">
        <f t="shared" ref="N10:N73" si="1">(M10-I$15)/3173.5</f>
        <v>-1.2604380022057665E-2</v>
      </c>
      <c r="O10">
        <f t="shared" ref="O10:O73" si="2">N10*40</f>
        <v>-0.50417520088230661</v>
      </c>
    </row>
    <row r="11" spans="1:98" x14ac:dyDescent="0.4">
      <c r="A11" t="s">
        <v>84</v>
      </c>
      <c r="B11">
        <v>4442</v>
      </c>
      <c r="G11">
        <f>'Plate 1'!G11</f>
        <v>7.5</v>
      </c>
      <c r="H11" t="str">
        <f>A33</f>
        <v>C1</v>
      </c>
      <c r="I11">
        <f>B33</f>
        <v>29645</v>
      </c>
      <c r="K11" t="s">
        <v>88</v>
      </c>
      <c r="L11" t="str">
        <f>A34</f>
        <v>C2</v>
      </c>
      <c r="M11">
        <f>B34</f>
        <v>3395</v>
      </c>
      <c r="N11" s="8">
        <f t="shared" si="1"/>
        <v>-1.8276351031983613E-2</v>
      </c>
      <c r="O11">
        <f t="shared" si="2"/>
        <v>-0.73105404127934448</v>
      </c>
    </row>
    <row r="12" spans="1:98" x14ac:dyDescent="0.4">
      <c r="A12" t="s">
        <v>9</v>
      </c>
      <c r="B12">
        <v>3992</v>
      </c>
      <c r="G12">
        <f>'Plate 1'!G12</f>
        <v>1.875</v>
      </c>
      <c r="H12" t="str">
        <f>A45</f>
        <v>D1</v>
      </c>
      <c r="I12">
        <f>B45</f>
        <v>10358</v>
      </c>
      <c r="K12" t="s">
        <v>91</v>
      </c>
      <c r="L12" t="str">
        <f>A46</f>
        <v>D2</v>
      </c>
      <c r="M12">
        <f>B46</f>
        <v>3502</v>
      </c>
      <c r="N12" s="8">
        <f t="shared" si="1"/>
        <v>1.544036552702064E-2</v>
      </c>
      <c r="O12">
        <f t="shared" si="2"/>
        <v>0.61761462108082554</v>
      </c>
    </row>
    <row r="13" spans="1:98" x14ac:dyDescent="0.4">
      <c r="A13" t="s">
        <v>17</v>
      </c>
      <c r="B13">
        <v>32742</v>
      </c>
      <c r="G13">
        <f>'Plate 1'!G13</f>
        <v>0.46875</v>
      </c>
      <c r="H13" t="str">
        <f>A57</f>
        <v>E1</v>
      </c>
      <c r="I13">
        <f>B57</f>
        <v>4778</v>
      </c>
      <c r="K13" t="s">
        <v>94</v>
      </c>
      <c r="L13" t="str">
        <f>A58</f>
        <v>E2</v>
      </c>
      <c r="M13">
        <f>B58</f>
        <v>3883</v>
      </c>
      <c r="N13" s="8">
        <f t="shared" si="1"/>
        <v>0.1354970852371199</v>
      </c>
      <c r="O13">
        <f t="shared" si="2"/>
        <v>5.4198834094847959</v>
      </c>
    </row>
    <row r="14" spans="1:98" x14ac:dyDescent="0.4">
      <c r="A14" t="s">
        <v>25</v>
      </c>
      <c r="B14">
        <v>30269</v>
      </c>
      <c r="G14">
        <f>'Plate 1'!G14</f>
        <v>0.1171875</v>
      </c>
      <c r="H14" t="str">
        <f>A69</f>
        <v>F1</v>
      </c>
      <c r="I14">
        <f>B69</f>
        <v>3841</v>
      </c>
      <c r="K14" t="s">
        <v>97</v>
      </c>
      <c r="L14" t="str">
        <f>A70</f>
        <v>F2</v>
      </c>
      <c r="M14">
        <f>B70</f>
        <v>6851</v>
      </c>
      <c r="N14" s="8">
        <f t="shared" si="1"/>
        <v>1.0707420828737986</v>
      </c>
      <c r="O14">
        <f t="shared" si="2"/>
        <v>42.829683314951943</v>
      </c>
    </row>
    <row r="15" spans="1:98" x14ac:dyDescent="0.4">
      <c r="A15" t="s">
        <v>34</v>
      </c>
      <c r="B15">
        <v>3765</v>
      </c>
      <c r="G15">
        <f>'Plate 1'!G15</f>
        <v>0</v>
      </c>
      <c r="H15" t="str">
        <f>A81</f>
        <v>G1</v>
      </c>
      <c r="I15">
        <f>B81</f>
        <v>3453</v>
      </c>
      <c r="K15" t="s">
        <v>100</v>
      </c>
      <c r="L15" t="str">
        <f>A82</f>
        <v>G2</v>
      </c>
      <c r="M15">
        <f>B82</f>
        <v>6943</v>
      </c>
      <c r="N15" s="8">
        <f t="shared" si="1"/>
        <v>1.0997321569245313</v>
      </c>
      <c r="O15">
        <f t="shared" si="2"/>
        <v>43.989286276981254</v>
      </c>
    </row>
    <row r="16" spans="1:98" x14ac:dyDescent="0.4">
      <c r="A16" t="s">
        <v>41</v>
      </c>
      <c r="B16">
        <v>4927</v>
      </c>
      <c r="H16" t="s">
        <v>119</v>
      </c>
      <c r="I16">
        <f>SLOPE(I10:I15, G10:G15)</f>
        <v>3130.1310086040253</v>
      </c>
      <c r="K16" t="s">
        <v>103</v>
      </c>
      <c r="L16" t="str">
        <f>A94</f>
        <v>H2</v>
      </c>
      <c r="M16">
        <f>B94</f>
        <v>6939</v>
      </c>
      <c r="N16" s="8">
        <f t="shared" si="1"/>
        <v>1.0984717189223254</v>
      </c>
      <c r="O16">
        <f t="shared" si="2"/>
        <v>43.938868756893015</v>
      </c>
    </row>
    <row r="17" spans="1:15" x14ac:dyDescent="0.4">
      <c r="A17" t="s">
        <v>49</v>
      </c>
      <c r="B17">
        <v>3947</v>
      </c>
      <c r="K17" t="s">
        <v>104</v>
      </c>
      <c r="L17" t="str">
        <f>A95</f>
        <v>H3</v>
      </c>
      <c r="M17">
        <f>B95</f>
        <v>9929</v>
      </c>
      <c r="N17" s="8">
        <f t="shared" si="1"/>
        <v>2.0406491255711359</v>
      </c>
      <c r="O17">
        <f t="shared" si="2"/>
        <v>81.625965022845435</v>
      </c>
    </row>
    <row r="18" spans="1:15" x14ac:dyDescent="0.4">
      <c r="A18" t="s">
        <v>57</v>
      </c>
      <c r="B18">
        <v>4156</v>
      </c>
      <c r="K18" t="s">
        <v>101</v>
      </c>
      <c r="L18" t="str">
        <f>A83</f>
        <v>G3</v>
      </c>
      <c r="M18">
        <f>B83</f>
        <v>26782</v>
      </c>
      <c r="N18" s="8">
        <f t="shared" si="1"/>
        <v>7.351189538364582</v>
      </c>
      <c r="O18">
        <f t="shared" si="2"/>
        <v>294.04758153458329</v>
      </c>
    </row>
    <row r="19" spans="1:15" x14ac:dyDescent="0.4">
      <c r="A19" t="s">
        <v>65</v>
      </c>
      <c r="B19">
        <v>5968</v>
      </c>
      <c r="K19" t="s">
        <v>98</v>
      </c>
      <c r="L19" t="str">
        <f>A71</f>
        <v>F3</v>
      </c>
      <c r="M19">
        <f>B71</f>
        <v>29808</v>
      </c>
      <c r="N19" s="8">
        <f t="shared" si="1"/>
        <v>8.3047108870332433</v>
      </c>
      <c r="O19">
        <f t="shared" si="2"/>
        <v>332.18843548132975</v>
      </c>
    </row>
    <row r="20" spans="1:15" x14ac:dyDescent="0.4">
      <c r="A20" t="s">
        <v>73</v>
      </c>
      <c r="B20">
        <v>5073</v>
      </c>
      <c r="K20" t="s">
        <v>95</v>
      </c>
      <c r="L20" t="str">
        <f>A59</f>
        <v>E3</v>
      </c>
      <c r="M20">
        <f>B59</f>
        <v>25997</v>
      </c>
      <c r="N20" s="8">
        <f t="shared" si="1"/>
        <v>7.1038285804317001</v>
      </c>
      <c r="O20">
        <f t="shared" si="2"/>
        <v>284.153143217268</v>
      </c>
    </row>
    <row r="21" spans="1:15" x14ac:dyDescent="0.4">
      <c r="A21" t="s">
        <v>85</v>
      </c>
      <c r="B21">
        <v>49746</v>
      </c>
      <c r="K21" t="s">
        <v>92</v>
      </c>
      <c r="L21" t="str">
        <f>A47</f>
        <v>D3</v>
      </c>
      <c r="M21">
        <f>B47</f>
        <v>15189</v>
      </c>
      <c r="N21" s="8">
        <f t="shared" si="1"/>
        <v>3.6981250984717189</v>
      </c>
      <c r="O21">
        <f t="shared" si="2"/>
        <v>147.92500393886877</v>
      </c>
    </row>
    <row r="22" spans="1:15" x14ac:dyDescent="0.4">
      <c r="A22" t="s">
        <v>86</v>
      </c>
      <c r="B22">
        <v>3413</v>
      </c>
      <c r="K22" t="s">
        <v>89</v>
      </c>
      <c r="L22" t="str">
        <f>A35</f>
        <v>C3</v>
      </c>
      <c r="M22">
        <f>B35</f>
        <v>8106</v>
      </c>
      <c r="N22" s="8">
        <f t="shared" si="1"/>
        <v>1.4662045060658579</v>
      </c>
      <c r="O22">
        <f t="shared" si="2"/>
        <v>58.648180242634318</v>
      </c>
    </row>
    <row r="23" spans="1:15" x14ac:dyDescent="0.4">
      <c r="A23" t="s">
        <v>87</v>
      </c>
      <c r="B23">
        <v>6108</v>
      </c>
      <c r="K23" t="s">
        <v>86</v>
      </c>
      <c r="L23" t="str">
        <f>A23</f>
        <v>B3</v>
      </c>
      <c r="M23">
        <f>B23</f>
        <v>6108</v>
      </c>
      <c r="N23" s="8">
        <f t="shared" si="1"/>
        <v>0.83661572396407746</v>
      </c>
      <c r="O23">
        <f t="shared" si="2"/>
        <v>33.464628958563097</v>
      </c>
    </row>
    <row r="24" spans="1:15" x14ac:dyDescent="0.4">
      <c r="A24" t="s">
        <v>10</v>
      </c>
      <c r="B24">
        <v>3762</v>
      </c>
      <c r="K24" t="s">
        <v>83</v>
      </c>
      <c r="L24" t="str">
        <f>A11</f>
        <v>A3</v>
      </c>
      <c r="M24">
        <f>B11</f>
        <v>4442</v>
      </c>
      <c r="N24" s="8">
        <f t="shared" si="1"/>
        <v>0.31164329604537577</v>
      </c>
      <c r="O24">
        <f t="shared" si="2"/>
        <v>12.465731841815032</v>
      </c>
    </row>
    <row r="25" spans="1:15" x14ac:dyDescent="0.4">
      <c r="A25" t="s">
        <v>18</v>
      </c>
      <c r="B25">
        <v>16198</v>
      </c>
      <c r="K25" t="s">
        <v>84</v>
      </c>
      <c r="L25" t="str">
        <f>A12</f>
        <v>A4</v>
      </c>
      <c r="M25">
        <f>B12</f>
        <v>3992</v>
      </c>
      <c r="N25" s="8">
        <f t="shared" si="1"/>
        <v>0.16984402079722705</v>
      </c>
      <c r="O25">
        <f t="shared" si="2"/>
        <v>6.7937608318890819</v>
      </c>
    </row>
    <row r="26" spans="1:15" x14ac:dyDescent="0.4">
      <c r="A26" t="s">
        <v>26</v>
      </c>
      <c r="B26">
        <v>19473</v>
      </c>
      <c r="K26" t="s">
        <v>87</v>
      </c>
      <c r="L26" t="str">
        <f>A24</f>
        <v>B4</v>
      </c>
      <c r="M26">
        <f>B24</f>
        <v>3762</v>
      </c>
      <c r="N26" s="8">
        <f t="shared" si="1"/>
        <v>9.7368835670395462E-2</v>
      </c>
      <c r="O26">
        <f t="shared" si="2"/>
        <v>3.8947534268158184</v>
      </c>
    </row>
    <row r="27" spans="1:15" x14ac:dyDescent="0.4">
      <c r="A27" t="s">
        <v>35</v>
      </c>
      <c r="B27">
        <v>3439</v>
      </c>
      <c r="K27" t="s">
        <v>90</v>
      </c>
      <c r="L27" t="str">
        <f>A36</f>
        <v>C4</v>
      </c>
      <c r="M27">
        <f>B36</f>
        <v>3788</v>
      </c>
      <c r="N27" s="8">
        <f t="shared" si="1"/>
        <v>0.10556168268473294</v>
      </c>
      <c r="O27">
        <f t="shared" si="2"/>
        <v>4.2224673073893175</v>
      </c>
    </row>
    <row r="28" spans="1:15" x14ac:dyDescent="0.4">
      <c r="A28" t="s">
        <v>42</v>
      </c>
      <c r="B28">
        <v>8012</v>
      </c>
      <c r="K28" t="s">
        <v>93</v>
      </c>
      <c r="L28" t="str">
        <f>A48</f>
        <v>D4</v>
      </c>
      <c r="M28">
        <f>B48</f>
        <v>3670</v>
      </c>
      <c r="N28" s="8">
        <f t="shared" si="1"/>
        <v>6.8378761619662831E-2</v>
      </c>
      <c r="O28">
        <f t="shared" si="2"/>
        <v>2.7351504647865132</v>
      </c>
    </row>
    <row r="29" spans="1:15" x14ac:dyDescent="0.4">
      <c r="A29" t="s">
        <v>50</v>
      </c>
      <c r="B29">
        <v>4421</v>
      </c>
      <c r="K29" t="s">
        <v>96</v>
      </c>
      <c r="L29" t="str">
        <f>A60</f>
        <v>E4</v>
      </c>
      <c r="M29">
        <f>B60</f>
        <v>3561</v>
      </c>
      <c r="N29" s="8">
        <f t="shared" si="1"/>
        <v>3.4031826059555695E-2</v>
      </c>
      <c r="O29">
        <f t="shared" si="2"/>
        <v>1.3612730423822277</v>
      </c>
    </row>
    <row r="30" spans="1:15" x14ac:dyDescent="0.4">
      <c r="A30" t="s">
        <v>58</v>
      </c>
      <c r="B30">
        <v>4089</v>
      </c>
      <c r="K30" t="s">
        <v>99</v>
      </c>
      <c r="L30" t="str">
        <f>A72</f>
        <v>F4</v>
      </c>
      <c r="M30">
        <f>B72</f>
        <v>3417</v>
      </c>
      <c r="N30" s="8">
        <f t="shared" si="1"/>
        <v>-1.1343942019851899E-2</v>
      </c>
      <c r="O30">
        <f t="shared" si="2"/>
        <v>-0.45375768079407597</v>
      </c>
    </row>
    <row r="31" spans="1:15" x14ac:dyDescent="0.4">
      <c r="A31" t="s">
        <v>66</v>
      </c>
      <c r="B31">
        <v>10572</v>
      </c>
      <c r="K31" t="s">
        <v>102</v>
      </c>
      <c r="L31" t="str">
        <f>A84</f>
        <v>G4</v>
      </c>
      <c r="M31">
        <f>B84</f>
        <v>3369</v>
      </c>
      <c r="N31" s="8">
        <f t="shared" si="1"/>
        <v>-2.6469198046321096E-2</v>
      </c>
      <c r="O31">
        <f t="shared" si="2"/>
        <v>-1.0587679218528439</v>
      </c>
    </row>
    <row r="32" spans="1:15" x14ac:dyDescent="0.4">
      <c r="A32" t="s">
        <v>74</v>
      </c>
      <c r="B32">
        <v>4134</v>
      </c>
      <c r="K32" t="s">
        <v>105</v>
      </c>
      <c r="L32" t="str">
        <f>A96</f>
        <v>H4</v>
      </c>
      <c r="M32">
        <f>B96</f>
        <v>3377</v>
      </c>
      <c r="N32" s="8">
        <f t="shared" si="1"/>
        <v>-2.3948322041909564E-2</v>
      </c>
      <c r="O32">
        <f t="shared" si="2"/>
        <v>-0.95793288167638257</v>
      </c>
    </row>
    <row r="33" spans="1:15" x14ac:dyDescent="0.4">
      <c r="A33" t="s">
        <v>88</v>
      </c>
      <c r="B33">
        <v>29645</v>
      </c>
      <c r="K33" t="s">
        <v>16</v>
      </c>
      <c r="L33" t="str">
        <f>A97</f>
        <v>H5</v>
      </c>
      <c r="M33">
        <f>B97</f>
        <v>3371</v>
      </c>
      <c r="N33" s="8">
        <f t="shared" si="1"/>
        <v>-2.5838979045218213E-2</v>
      </c>
      <c r="O33">
        <f t="shared" si="2"/>
        <v>-1.0335591618087285</v>
      </c>
    </row>
    <row r="34" spans="1:15" x14ac:dyDescent="0.4">
      <c r="A34" t="s">
        <v>89</v>
      </c>
      <c r="B34">
        <v>3395</v>
      </c>
      <c r="K34" t="s">
        <v>15</v>
      </c>
      <c r="L34" t="str">
        <f>A85</f>
        <v>G5</v>
      </c>
      <c r="M34">
        <f>B85</f>
        <v>3394</v>
      </c>
      <c r="N34" s="8">
        <f t="shared" si="1"/>
        <v>-1.8591460532535055E-2</v>
      </c>
      <c r="O34">
        <f t="shared" si="2"/>
        <v>-0.74365842130140214</v>
      </c>
    </row>
    <row r="35" spans="1:15" x14ac:dyDescent="0.4">
      <c r="A35" t="s">
        <v>90</v>
      </c>
      <c r="B35">
        <v>8106</v>
      </c>
      <c r="K35" t="s">
        <v>14</v>
      </c>
      <c r="L35" t="str">
        <f>A73</f>
        <v>F5</v>
      </c>
      <c r="M35">
        <f>B73</f>
        <v>3588</v>
      </c>
      <c r="N35" s="8">
        <f t="shared" si="1"/>
        <v>4.2539782574444622E-2</v>
      </c>
      <c r="O35">
        <f t="shared" si="2"/>
        <v>1.7015913029777849</v>
      </c>
    </row>
    <row r="36" spans="1:15" x14ac:dyDescent="0.4">
      <c r="A36" t="s">
        <v>11</v>
      </c>
      <c r="B36">
        <v>3788</v>
      </c>
      <c r="K36" t="s">
        <v>13</v>
      </c>
      <c r="L36" t="str">
        <f>A61</f>
        <v>E5</v>
      </c>
      <c r="M36">
        <f>B61</f>
        <v>4445</v>
      </c>
      <c r="N36" s="8">
        <f t="shared" si="1"/>
        <v>0.31258862454703007</v>
      </c>
      <c r="O36">
        <f t="shared" si="2"/>
        <v>12.503544981881202</v>
      </c>
    </row>
    <row r="37" spans="1:15" x14ac:dyDescent="0.4">
      <c r="A37" t="s">
        <v>19</v>
      </c>
      <c r="B37">
        <v>8885</v>
      </c>
      <c r="K37" t="s">
        <v>12</v>
      </c>
      <c r="L37" t="str">
        <f>A49</f>
        <v>D5</v>
      </c>
      <c r="M37">
        <f>B49</f>
        <v>5878</v>
      </c>
      <c r="N37" s="8">
        <f t="shared" si="1"/>
        <v>0.76414053883724598</v>
      </c>
      <c r="O37">
        <f t="shared" si="2"/>
        <v>30.565621553489841</v>
      </c>
    </row>
    <row r="38" spans="1:15" x14ac:dyDescent="0.4">
      <c r="A38" t="s">
        <v>27</v>
      </c>
      <c r="B38">
        <v>10895</v>
      </c>
      <c r="K38" t="s">
        <v>11</v>
      </c>
      <c r="L38" t="str">
        <f>A37</f>
        <v>C5</v>
      </c>
      <c r="M38">
        <f>B37</f>
        <v>8885</v>
      </c>
      <c r="N38" s="8">
        <f t="shared" si="1"/>
        <v>1.7116748069954308</v>
      </c>
      <c r="O38">
        <f t="shared" si="2"/>
        <v>68.466992279817234</v>
      </c>
    </row>
    <row r="39" spans="1:15" x14ac:dyDescent="0.4">
      <c r="A39" t="s">
        <v>36</v>
      </c>
      <c r="B39">
        <v>3413</v>
      </c>
      <c r="K39" t="s">
        <v>10</v>
      </c>
      <c r="L39" t="str">
        <f>A25</f>
        <v>B5</v>
      </c>
      <c r="M39">
        <f>B25</f>
        <v>16198</v>
      </c>
      <c r="N39" s="8">
        <f t="shared" si="1"/>
        <v>4.0160705845281237</v>
      </c>
      <c r="O39">
        <f t="shared" si="2"/>
        <v>160.64282338112494</v>
      </c>
    </row>
    <row r="40" spans="1:15" x14ac:dyDescent="0.4">
      <c r="A40" t="s">
        <v>43</v>
      </c>
      <c r="B40">
        <v>8931</v>
      </c>
      <c r="K40" t="s">
        <v>9</v>
      </c>
      <c r="L40" t="str">
        <f>A13</f>
        <v>A5</v>
      </c>
      <c r="M40">
        <f>B13</f>
        <v>32742</v>
      </c>
      <c r="N40" s="8">
        <f t="shared" si="1"/>
        <v>9.2292421616511735</v>
      </c>
      <c r="O40">
        <f t="shared" si="2"/>
        <v>369.16968646604693</v>
      </c>
    </row>
    <row r="41" spans="1:15" x14ac:dyDescent="0.4">
      <c r="A41" t="s">
        <v>51</v>
      </c>
      <c r="B41">
        <v>4533</v>
      </c>
      <c r="K41" t="s">
        <v>17</v>
      </c>
      <c r="L41" t="str">
        <f>A14</f>
        <v>A6</v>
      </c>
      <c r="M41">
        <f>B14</f>
        <v>30269</v>
      </c>
      <c r="N41" s="8">
        <f t="shared" si="1"/>
        <v>8.4499763667874586</v>
      </c>
      <c r="O41">
        <f t="shared" si="2"/>
        <v>337.99905467149836</v>
      </c>
    </row>
    <row r="42" spans="1:15" x14ac:dyDescent="0.4">
      <c r="A42" t="s">
        <v>59</v>
      </c>
      <c r="B42">
        <v>3434</v>
      </c>
      <c r="K42" t="s">
        <v>18</v>
      </c>
      <c r="L42" t="str">
        <f>A26</f>
        <v>B6</v>
      </c>
      <c r="M42">
        <f>B26</f>
        <v>19473</v>
      </c>
      <c r="N42" s="8">
        <f t="shared" si="1"/>
        <v>5.0480541988340946</v>
      </c>
      <c r="O42">
        <f t="shared" si="2"/>
        <v>201.92216795336378</v>
      </c>
    </row>
    <row r="43" spans="1:15" x14ac:dyDescent="0.4">
      <c r="A43" t="s">
        <v>67</v>
      </c>
      <c r="B43">
        <v>21919</v>
      </c>
      <c r="K43" t="s">
        <v>19</v>
      </c>
      <c r="L43" t="str">
        <f>A38</f>
        <v>C6</v>
      </c>
      <c r="M43">
        <f>B38</f>
        <v>10895</v>
      </c>
      <c r="N43" s="8">
        <f t="shared" si="1"/>
        <v>2.3450449031038287</v>
      </c>
      <c r="O43">
        <f t="shared" si="2"/>
        <v>93.801796124153157</v>
      </c>
    </row>
    <row r="44" spans="1:15" x14ac:dyDescent="0.4">
      <c r="A44" t="s">
        <v>75</v>
      </c>
      <c r="B44">
        <v>3948</v>
      </c>
      <c r="K44" t="s">
        <v>20</v>
      </c>
      <c r="L44" t="str">
        <f>A50</f>
        <v>D6</v>
      </c>
      <c r="M44">
        <f>B50</f>
        <v>6984</v>
      </c>
      <c r="N44" s="8">
        <f t="shared" si="1"/>
        <v>1.1126516464471403</v>
      </c>
      <c r="O44">
        <f t="shared" si="2"/>
        <v>44.506065857885616</v>
      </c>
    </row>
    <row r="45" spans="1:15" x14ac:dyDescent="0.4">
      <c r="A45" t="s">
        <v>91</v>
      </c>
      <c r="B45">
        <v>10358</v>
      </c>
      <c r="K45" t="s">
        <v>21</v>
      </c>
      <c r="L45" t="str">
        <f>A62</f>
        <v>E6</v>
      </c>
      <c r="M45">
        <f>B62</f>
        <v>5329</v>
      </c>
      <c r="N45" s="8">
        <f t="shared" si="1"/>
        <v>0.59114542303450446</v>
      </c>
      <c r="O45">
        <f t="shared" si="2"/>
        <v>23.645816921380177</v>
      </c>
    </row>
    <row r="46" spans="1:15" x14ac:dyDescent="0.4">
      <c r="A46" t="s">
        <v>92</v>
      </c>
      <c r="B46">
        <v>3502</v>
      </c>
      <c r="K46" t="s">
        <v>22</v>
      </c>
      <c r="L46" t="str">
        <f>A74</f>
        <v>F6</v>
      </c>
      <c r="M46">
        <f>B74</f>
        <v>4613</v>
      </c>
      <c r="N46" s="8">
        <f t="shared" si="1"/>
        <v>0.3655270206396723</v>
      </c>
      <c r="O46">
        <f t="shared" si="2"/>
        <v>14.621080825586892</v>
      </c>
    </row>
    <row r="47" spans="1:15" x14ac:dyDescent="0.4">
      <c r="A47" t="s">
        <v>93</v>
      </c>
      <c r="B47">
        <v>15189</v>
      </c>
      <c r="K47" t="s">
        <v>23</v>
      </c>
      <c r="L47" t="str">
        <f>A86</f>
        <v>G6</v>
      </c>
      <c r="M47">
        <f>B86</f>
        <v>4247</v>
      </c>
      <c r="N47" s="8">
        <f t="shared" si="1"/>
        <v>0.25019694343784465</v>
      </c>
      <c r="O47">
        <f t="shared" si="2"/>
        <v>10.007877737513786</v>
      </c>
    </row>
    <row r="48" spans="1:15" x14ac:dyDescent="0.4">
      <c r="A48" t="s">
        <v>12</v>
      </c>
      <c r="B48">
        <v>3670</v>
      </c>
      <c r="K48" t="s">
        <v>24</v>
      </c>
      <c r="L48" t="str">
        <f>A98</f>
        <v>H6</v>
      </c>
      <c r="M48">
        <f>B98</f>
        <v>3864</v>
      </c>
      <c r="N48" s="8">
        <f t="shared" si="1"/>
        <v>0.12951000472664251</v>
      </c>
      <c r="O48">
        <f t="shared" si="2"/>
        <v>5.1804001890657005</v>
      </c>
    </row>
    <row r="49" spans="1:15" x14ac:dyDescent="0.4">
      <c r="A49" t="s">
        <v>20</v>
      </c>
      <c r="B49">
        <v>5878</v>
      </c>
      <c r="K49" t="s">
        <v>33</v>
      </c>
      <c r="L49" t="str">
        <f>A99</f>
        <v>H7</v>
      </c>
      <c r="M49">
        <f>B99</f>
        <v>3966</v>
      </c>
      <c r="N49" s="8">
        <f t="shared" si="1"/>
        <v>0.16165117378288957</v>
      </c>
      <c r="O49">
        <f t="shared" si="2"/>
        <v>6.4660469513155832</v>
      </c>
    </row>
    <row r="50" spans="1:15" x14ac:dyDescent="0.4">
      <c r="A50" t="s">
        <v>28</v>
      </c>
      <c r="B50">
        <v>6984</v>
      </c>
      <c r="K50" t="s">
        <v>31</v>
      </c>
      <c r="L50" t="str">
        <f>A87</f>
        <v>G7</v>
      </c>
      <c r="M50">
        <f>B87</f>
        <v>3869</v>
      </c>
      <c r="N50" s="8">
        <f t="shared" si="1"/>
        <v>0.13108555222939972</v>
      </c>
      <c r="O50">
        <f t="shared" si="2"/>
        <v>5.2434220891759882</v>
      </c>
    </row>
    <row r="51" spans="1:15" x14ac:dyDescent="0.4">
      <c r="A51" t="s">
        <v>37</v>
      </c>
      <c r="B51">
        <v>3406</v>
      </c>
      <c r="K51" t="s">
        <v>32</v>
      </c>
      <c r="L51" t="str">
        <f>A75</f>
        <v>F7</v>
      </c>
      <c r="M51">
        <f>B75</f>
        <v>3681</v>
      </c>
      <c r="N51" s="8">
        <f t="shared" si="1"/>
        <v>7.1844966125728688E-2</v>
      </c>
      <c r="O51">
        <f t="shared" si="2"/>
        <v>2.8737986450291473</v>
      </c>
    </row>
    <row r="52" spans="1:15" x14ac:dyDescent="0.4">
      <c r="A52" t="s">
        <v>44</v>
      </c>
      <c r="B52">
        <v>12271</v>
      </c>
      <c r="K52" t="s">
        <v>29</v>
      </c>
      <c r="L52" t="str">
        <f>A63</f>
        <v>E7</v>
      </c>
      <c r="M52">
        <f>B63</f>
        <v>3504</v>
      </c>
      <c r="N52" s="8">
        <f t="shared" si="1"/>
        <v>1.6070584528123523E-2</v>
      </c>
      <c r="O52">
        <f t="shared" si="2"/>
        <v>0.64282338112494086</v>
      </c>
    </row>
    <row r="53" spans="1:15" x14ac:dyDescent="0.4">
      <c r="A53" t="s">
        <v>52</v>
      </c>
      <c r="B53">
        <v>4857</v>
      </c>
      <c r="K53" t="s">
        <v>28</v>
      </c>
      <c r="L53" t="str">
        <f>A51</f>
        <v>D7</v>
      </c>
      <c r="M53">
        <f>B51</f>
        <v>3406</v>
      </c>
      <c r="N53" s="8">
        <f t="shared" si="1"/>
        <v>-1.4810146525917757E-2</v>
      </c>
      <c r="O53">
        <f t="shared" si="2"/>
        <v>-0.59240586103671022</v>
      </c>
    </row>
    <row r="54" spans="1:15" x14ac:dyDescent="0.4">
      <c r="A54" t="s">
        <v>60</v>
      </c>
      <c r="B54">
        <v>3380</v>
      </c>
      <c r="K54" t="s">
        <v>27</v>
      </c>
      <c r="L54" t="str">
        <f>A39</f>
        <v>C7</v>
      </c>
      <c r="M54">
        <f>B39</f>
        <v>3413</v>
      </c>
      <c r="N54" s="8">
        <f t="shared" si="1"/>
        <v>-1.2604380022057665E-2</v>
      </c>
      <c r="O54">
        <f t="shared" si="2"/>
        <v>-0.50417520088230661</v>
      </c>
    </row>
    <row r="55" spans="1:15" x14ac:dyDescent="0.4">
      <c r="A55" t="s">
        <v>68</v>
      </c>
      <c r="B55">
        <v>29130</v>
      </c>
      <c r="K55" t="s">
        <v>26</v>
      </c>
      <c r="L55" t="str">
        <f>A27</f>
        <v>B7</v>
      </c>
      <c r="M55">
        <f>B27</f>
        <v>3439</v>
      </c>
      <c r="N55" s="8">
        <f t="shared" si="1"/>
        <v>-4.4115330077201826E-3</v>
      </c>
      <c r="O55">
        <f t="shared" si="2"/>
        <v>-0.17646132030880729</v>
      </c>
    </row>
    <row r="56" spans="1:15" x14ac:dyDescent="0.4">
      <c r="A56" t="s">
        <v>76</v>
      </c>
      <c r="B56">
        <v>3889</v>
      </c>
      <c r="K56" t="s">
        <v>25</v>
      </c>
      <c r="L56" t="str">
        <f>A15</f>
        <v>A7</v>
      </c>
      <c r="M56">
        <f>B15</f>
        <v>3765</v>
      </c>
      <c r="N56" s="8">
        <f t="shared" si="1"/>
        <v>9.8314164172049787E-2</v>
      </c>
      <c r="O56">
        <f t="shared" si="2"/>
        <v>3.9325665668819916</v>
      </c>
    </row>
    <row r="57" spans="1:15" x14ac:dyDescent="0.4">
      <c r="A57" t="s">
        <v>94</v>
      </c>
      <c r="B57">
        <v>4778</v>
      </c>
      <c r="K57" t="s">
        <v>34</v>
      </c>
      <c r="L57" t="str">
        <f>A16</f>
        <v>A8</v>
      </c>
      <c r="M57">
        <f>B16</f>
        <v>4927</v>
      </c>
      <c r="N57" s="8">
        <f t="shared" si="1"/>
        <v>0.46447140381282498</v>
      </c>
      <c r="O57">
        <f t="shared" si="2"/>
        <v>18.578856152512998</v>
      </c>
    </row>
    <row r="58" spans="1:15" x14ac:dyDescent="0.4">
      <c r="A58" t="s">
        <v>95</v>
      </c>
      <c r="B58">
        <v>3883</v>
      </c>
      <c r="K58" t="s">
        <v>35</v>
      </c>
      <c r="L58" t="str">
        <f>A28</f>
        <v>B8</v>
      </c>
      <c r="M58">
        <f>B28</f>
        <v>8012</v>
      </c>
      <c r="N58" s="8">
        <f t="shared" si="1"/>
        <v>1.4365842130140223</v>
      </c>
      <c r="O58">
        <f t="shared" si="2"/>
        <v>57.463368520560891</v>
      </c>
    </row>
    <row r="59" spans="1:15" x14ac:dyDescent="0.4">
      <c r="A59" t="s">
        <v>96</v>
      </c>
      <c r="B59">
        <v>25997</v>
      </c>
      <c r="K59" t="s">
        <v>36</v>
      </c>
      <c r="L59" t="str">
        <f>A40</f>
        <v>C8</v>
      </c>
      <c r="M59">
        <f>B40</f>
        <v>8931</v>
      </c>
      <c r="N59" s="8">
        <f t="shared" si="1"/>
        <v>1.7261698440207973</v>
      </c>
      <c r="O59">
        <f t="shared" si="2"/>
        <v>69.046793760831889</v>
      </c>
    </row>
    <row r="60" spans="1:15" x14ac:dyDescent="0.4">
      <c r="A60" t="s">
        <v>13</v>
      </c>
      <c r="B60">
        <v>3561</v>
      </c>
      <c r="K60" t="s">
        <v>37</v>
      </c>
      <c r="L60" t="str">
        <f>A52</f>
        <v>D8</v>
      </c>
      <c r="M60">
        <f>B52</f>
        <v>12271</v>
      </c>
      <c r="N60" s="8">
        <f t="shared" si="1"/>
        <v>2.7786355758626122</v>
      </c>
      <c r="O60">
        <f t="shared" si="2"/>
        <v>111.14542303450449</v>
      </c>
    </row>
    <row r="61" spans="1:15" x14ac:dyDescent="0.4">
      <c r="A61" t="s">
        <v>21</v>
      </c>
      <c r="B61">
        <v>4445</v>
      </c>
      <c r="K61" t="s">
        <v>38</v>
      </c>
      <c r="L61" t="str">
        <f>A64</f>
        <v>E8</v>
      </c>
      <c r="M61">
        <f>B64</f>
        <v>20261</v>
      </c>
      <c r="N61" s="8">
        <f t="shared" si="1"/>
        <v>5.2963604852686306</v>
      </c>
      <c r="O61">
        <f t="shared" si="2"/>
        <v>211.85441941074521</v>
      </c>
    </row>
    <row r="62" spans="1:15" x14ac:dyDescent="0.4">
      <c r="A62" t="s">
        <v>29</v>
      </c>
      <c r="B62">
        <v>5329</v>
      </c>
      <c r="K62" t="s">
        <v>30</v>
      </c>
      <c r="L62" t="str">
        <f>A76</f>
        <v>F8</v>
      </c>
      <c r="M62">
        <f>B76</f>
        <v>32809</v>
      </c>
      <c r="N62" s="8">
        <f t="shared" si="1"/>
        <v>9.2503544981881198</v>
      </c>
      <c r="O62">
        <f t="shared" si="2"/>
        <v>370.01417992752476</v>
      </c>
    </row>
    <row r="63" spans="1:15" x14ac:dyDescent="0.4">
      <c r="A63" t="s">
        <v>38</v>
      </c>
      <c r="B63">
        <v>3504</v>
      </c>
      <c r="K63" t="s">
        <v>39</v>
      </c>
      <c r="L63" t="str">
        <f>A88</f>
        <v>G8</v>
      </c>
      <c r="M63">
        <f>B88</f>
        <v>20775</v>
      </c>
      <c r="N63" s="8">
        <f t="shared" si="1"/>
        <v>5.4583267685520722</v>
      </c>
      <c r="O63">
        <f t="shared" si="2"/>
        <v>218.3330707420829</v>
      </c>
    </row>
    <row r="64" spans="1:15" x14ac:dyDescent="0.4">
      <c r="A64" t="s">
        <v>45</v>
      </c>
      <c r="B64">
        <v>20261</v>
      </c>
      <c r="K64" t="s">
        <v>40</v>
      </c>
      <c r="L64" t="str">
        <f>A100</f>
        <v>H8</v>
      </c>
      <c r="M64">
        <f>B100</f>
        <v>33098</v>
      </c>
      <c r="N64" s="8">
        <f t="shared" si="1"/>
        <v>9.3414211438474872</v>
      </c>
      <c r="O64">
        <f t="shared" si="2"/>
        <v>373.65684575389946</v>
      </c>
    </row>
    <row r="65" spans="1:15" x14ac:dyDescent="0.4">
      <c r="A65" t="s">
        <v>53</v>
      </c>
      <c r="B65">
        <v>5485</v>
      </c>
      <c r="K65" t="s">
        <v>48</v>
      </c>
      <c r="L65" t="str">
        <f>A101</f>
        <v>H9</v>
      </c>
      <c r="M65">
        <f>B101</f>
        <v>19637</v>
      </c>
      <c r="N65" s="8">
        <f t="shared" si="1"/>
        <v>5.0997321569245315</v>
      </c>
      <c r="O65">
        <f t="shared" si="2"/>
        <v>203.98928627698126</v>
      </c>
    </row>
    <row r="66" spans="1:15" x14ac:dyDescent="0.4">
      <c r="A66" t="s">
        <v>61</v>
      </c>
      <c r="B66">
        <v>3392</v>
      </c>
      <c r="K66" t="s">
        <v>47</v>
      </c>
      <c r="L66" t="str">
        <f>A89</f>
        <v>G9</v>
      </c>
      <c r="M66">
        <f>B89</f>
        <v>10640</v>
      </c>
      <c r="N66" s="8">
        <f t="shared" si="1"/>
        <v>2.2646919804632111</v>
      </c>
      <c r="O66">
        <f t="shared" si="2"/>
        <v>90.58767921852845</v>
      </c>
    </row>
    <row r="67" spans="1:15" x14ac:dyDescent="0.4">
      <c r="A67" t="s">
        <v>69</v>
      </c>
      <c r="B67">
        <v>25917</v>
      </c>
      <c r="K67" t="s">
        <v>46</v>
      </c>
      <c r="L67" t="str">
        <f>A77</f>
        <v>F9</v>
      </c>
      <c r="M67">
        <f>B77</f>
        <v>5645</v>
      </c>
      <c r="N67" s="8">
        <f t="shared" si="1"/>
        <v>0.69072002520876008</v>
      </c>
      <c r="O67">
        <f t="shared" si="2"/>
        <v>27.628801008350404</v>
      </c>
    </row>
    <row r="68" spans="1:15" x14ac:dyDescent="0.4">
      <c r="A68" t="s">
        <v>77</v>
      </c>
      <c r="B68">
        <v>3971</v>
      </c>
      <c r="K68" t="s">
        <v>45</v>
      </c>
      <c r="L68" t="str">
        <f>A65</f>
        <v>E9</v>
      </c>
      <c r="M68">
        <f>B65</f>
        <v>5485</v>
      </c>
      <c r="N68" s="8">
        <f t="shared" si="1"/>
        <v>0.64030250512052933</v>
      </c>
      <c r="O68">
        <f t="shared" si="2"/>
        <v>25.612100204821175</v>
      </c>
    </row>
    <row r="69" spans="1:15" x14ac:dyDescent="0.4">
      <c r="A69" t="s">
        <v>97</v>
      </c>
      <c r="B69">
        <v>3841</v>
      </c>
      <c r="K69" t="s">
        <v>44</v>
      </c>
      <c r="L69" t="str">
        <f>A53</f>
        <v>D9</v>
      </c>
      <c r="M69">
        <f>B53</f>
        <v>4857</v>
      </c>
      <c r="N69" s="8">
        <f t="shared" si="1"/>
        <v>0.44241373877422402</v>
      </c>
      <c r="O69">
        <f t="shared" si="2"/>
        <v>17.69654955096896</v>
      </c>
    </row>
    <row r="70" spans="1:15" x14ac:dyDescent="0.4">
      <c r="A70" t="s">
        <v>98</v>
      </c>
      <c r="B70">
        <v>6851</v>
      </c>
      <c r="K70" t="s">
        <v>43</v>
      </c>
      <c r="L70" t="str">
        <f>A41</f>
        <v>C9</v>
      </c>
      <c r="M70">
        <f>B41</f>
        <v>4533</v>
      </c>
      <c r="N70" s="8">
        <f t="shared" si="1"/>
        <v>0.34031826059555698</v>
      </c>
      <c r="O70">
        <f t="shared" si="2"/>
        <v>13.612730423822279</v>
      </c>
    </row>
    <row r="71" spans="1:15" x14ac:dyDescent="0.4">
      <c r="A71" t="s">
        <v>99</v>
      </c>
      <c r="B71">
        <v>29808</v>
      </c>
      <c r="K71" t="s">
        <v>42</v>
      </c>
      <c r="L71" t="str">
        <f>A29</f>
        <v>B9</v>
      </c>
      <c r="M71">
        <f>B29</f>
        <v>4421</v>
      </c>
      <c r="N71" s="8">
        <f t="shared" si="1"/>
        <v>0.30502599653379547</v>
      </c>
      <c r="O71">
        <f t="shared" si="2"/>
        <v>12.20103986135182</v>
      </c>
    </row>
    <row r="72" spans="1:15" x14ac:dyDescent="0.4">
      <c r="A72" t="s">
        <v>14</v>
      </c>
      <c r="B72">
        <v>3417</v>
      </c>
      <c r="K72" t="s">
        <v>41</v>
      </c>
      <c r="L72" t="str">
        <f>A17</f>
        <v>A9</v>
      </c>
      <c r="M72">
        <f>B17</f>
        <v>3947</v>
      </c>
      <c r="N72" s="8">
        <f t="shared" si="1"/>
        <v>0.15566409327241215</v>
      </c>
      <c r="O72">
        <f t="shared" si="2"/>
        <v>6.2265637308964861</v>
      </c>
    </row>
    <row r="73" spans="1:15" x14ac:dyDescent="0.4">
      <c r="A73" t="s">
        <v>22</v>
      </c>
      <c r="B73">
        <v>3588</v>
      </c>
      <c r="K73" t="s">
        <v>49</v>
      </c>
      <c r="L73" t="str">
        <f>A18</f>
        <v>A10</v>
      </c>
      <c r="M73">
        <f>B18</f>
        <v>4156</v>
      </c>
      <c r="N73" s="8">
        <f t="shared" si="1"/>
        <v>0.22152197888766345</v>
      </c>
      <c r="O73">
        <f t="shared" si="2"/>
        <v>8.860879155506538</v>
      </c>
    </row>
    <row r="74" spans="1:15" x14ac:dyDescent="0.4">
      <c r="A74" t="s">
        <v>32</v>
      </c>
      <c r="B74">
        <v>4613</v>
      </c>
      <c r="K74" t="s">
        <v>50</v>
      </c>
      <c r="L74" t="str">
        <f>A30</f>
        <v>B10</v>
      </c>
      <c r="M74">
        <f>B30</f>
        <v>4089</v>
      </c>
      <c r="N74" s="8">
        <f t="shared" ref="N74:N96" si="3">(M74-I$15)/3173.5</f>
        <v>0.20040964235071687</v>
      </c>
      <c r="O74">
        <f t="shared" ref="O74:O96" si="4">N74*40</f>
        <v>8.0163856940286742</v>
      </c>
    </row>
    <row r="75" spans="1:15" x14ac:dyDescent="0.4">
      <c r="A75" t="s">
        <v>30</v>
      </c>
      <c r="B75">
        <v>3681</v>
      </c>
      <c r="K75" t="s">
        <v>51</v>
      </c>
      <c r="L75" t="str">
        <f>A42</f>
        <v>C10</v>
      </c>
      <c r="M75">
        <f>B42</f>
        <v>3434</v>
      </c>
      <c r="N75" s="8">
        <f t="shared" si="3"/>
        <v>-5.9870805104773909E-3</v>
      </c>
      <c r="O75">
        <f t="shared" si="4"/>
        <v>-0.23948322041909564</v>
      </c>
    </row>
    <row r="76" spans="1:15" x14ac:dyDescent="0.4">
      <c r="A76" t="s">
        <v>46</v>
      </c>
      <c r="B76">
        <v>32809</v>
      </c>
      <c r="K76" t="s">
        <v>52</v>
      </c>
      <c r="L76" t="str">
        <f>A54</f>
        <v>D10</v>
      </c>
      <c r="M76">
        <f>B54</f>
        <v>3380</v>
      </c>
      <c r="N76" s="8">
        <f t="shared" si="3"/>
        <v>-2.3002993540255239E-2</v>
      </c>
      <c r="O76">
        <f t="shared" si="4"/>
        <v>-0.9201197416102096</v>
      </c>
    </row>
    <row r="77" spans="1:15" x14ac:dyDescent="0.4">
      <c r="A77" t="s">
        <v>54</v>
      </c>
      <c r="B77">
        <v>5645</v>
      </c>
      <c r="K77" t="s">
        <v>53</v>
      </c>
      <c r="L77" t="str">
        <f>A66</f>
        <v>E10</v>
      </c>
      <c r="M77">
        <f>B66</f>
        <v>3392</v>
      </c>
      <c r="N77" s="8">
        <f t="shared" si="3"/>
        <v>-1.9221679533637938E-2</v>
      </c>
      <c r="O77">
        <f t="shared" si="4"/>
        <v>-0.76886718134551746</v>
      </c>
    </row>
    <row r="78" spans="1:15" x14ac:dyDescent="0.4">
      <c r="A78" t="s">
        <v>62</v>
      </c>
      <c r="B78">
        <v>3400</v>
      </c>
      <c r="K78" t="s">
        <v>54</v>
      </c>
      <c r="L78" t="str">
        <f>A78</f>
        <v>F10</v>
      </c>
      <c r="M78">
        <f>B78</f>
        <v>3400</v>
      </c>
      <c r="N78" s="8">
        <f t="shared" si="3"/>
        <v>-1.6700803529226406E-2</v>
      </c>
      <c r="O78">
        <f t="shared" si="4"/>
        <v>-0.66803214116905618</v>
      </c>
    </row>
    <row r="79" spans="1:15" x14ac:dyDescent="0.4">
      <c r="A79" t="s">
        <v>70</v>
      </c>
      <c r="B79">
        <v>13763</v>
      </c>
      <c r="K79" t="s">
        <v>55</v>
      </c>
      <c r="L79" t="str">
        <f>A90</f>
        <v>G10</v>
      </c>
      <c r="M79">
        <f>B90</f>
        <v>3536</v>
      </c>
      <c r="N79" s="8">
        <f t="shared" si="3"/>
        <v>2.6154088545769654E-2</v>
      </c>
      <c r="O79">
        <f t="shared" si="4"/>
        <v>1.0461635418307862</v>
      </c>
    </row>
    <row r="80" spans="1:15" x14ac:dyDescent="0.4">
      <c r="A80" t="s">
        <v>78</v>
      </c>
      <c r="B80">
        <v>3833</v>
      </c>
      <c r="K80" t="s">
        <v>56</v>
      </c>
      <c r="L80" t="str">
        <f>A102</f>
        <v>H10</v>
      </c>
      <c r="M80">
        <f>B102</f>
        <v>3839</v>
      </c>
      <c r="N80" s="8">
        <f t="shared" si="3"/>
        <v>0.12163226721285647</v>
      </c>
      <c r="O80">
        <f t="shared" si="4"/>
        <v>4.8652906885142588</v>
      </c>
    </row>
    <row r="81" spans="1:15" x14ac:dyDescent="0.4">
      <c r="A81" t="s">
        <v>100</v>
      </c>
      <c r="B81">
        <v>3453</v>
      </c>
      <c r="K81" t="s">
        <v>64</v>
      </c>
      <c r="L81" t="str">
        <f>A103</f>
        <v>H11</v>
      </c>
      <c r="M81">
        <f>B103</f>
        <v>4716</v>
      </c>
      <c r="N81" s="8">
        <f t="shared" si="3"/>
        <v>0.3979832991964708</v>
      </c>
      <c r="O81">
        <f t="shared" si="4"/>
        <v>15.919331967858831</v>
      </c>
    </row>
    <row r="82" spans="1:15" x14ac:dyDescent="0.4">
      <c r="A82" t="s">
        <v>101</v>
      </c>
      <c r="B82">
        <v>6943</v>
      </c>
      <c r="K82" t="s">
        <v>63</v>
      </c>
      <c r="L82" t="str">
        <f>A91</f>
        <v>G11</v>
      </c>
      <c r="M82">
        <f>B91</f>
        <v>6894</v>
      </c>
      <c r="N82" s="8">
        <f t="shared" si="3"/>
        <v>1.0842917913975105</v>
      </c>
      <c r="O82">
        <f t="shared" si="4"/>
        <v>43.371671655900421</v>
      </c>
    </row>
    <row r="83" spans="1:15" x14ac:dyDescent="0.4">
      <c r="A83" t="s">
        <v>102</v>
      </c>
      <c r="B83">
        <v>26782</v>
      </c>
      <c r="K83" t="s">
        <v>62</v>
      </c>
      <c r="L83" t="str">
        <f>A79</f>
        <v>F11</v>
      </c>
      <c r="M83">
        <f>B79</f>
        <v>13763</v>
      </c>
      <c r="N83" s="8">
        <f t="shared" si="3"/>
        <v>3.248778950685363</v>
      </c>
      <c r="O83">
        <f t="shared" si="4"/>
        <v>129.95115802741452</v>
      </c>
    </row>
    <row r="84" spans="1:15" x14ac:dyDescent="0.4">
      <c r="A84" t="s">
        <v>15</v>
      </c>
      <c r="B84">
        <v>3369</v>
      </c>
      <c r="K84" t="s">
        <v>61</v>
      </c>
      <c r="L84" t="str">
        <f>A67</f>
        <v>E11</v>
      </c>
      <c r="M84">
        <f>B67</f>
        <v>25917</v>
      </c>
      <c r="N84" s="8">
        <f t="shared" si="3"/>
        <v>7.0786198203875843</v>
      </c>
      <c r="O84">
        <f t="shared" si="4"/>
        <v>283.14479281550337</v>
      </c>
    </row>
    <row r="85" spans="1:15" x14ac:dyDescent="0.4">
      <c r="A85" t="s">
        <v>23</v>
      </c>
      <c r="B85">
        <v>3394</v>
      </c>
      <c r="K85" t="s">
        <v>60</v>
      </c>
      <c r="L85" t="str">
        <f>A55</f>
        <v>D11</v>
      </c>
      <c r="M85">
        <f>B55</f>
        <v>29130</v>
      </c>
      <c r="N85" s="8">
        <f t="shared" si="3"/>
        <v>8.0910666456593674</v>
      </c>
      <c r="O85">
        <f t="shared" si="4"/>
        <v>323.6426658263747</v>
      </c>
    </row>
    <row r="86" spans="1:15" x14ac:dyDescent="0.4">
      <c r="A86" t="s">
        <v>31</v>
      </c>
      <c r="B86">
        <v>4247</v>
      </c>
      <c r="K86" t="s">
        <v>59</v>
      </c>
      <c r="L86" t="str">
        <f>A43</f>
        <v>C11</v>
      </c>
      <c r="M86">
        <f>B43</f>
        <v>21919</v>
      </c>
      <c r="N86" s="8">
        <f t="shared" si="3"/>
        <v>5.8188120371829211</v>
      </c>
      <c r="O86">
        <f t="shared" si="4"/>
        <v>232.75248148731686</v>
      </c>
    </row>
    <row r="87" spans="1:15" x14ac:dyDescent="0.4">
      <c r="A87" t="s">
        <v>39</v>
      </c>
      <c r="B87">
        <v>3869</v>
      </c>
      <c r="K87" t="s">
        <v>58</v>
      </c>
      <c r="L87" t="str">
        <f>A31</f>
        <v>B11</v>
      </c>
      <c r="M87">
        <f>B31</f>
        <v>10572</v>
      </c>
      <c r="N87" s="8">
        <f t="shared" si="3"/>
        <v>2.2432645344257129</v>
      </c>
      <c r="O87">
        <f t="shared" si="4"/>
        <v>89.730581377028514</v>
      </c>
    </row>
    <row r="88" spans="1:15" x14ac:dyDescent="0.4">
      <c r="A88" t="s">
        <v>47</v>
      </c>
      <c r="B88">
        <v>20775</v>
      </c>
      <c r="K88" t="s">
        <v>57</v>
      </c>
      <c r="L88" t="str">
        <f>A19</f>
        <v>A11</v>
      </c>
      <c r="M88">
        <f>B19</f>
        <v>5968</v>
      </c>
      <c r="N88" s="8">
        <f t="shared" si="3"/>
        <v>0.79250039388687565</v>
      </c>
      <c r="O88">
        <f t="shared" si="4"/>
        <v>31.700015755475025</v>
      </c>
    </row>
    <row r="89" spans="1:15" x14ac:dyDescent="0.4">
      <c r="A89" t="s">
        <v>55</v>
      </c>
      <c r="B89">
        <v>10640</v>
      </c>
      <c r="K89" t="s">
        <v>65</v>
      </c>
      <c r="L89" t="str">
        <f>A20</f>
        <v>A12</v>
      </c>
      <c r="M89">
        <f>B20</f>
        <v>5073</v>
      </c>
      <c r="N89" s="8">
        <f t="shared" si="3"/>
        <v>0.51047739089333544</v>
      </c>
      <c r="O89">
        <f t="shared" si="4"/>
        <v>20.419095635733417</v>
      </c>
    </row>
    <row r="90" spans="1:15" x14ac:dyDescent="0.4">
      <c r="A90" t="s">
        <v>63</v>
      </c>
      <c r="B90">
        <v>3536</v>
      </c>
      <c r="K90" t="s">
        <v>66</v>
      </c>
      <c r="L90" t="str">
        <f>A32</f>
        <v>B12</v>
      </c>
      <c r="M90">
        <f>B32</f>
        <v>4134</v>
      </c>
      <c r="N90" s="8">
        <f t="shared" si="3"/>
        <v>0.21458956987553174</v>
      </c>
      <c r="O90">
        <f t="shared" si="4"/>
        <v>8.58358279502127</v>
      </c>
    </row>
    <row r="91" spans="1:15" x14ac:dyDescent="0.4">
      <c r="A91" t="s">
        <v>71</v>
      </c>
      <c r="B91">
        <v>6894</v>
      </c>
      <c r="K91" t="s">
        <v>67</v>
      </c>
      <c r="L91" t="str">
        <f>A44</f>
        <v>C12</v>
      </c>
      <c r="M91">
        <f>B44</f>
        <v>3948</v>
      </c>
      <c r="N91" s="8">
        <f t="shared" si="3"/>
        <v>0.15597920277296359</v>
      </c>
      <c r="O91">
        <f t="shared" si="4"/>
        <v>6.239168110918544</v>
      </c>
    </row>
    <row r="92" spans="1:15" x14ac:dyDescent="0.4">
      <c r="A92" t="s">
        <v>79</v>
      </c>
      <c r="B92">
        <v>3578</v>
      </c>
      <c r="K92" t="s">
        <v>68</v>
      </c>
      <c r="L92" t="str">
        <f>A56</f>
        <v>D12</v>
      </c>
      <c r="M92">
        <f>B56</f>
        <v>3889</v>
      </c>
      <c r="N92" s="8">
        <f t="shared" si="3"/>
        <v>0.13738774224042855</v>
      </c>
      <c r="O92">
        <f t="shared" si="4"/>
        <v>5.4955096896171423</v>
      </c>
    </row>
    <row r="93" spans="1:15" x14ac:dyDescent="0.4">
      <c r="A93" t="s">
        <v>103</v>
      </c>
      <c r="B93">
        <v>3451</v>
      </c>
      <c r="K93" t="s">
        <v>69</v>
      </c>
      <c r="L93" t="str">
        <f>A68</f>
        <v>E12</v>
      </c>
      <c r="M93">
        <f>B68</f>
        <v>3971</v>
      </c>
      <c r="N93" s="8">
        <f t="shared" si="3"/>
        <v>0.16322672128564678</v>
      </c>
      <c r="O93">
        <f t="shared" si="4"/>
        <v>6.5290688514258708</v>
      </c>
    </row>
    <row r="94" spans="1:15" x14ac:dyDescent="0.4">
      <c r="A94" t="s">
        <v>104</v>
      </c>
      <c r="B94">
        <v>6939</v>
      </c>
      <c r="K94" t="s">
        <v>70</v>
      </c>
      <c r="L94" t="str">
        <f>A80</f>
        <v>F12</v>
      </c>
      <c r="M94">
        <f>B80</f>
        <v>3833</v>
      </c>
      <c r="N94" s="8">
        <f t="shared" si="3"/>
        <v>0.11974161020954782</v>
      </c>
      <c r="O94">
        <f t="shared" si="4"/>
        <v>4.7896644083819133</v>
      </c>
    </row>
    <row r="95" spans="1:15" x14ac:dyDescent="0.4">
      <c r="A95" t="s">
        <v>105</v>
      </c>
      <c r="B95">
        <v>9929</v>
      </c>
      <c r="K95" t="s">
        <v>71</v>
      </c>
      <c r="L95" t="str">
        <f>A92</f>
        <v>G12</v>
      </c>
      <c r="M95">
        <f>B92</f>
        <v>3578</v>
      </c>
      <c r="N95" s="8">
        <f t="shared" si="3"/>
        <v>3.93886875689302E-2</v>
      </c>
      <c r="O95">
        <f t="shared" si="4"/>
        <v>1.5755475027572081</v>
      </c>
    </row>
    <row r="96" spans="1:15" x14ac:dyDescent="0.4">
      <c r="A96" t="s">
        <v>16</v>
      </c>
      <c r="B96">
        <v>3377</v>
      </c>
      <c r="K96" t="s">
        <v>72</v>
      </c>
      <c r="L96" t="str">
        <f>A104</f>
        <v>H12</v>
      </c>
      <c r="M96">
        <f>B104</f>
        <v>3568</v>
      </c>
      <c r="N96" s="8">
        <f t="shared" si="3"/>
        <v>3.6237592563415785E-2</v>
      </c>
      <c r="O96">
        <f t="shared" si="4"/>
        <v>1.4495037025366315</v>
      </c>
    </row>
    <row r="97" spans="1:2" x14ac:dyDescent="0.4">
      <c r="A97" t="s">
        <v>24</v>
      </c>
      <c r="B97">
        <v>3371</v>
      </c>
    </row>
    <row r="98" spans="1:2" x14ac:dyDescent="0.4">
      <c r="A98" t="s">
        <v>33</v>
      </c>
      <c r="B98">
        <v>3864</v>
      </c>
    </row>
    <row r="99" spans="1:2" x14ac:dyDescent="0.4">
      <c r="A99" t="s">
        <v>40</v>
      </c>
      <c r="B99">
        <v>3966</v>
      </c>
    </row>
    <row r="100" spans="1:2" x14ac:dyDescent="0.4">
      <c r="A100" t="s">
        <v>48</v>
      </c>
      <c r="B100">
        <v>33098</v>
      </c>
    </row>
    <row r="101" spans="1:2" x14ac:dyDescent="0.4">
      <c r="A101" t="s">
        <v>56</v>
      </c>
      <c r="B101">
        <v>19637</v>
      </c>
    </row>
    <row r="102" spans="1:2" x14ac:dyDescent="0.4">
      <c r="A102" t="s">
        <v>64</v>
      </c>
      <c r="B102">
        <v>3839</v>
      </c>
    </row>
    <row r="103" spans="1:2" x14ac:dyDescent="0.4">
      <c r="A103" t="s">
        <v>72</v>
      </c>
      <c r="B103">
        <v>4716</v>
      </c>
    </row>
    <row r="104" spans="1:2" x14ac:dyDescent="0.4">
      <c r="A104" t="s">
        <v>80</v>
      </c>
      <c r="B104">
        <v>3568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Q14" sqref="Q14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62526</v>
      </c>
      <c r="D2">
        <v>3413</v>
      </c>
      <c r="E2">
        <v>4466</v>
      </c>
      <c r="F2">
        <v>4036</v>
      </c>
      <c r="G2">
        <v>32049</v>
      </c>
      <c r="H2">
        <v>29357</v>
      </c>
      <c r="I2">
        <v>3776</v>
      </c>
      <c r="J2">
        <v>4939</v>
      </c>
      <c r="K2">
        <v>3970</v>
      </c>
      <c r="L2">
        <v>4109</v>
      </c>
      <c r="M2">
        <v>5887</v>
      </c>
      <c r="N2">
        <v>4987</v>
      </c>
      <c r="O2">
        <v>45798</v>
      </c>
      <c r="P2">
        <v>3427</v>
      </c>
      <c r="Q2">
        <v>6048</v>
      </c>
      <c r="R2">
        <v>3788</v>
      </c>
      <c r="S2">
        <v>15896</v>
      </c>
      <c r="T2">
        <v>18883</v>
      </c>
      <c r="U2">
        <v>3470</v>
      </c>
      <c r="V2">
        <v>7723</v>
      </c>
      <c r="W2">
        <v>4379</v>
      </c>
      <c r="X2">
        <v>4131</v>
      </c>
      <c r="Y2">
        <v>10347</v>
      </c>
      <c r="Z2">
        <v>4194</v>
      </c>
      <c r="AA2">
        <v>28143</v>
      </c>
      <c r="AB2">
        <v>3449</v>
      </c>
      <c r="AC2">
        <v>7945</v>
      </c>
      <c r="AD2">
        <v>3777</v>
      </c>
      <c r="AE2">
        <v>8787</v>
      </c>
      <c r="AF2">
        <v>10563</v>
      </c>
      <c r="AG2">
        <v>3422</v>
      </c>
      <c r="AH2">
        <v>8860</v>
      </c>
      <c r="AI2">
        <v>4537</v>
      </c>
      <c r="AJ2">
        <v>3381</v>
      </c>
      <c r="AK2">
        <v>21238</v>
      </c>
      <c r="AL2">
        <v>3987</v>
      </c>
      <c r="AM2">
        <v>9982</v>
      </c>
      <c r="AN2">
        <v>3478</v>
      </c>
      <c r="AO2">
        <v>14740</v>
      </c>
      <c r="AP2">
        <v>3687</v>
      </c>
      <c r="AQ2">
        <v>5913</v>
      </c>
      <c r="AR2">
        <v>6954</v>
      </c>
      <c r="AS2">
        <v>3409</v>
      </c>
      <c r="AT2">
        <v>12324</v>
      </c>
      <c r="AU2">
        <v>4788</v>
      </c>
      <c r="AV2">
        <v>3445</v>
      </c>
      <c r="AW2">
        <v>29054</v>
      </c>
      <c r="AX2">
        <v>4057</v>
      </c>
      <c r="AY2">
        <v>4786</v>
      </c>
      <c r="AZ2">
        <v>3900</v>
      </c>
      <c r="BA2">
        <v>25449</v>
      </c>
      <c r="BB2">
        <v>3573</v>
      </c>
      <c r="BC2">
        <v>4478</v>
      </c>
      <c r="BD2">
        <v>5325</v>
      </c>
      <c r="BE2">
        <v>3526</v>
      </c>
      <c r="BF2">
        <v>19153</v>
      </c>
      <c r="BG2">
        <v>5373</v>
      </c>
      <c r="BH2">
        <v>3388</v>
      </c>
      <c r="BI2">
        <v>25298</v>
      </c>
      <c r="BJ2">
        <v>4065</v>
      </c>
      <c r="BK2">
        <v>3865</v>
      </c>
      <c r="BL2">
        <v>6870</v>
      </c>
      <c r="BM2">
        <v>28823</v>
      </c>
      <c r="BN2">
        <v>3495</v>
      </c>
      <c r="BO2">
        <v>3615</v>
      </c>
      <c r="BP2">
        <v>4609</v>
      </c>
      <c r="BQ2">
        <v>3743</v>
      </c>
      <c r="BR2">
        <v>32464</v>
      </c>
      <c r="BS2">
        <v>5569</v>
      </c>
      <c r="BT2">
        <v>3465</v>
      </c>
      <c r="BU2">
        <v>13043</v>
      </c>
      <c r="BV2">
        <v>3857</v>
      </c>
      <c r="BW2">
        <v>3459</v>
      </c>
      <c r="BX2">
        <v>6814</v>
      </c>
      <c r="BY2">
        <v>26208</v>
      </c>
      <c r="BZ2">
        <v>3373</v>
      </c>
      <c r="CA2">
        <v>3371</v>
      </c>
      <c r="CB2">
        <v>4207</v>
      </c>
      <c r="CC2">
        <v>3746</v>
      </c>
      <c r="CD2">
        <v>19683</v>
      </c>
      <c r="CE2">
        <v>10313</v>
      </c>
      <c r="CF2">
        <v>3523</v>
      </c>
      <c r="CG2">
        <v>6760</v>
      </c>
      <c r="CH2">
        <v>3577</v>
      </c>
      <c r="CI2">
        <v>3409</v>
      </c>
      <c r="CJ2">
        <v>6567</v>
      </c>
      <c r="CK2">
        <v>9546</v>
      </c>
      <c r="CL2">
        <v>3376</v>
      </c>
      <c r="CM2">
        <v>3338</v>
      </c>
      <c r="CN2">
        <v>3803</v>
      </c>
      <c r="CO2">
        <v>3833</v>
      </c>
      <c r="CP2">
        <v>31425</v>
      </c>
      <c r="CQ2">
        <v>18222</v>
      </c>
      <c r="CR2">
        <v>3831</v>
      </c>
      <c r="CS2">
        <v>4594</v>
      </c>
      <c r="CT2">
        <v>3571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62526</v>
      </c>
      <c r="G9">
        <f>'Plate 1'!G9</f>
        <v>30</v>
      </c>
      <c r="H9" t="str">
        <f t="shared" ref="H9:I9" si="0">A9</f>
        <v>A1</v>
      </c>
      <c r="I9">
        <f t="shared" si="0"/>
        <v>62526</v>
      </c>
      <c r="K9" t="s">
        <v>82</v>
      </c>
      <c r="L9" t="str">
        <f>A10</f>
        <v>A2</v>
      </c>
      <c r="M9">
        <f>B10</f>
        <v>3413</v>
      </c>
      <c r="N9" s="8">
        <f>(M9-I$15)/2923.2</f>
        <v>-1.5736179529282978E-2</v>
      </c>
      <c r="O9">
        <f>N9*40</f>
        <v>-0.62944718117131915</v>
      </c>
    </row>
    <row r="10" spans="1:98" x14ac:dyDescent="0.4">
      <c r="A10" t="s">
        <v>83</v>
      </c>
      <c r="B10">
        <v>3413</v>
      </c>
      <c r="G10">
        <f>'Plate 1'!G10</f>
        <v>15</v>
      </c>
      <c r="H10" t="str">
        <f>A21</f>
        <v>B1</v>
      </c>
      <c r="I10">
        <f>B21</f>
        <v>45798</v>
      </c>
      <c r="K10" t="s">
        <v>85</v>
      </c>
      <c r="L10" t="str">
        <f>A22</f>
        <v>B2</v>
      </c>
      <c r="M10">
        <f>B22</f>
        <v>3427</v>
      </c>
      <c r="N10" s="8">
        <f t="shared" ref="N10:N73" si="1">(M10-I$15)/2923.2</f>
        <v>-1.0946907498631636E-2</v>
      </c>
      <c r="O10">
        <f t="shared" ref="O10:O73" si="2">N10*40</f>
        <v>-0.43787629994526545</v>
      </c>
    </row>
    <row r="11" spans="1:98" x14ac:dyDescent="0.4">
      <c r="A11" t="s">
        <v>84</v>
      </c>
      <c r="B11">
        <v>4466</v>
      </c>
      <c r="G11">
        <f>'Plate 1'!G11</f>
        <v>7.5</v>
      </c>
      <c r="H11" t="str">
        <f>A33</f>
        <v>C1</v>
      </c>
      <c r="I11">
        <f>B33</f>
        <v>28143</v>
      </c>
      <c r="K11" t="s">
        <v>88</v>
      </c>
      <c r="L11" t="str">
        <f>A34</f>
        <v>C2</v>
      </c>
      <c r="M11">
        <f>B34</f>
        <v>3449</v>
      </c>
      <c r="N11" s="8">
        <f t="shared" si="1"/>
        <v>-3.4209085933223867E-3</v>
      </c>
      <c r="O11">
        <f t="shared" si="2"/>
        <v>-0.13683634373289547</v>
      </c>
    </row>
    <row r="12" spans="1:98" x14ac:dyDescent="0.4">
      <c r="A12" t="s">
        <v>9</v>
      </c>
      <c r="B12">
        <v>4036</v>
      </c>
      <c r="G12">
        <f>'Plate 1'!G12</f>
        <v>1.875</v>
      </c>
      <c r="H12" t="str">
        <f>A45</f>
        <v>D1</v>
      </c>
      <c r="I12">
        <f>B45</f>
        <v>9982</v>
      </c>
      <c r="K12" t="s">
        <v>91</v>
      </c>
      <c r="L12" t="str">
        <f>A46</f>
        <v>D2</v>
      </c>
      <c r="M12">
        <f>B46</f>
        <v>3478</v>
      </c>
      <c r="N12" s="8">
        <f t="shared" si="1"/>
        <v>6.4997263273125347E-3</v>
      </c>
      <c r="O12">
        <f t="shared" si="2"/>
        <v>0.25998905309250137</v>
      </c>
    </row>
    <row r="13" spans="1:98" x14ac:dyDescent="0.4">
      <c r="A13" t="s">
        <v>17</v>
      </c>
      <c r="B13">
        <v>32049</v>
      </c>
      <c r="G13">
        <f>'Plate 1'!G13</f>
        <v>0.46875</v>
      </c>
      <c r="H13" t="str">
        <f>A57</f>
        <v>E1</v>
      </c>
      <c r="I13">
        <f>B57</f>
        <v>4786</v>
      </c>
      <c r="K13" t="s">
        <v>94</v>
      </c>
      <c r="L13" t="str">
        <f>A58</f>
        <v>E2</v>
      </c>
      <c r="M13">
        <f>B58</f>
        <v>3900</v>
      </c>
      <c r="N13" s="8">
        <f t="shared" si="1"/>
        <v>0.15086206896551724</v>
      </c>
      <c r="O13">
        <f t="shared" si="2"/>
        <v>6.0344827586206895</v>
      </c>
    </row>
    <row r="14" spans="1:98" x14ac:dyDescent="0.4">
      <c r="A14" t="s">
        <v>25</v>
      </c>
      <c r="B14">
        <v>29357</v>
      </c>
      <c r="G14">
        <f>'Plate 1'!G14</f>
        <v>0.1171875</v>
      </c>
      <c r="H14" t="str">
        <f>A69</f>
        <v>F1</v>
      </c>
      <c r="I14">
        <f>B69</f>
        <v>3865</v>
      </c>
      <c r="K14" t="s">
        <v>97</v>
      </c>
      <c r="L14" t="str">
        <f>A70</f>
        <v>F2</v>
      </c>
      <c r="M14">
        <f>B70</f>
        <v>6870</v>
      </c>
      <c r="N14" s="8">
        <f t="shared" si="1"/>
        <v>1.166871921182266</v>
      </c>
      <c r="O14">
        <f t="shared" si="2"/>
        <v>46.674876847290641</v>
      </c>
    </row>
    <row r="15" spans="1:98" x14ac:dyDescent="0.4">
      <c r="A15" t="s">
        <v>34</v>
      </c>
      <c r="B15">
        <v>3776</v>
      </c>
      <c r="G15">
        <f>'Plate 1'!G15</f>
        <v>0</v>
      </c>
      <c r="H15" t="str">
        <f>A81</f>
        <v>G1</v>
      </c>
      <c r="I15">
        <f>B81</f>
        <v>3459</v>
      </c>
      <c r="K15" t="s">
        <v>100</v>
      </c>
      <c r="L15" t="str">
        <f>A82</f>
        <v>G2</v>
      </c>
      <c r="M15">
        <f>B82</f>
        <v>6814</v>
      </c>
      <c r="N15" s="8">
        <f t="shared" si="1"/>
        <v>1.1477148330596607</v>
      </c>
      <c r="O15">
        <f t="shared" si="2"/>
        <v>45.90859332238643</v>
      </c>
    </row>
    <row r="16" spans="1:98" x14ac:dyDescent="0.4">
      <c r="A16" t="s">
        <v>41</v>
      </c>
      <c r="B16">
        <v>4939</v>
      </c>
      <c r="H16" t="s">
        <v>119</v>
      </c>
      <c r="I16">
        <f>SLOPE(I10:I15, G10:G15)</f>
        <v>2870.1119357161811</v>
      </c>
      <c r="K16" t="s">
        <v>103</v>
      </c>
      <c r="L16" t="str">
        <f>A94</f>
        <v>H2</v>
      </c>
      <c r="M16">
        <f>B94</f>
        <v>6567</v>
      </c>
      <c r="N16" s="8">
        <f t="shared" si="1"/>
        <v>1.0632183908045978</v>
      </c>
      <c r="O16">
        <f t="shared" si="2"/>
        <v>42.52873563218391</v>
      </c>
    </row>
    <row r="17" spans="1:15" x14ac:dyDescent="0.4">
      <c r="A17" t="s">
        <v>49</v>
      </c>
      <c r="B17">
        <v>3970</v>
      </c>
      <c r="K17" t="s">
        <v>104</v>
      </c>
      <c r="L17" t="str">
        <f>A95</f>
        <v>H3</v>
      </c>
      <c r="M17">
        <f>B95</f>
        <v>9546</v>
      </c>
      <c r="N17" s="8">
        <f t="shared" si="1"/>
        <v>2.0823070607553369</v>
      </c>
      <c r="O17">
        <f t="shared" si="2"/>
        <v>83.292282430213476</v>
      </c>
    </row>
    <row r="18" spans="1:15" x14ac:dyDescent="0.4">
      <c r="A18" t="s">
        <v>57</v>
      </c>
      <c r="B18">
        <v>4109</v>
      </c>
      <c r="K18" t="s">
        <v>101</v>
      </c>
      <c r="L18" t="str">
        <f>A83</f>
        <v>G3</v>
      </c>
      <c r="M18">
        <f>B83</f>
        <v>26208</v>
      </c>
      <c r="N18" s="8">
        <f t="shared" si="1"/>
        <v>7.7822249589490973</v>
      </c>
      <c r="O18">
        <f t="shared" si="2"/>
        <v>311.28899835796392</v>
      </c>
    </row>
    <row r="19" spans="1:15" x14ac:dyDescent="0.4">
      <c r="A19" t="s">
        <v>65</v>
      </c>
      <c r="B19">
        <v>5887</v>
      </c>
      <c r="K19" t="s">
        <v>98</v>
      </c>
      <c r="L19" t="str">
        <f>A71</f>
        <v>F3</v>
      </c>
      <c r="M19">
        <f>B71</f>
        <v>28823</v>
      </c>
      <c r="N19" s="8">
        <f t="shared" si="1"/>
        <v>8.6767925561029013</v>
      </c>
      <c r="O19">
        <f t="shared" si="2"/>
        <v>347.07170224411607</v>
      </c>
    </row>
    <row r="20" spans="1:15" x14ac:dyDescent="0.4">
      <c r="A20" t="s">
        <v>73</v>
      </c>
      <c r="B20">
        <v>4987</v>
      </c>
      <c r="K20" t="s">
        <v>95</v>
      </c>
      <c r="L20" t="str">
        <f>A59</f>
        <v>E3</v>
      </c>
      <c r="M20">
        <f>B59</f>
        <v>25449</v>
      </c>
      <c r="N20" s="8">
        <f t="shared" si="1"/>
        <v>7.5225779967159285</v>
      </c>
      <c r="O20">
        <f t="shared" si="2"/>
        <v>300.90311986863713</v>
      </c>
    </row>
    <row r="21" spans="1:15" x14ac:dyDescent="0.4">
      <c r="A21" t="s">
        <v>85</v>
      </c>
      <c r="B21">
        <v>45798</v>
      </c>
      <c r="K21" t="s">
        <v>92</v>
      </c>
      <c r="L21" t="str">
        <f>A47</f>
        <v>D3</v>
      </c>
      <c r="M21">
        <f>B47</f>
        <v>14740</v>
      </c>
      <c r="N21" s="8">
        <f t="shared" si="1"/>
        <v>3.8591269841269842</v>
      </c>
      <c r="O21">
        <f t="shared" si="2"/>
        <v>154.36507936507937</v>
      </c>
    </row>
    <row r="22" spans="1:15" x14ac:dyDescent="0.4">
      <c r="A22" t="s">
        <v>86</v>
      </c>
      <c r="B22">
        <v>3427</v>
      </c>
      <c r="K22" t="s">
        <v>89</v>
      </c>
      <c r="L22" t="str">
        <f>A35</f>
        <v>C3</v>
      </c>
      <c r="M22">
        <f>B35</f>
        <v>7945</v>
      </c>
      <c r="N22" s="8">
        <f t="shared" si="1"/>
        <v>1.5346195949644226</v>
      </c>
      <c r="O22">
        <f t="shared" si="2"/>
        <v>61.384783798576905</v>
      </c>
    </row>
    <row r="23" spans="1:15" x14ac:dyDescent="0.4">
      <c r="A23" t="s">
        <v>87</v>
      </c>
      <c r="B23">
        <v>6048</v>
      </c>
      <c r="K23" t="s">
        <v>86</v>
      </c>
      <c r="L23" t="str">
        <f>A23</f>
        <v>B3</v>
      </c>
      <c r="M23">
        <f>B23</f>
        <v>6048</v>
      </c>
      <c r="N23" s="8">
        <f t="shared" si="1"/>
        <v>0.88567323481116589</v>
      </c>
      <c r="O23">
        <f t="shared" si="2"/>
        <v>35.426929392446638</v>
      </c>
    </row>
    <row r="24" spans="1:15" x14ac:dyDescent="0.4">
      <c r="A24" t="s">
        <v>10</v>
      </c>
      <c r="B24">
        <v>3788</v>
      </c>
      <c r="K24" t="s">
        <v>83</v>
      </c>
      <c r="L24" t="str">
        <f>A11</f>
        <v>A3</v>
      </c>
      <c r="M24">
        <f>B11</f>
        <v>4466</v>
      </c>
      <c r="N24" s="8">
        <f t="shared" si="1"/>
        <v>0.34448549534756434</v>
      </c>
      <c r="O24">
        <f t="shared" si="2"/>
        <v>13.779419813902575</v>
      </c>
    </row>
    <row r="25" spans="1:15" x14ac:dyDescent="0.4">
      <c r="A25" t="s">
        <v>18</v>
      </c>
      <c r="B25">
        <v>15896</v>
      </c>
      <c r="K25" t="s">
        <v>84</v>
      </c>
      <c r="L25" t="str">
        <f>A12</f>
        <v>A4</v>
      </c>
      <c r="M25">
        <f>B12</f>
        <v>4036</v>
      </c>
      <c r="N25" s="8">
        <f t="shared" si="1"/>
        <v>0.1973864258347017</v>
      </c>
      <c r="O25">
        <f t="shared" si="2"/>
        <v>7.8954570333880678</v>
      </c>
    </row>
    <row r="26" spans="1:15" x14ac:dyDescent="0.4">
      <c r="A26" t="s">
        <v>26</v>
      </c>
      <c r="B26">
        <v>18883</v>
      </c>
      <c r="K26" t="s">
        <v>87</v>
      </c>
      <c r="L26" t="str">
        <f>A24</f>
        <v>B4</v>
      </c>
      <c r="M26">
        <f>B24</f>
        <v>3788</v>
      </c>
      <c r="N26" s="8">
        <f t="shared" si="1"/>
        <v>0.11254789272030652</v>
      </c>
      <c r="O26">
        <f t="shared" si="2"/>
        <v>4.5019157088122608</v>
      </c>
    </row>
    <row r="27" spans="1:15" x14ac:dyDescent="0.4">
      <c r="A27" t="s">
        <v>35</v>
      </c>
      <c r="B27">
        <v>3470</v>
      </c>
      <c r="K27" t="s">
        <v>90</v>
      </c>
      <c r="L27" t="str">
        <f>A36</f>
        <v>C4</v>
      </c>
      <c r="M27">
        <f>B36</f>
        <v>3777</v>
      </c>
      <c r="N27" s="8">
        <f t="shared" si="1"/>
        <v>0.10878489326765189</v>
      </c>
      <c r="O27">
        <f t="shared" si="2"/>
        <v>4.3513957307060753</v>
      </c>
    </row>
    <row r="28" spans="1:15" x14ac:dyDescent="0.4">
      <c r="A28" t="s">
        <v>42</v>
      </c>
      <c r="B28">
        <v>7723</v>
      </c>
      <c r="K28" t="s">
        <v>93</v>
      </c>
      <c r="L28" t="str">
        <f>A48</f>
        <v>D4</v>
      </c>
      <c r="M28">
        <f>B48</f>
        <v>3687</v>
      </c>
      <c r="N28" s="8">
        <f t="shared" si="1"/>
        <v>7.7996715927750412E-2</v>
      </c>
      <c r="O28">
        <f t="shared" si="2"/>
        <v>3.1198686371100166</v>
      </c>
    </row>
    <row r="29" spans="1:15" x14ac:dyDescent="0.4">
      <c r="A29" t="s">
        <v>50</v>
      </c>
      <c r="B29">
        <v>4379</v>
      </c>
      <c r="K29" t="s">
        <v>96</v>
      </c>
      <c r="L29" t="str">
        <f>A60</f>
        <v>E4</v>
      </c>
      <c r="M29">
        <f>B60</f>
        <v>3573</v>
      </c>
      <c r="N29" s="8">
        <f t="shared" si="1"/>
        <v>3.8998357963875206E-2</v>
      </c>
      <c r="O29">
        <f t="shared" si="2"/>
        <v>1.5599343185550083</v>
      </c>
    </row>
    <row r="30" spans="1:15" x14ac:dyDescent="0.4">
      <c r="A30" t="s">
        <v>58</v>
      </c>
      <c r="B30">
        <v>4131</v>
      </c>
      <c r="K30" t="s">
        <v>99</v>
      </c>
      <c r="L30" t="str">
        <f>A72</f>
        <v>F4</v>
      </c>
      <c r="M30">
        <f>B72</f>
        <v>3495</v>
      </c>
      <c r="N30" s="8">
        <f t="shared" si="1"/>
        <v>1.2315270935960592E-2</v>
      </c>
      <c r="O30">
        <f t="shared" si="2"/>
        <v>0.49261083743842365</v>
      </c>
    </row>
    <row r="31" spans="1:15" x14ac:dyDescent="0.4">
      <c r="A31" t="s">
        <v>66</v>
      </c>
      <c r="B31">
        <v>10347</v>
      </c>
      <c r="K31" t="s">
        <v>102</v>
      </c>
      <c r="L31" t="str">
        <f>A84</f>
        <v>G4</v>
      </c>
      <c r="M31">
        <f>B84</f>
        <v>3373</v>
      </c>
      <c r="N31" s="8">
        <f t="shared" si="1"/>
        <v>-2.9419813902572527E-2</v>
      </c>
      <c r="O31">
        <f t="shared" si="2"/>
        <v>-1.1767925561029011</v>
      </c>
    </row>
    <row r="32" spans="1:15" x14ac:dyDescent="0.4">
      <c r="A32" t="s">
        <v>74</v>
      </c>
      <c r="B32">
        <v>4194</v>
      </c>
      <c r="K32" t="s">
        <v>105</v>
      </c>
      <c r="L32" t="str">
        <f>A96</f>
        <v>H4</v>
      </c>
      <c r="M32">
        <f>B96</f>
        <v>3376</v>
      </c>
      <c r="N32" s="8">
        <f t="shared" si="1"/>
        <v>-2.8393541324575809E-2</v>
      </c>
      <c r="O32">
        <f t="shared" si="2"/>
        <v>-1.1357416529830324</v>
      </c>
    </row>
    <row r="33" spans="1:15" x14ac:dyDescent="0.4">
      <c r="A33" t="s">
        <v>88</v>
      </c>
      <c r="B33">
        <v>28143</v>
      </c>
      <c r="K33" t="s">
        <v>16</v>
      </c>
      <c r="L33" t="str">
        <f>A97</f>
        <v>H5</v>
      </c>
      <c r="M33">
        <f>B97</f>
        <v>3338</v>
      </c>
      <c r="N33" s="8">
        <f t="shared" si="1"/>
        <v>-4.1392993979200876E-2</v>
      </c>
      <c r="O33">
        <f t="shared" si="2"/>
        <v>-1.655719759168035</v>
      </c>
    </row>
    <row r="34" spans="1:15" x14ac:dyDescent="0.4">
      <c r="A34" t="s">
        <v>89</v>
      </c>
      <c r="B34">
        <v>3449</v>
      </c>
      <c r="K34" t="s">
        <v>15</v>
      </c>
      <c r="L34" t="str">
        <f>A85</f>
        <v>G5</v>
      </c>
      <c r="M34">
        <f>B85</f>
        <v>3371</v>
      </c>
      <c r="N34" s="8">
        <f t="shared" si="1"/>
        <v>-3.0103995621237001E-2</v>
      </c>
      <c r="O34">
        <f t="shared" si="2"/>
        <v>-1.20415982484948</v>
      </c>
    </row>
    <row r="35" spans="1:15" x14ac:dyDescent="0.4">
      <c r="A35" t="s">
        <v>90</v>
      </c>
      <c r="B35">
        <v>7945</v>
      </c>
      <c r="K35" t="s">
        <v>14</v>
      </c>
      <c r="L35" t="str">
        <f>A73</f>
        <v>F5</v>
      </c>
      <c r="M35">
        <f>B73</f>
        <v>3615</v>
      </c>
      <c r="N35" s="8">
        <f t="shared" si="1"/>
        <v>5.3366174055829232E-2</v>
      </c>
      <c r="O35">
        <f t="shared" si="2"/>
        <v>2.1346469622331692</v>
      </c>
    </row>
    <row r="36" spans="1:15" x14ac:dyDescent="0.4">
      <c r="A36" t="s">
        <v>11</v>
      </c>
      <c r="B36">
        <v>3777</v>
      </c>
      <c r="K36" t="s">
        <v>13</v>
      </c>
      <c r="L36" t="str">
        <f>A61</f>
        <v>E5</v>
      </c>
      <c r="M36">
        <f>B61</f>
        <v>4478</v>
      </c>
      <c r="N36" s="8">
        <f t="shared" si="1"/>
        <v>0.3485905856595512</v>
      </c>
      <c r="O36">
        <f t="shared" si="2"/>
        <v>13.943623426382048</v>
      </c>
    </row>
    <row r="37" spans="1:15" x14ac:dyDescent="0.4">
      <c r="A37" t="s">
        <v>19</v>
      </c>
      <c r="B37">
        <v>8787</v>
      </c>
      <c r="K37" t="s">
        <v>12</v>
      </c>
      <c r="L37" t="str">
        <f>A49</f>
        <v>D5</v>
      </c>
      <c r="M37">
        <f>B49</f>
        <v>5913</v>
      </c>
      <c r="N37" s="8">
        <f t="shared" si="1"/>
        <v>0.83949096880131369</v>
      </c>
      <c r="O37">
        <f t="shared" si="2"/>
        <v>33.579638752052546</v>
      </c>
    </row>
    <row r="38" spans="1:15" x14ac:dyDescent="0.4">
      <c r="A38" t="s">
        <v>27</v>
      </c>
      <c r="B38">
        <v>10563</v>
      </c>
      <c r="K38" t="s">
        <v>11</v>
      </c>
      <c r="L38" t="str">
        <f>A37</f>
        <v>C5</v>
      </c>
      <c r="M38">
        <f>B37</f>
        <v>8787</v>
      </c>
      <c r="N38" s="8">
        <f t="shared" si="1"/>
        <v>1.8226600985221677</v>
      </c>
      <c r="O38">
        <f t="shared" si="2"/>
        <v>72.906403940886705</v>
      </c>
    </row>
    <row r="39" spans="1:15" x14ac:dyDescent="0.4">
      <c r="A39" t="s">
        <v>36</v>
      </c>
      <c r="B39">
        <v>3422</v>
      </c>
      <c r="K39" t="s">
        <v>10</v>
      </c>
      <c r="L39" t="str">
        <f>A25</f>
        <v>B5</v>
      </c>
      <c r="M39">
        <f>B25</f>
        <v>15896</v>
      </c>
      <c r="N39" s="8">
        <f t="shared" si="1"/>
        <v>4.254584017515052</v>
      </c>
      <c r="O39">
        <f t="shared" si="2"/>
        <v>170.18336070060207</v>
      </c>
    </row>
    <row r="40" spans="1:15" x14ac:dyDescent="0.4">
      <c r="A40" t="s">
        <v>43</v>
      </c>
      <c r="B40">
        <v>8860</v>
      </c>
      <c r="K40" t="s">
        <v>9</v>
      </c>
      <c r="L40" t="str">
        <f>A13</f>
        <v>A5</v>
      </c>
      <c r="M40">
        <f>B13</f>
        <v>32049</v>
      </c>
      <c r="N40" s="8">
        <f t="shared" si="1"/>
        <v>9.780377668308704</v>
      </c>
      <c r="O40">
        <f t="shared" si="2"/>
        <v>391.21510673234815</v>
      </c>
    </row>
    <row r="41" spans="1:15" x14ac:dyDescent="0.4">
      <c r="A41" t="s">
        <v>51</v>
      </c>
      <c r="B41">
        <v>4537</v>
      </c>
      <c r="K41" t="s">
        <v>17</v>
      </c>
      <c r="L41" t="str">
        <f>A14</f>
        <v>A6</v>
      </c>
      <c r="M41">
        <f>B14</f>
        <v>29357</v>
      </c>
      <c r="N41" s="8">
        <f t="shared" si="1"/>
        <v>8.8594690749863165</v>
      </c>
      <c r="O41">
        <f t="shared" si="2"/>
        <v>354.37876299945265</v>
      </c>
    </row>
    <row r="42" spans="1:15" x14ac:dyDescent="0.4">
      <c r="A42" t="s">
        <v>59</v>
      </c>
      <c r="B42">
        <v>3381</v>
      </c>
      <c r="K42" t="s">
        <v>18</v>
      </c>
      <c r="L42" t="str">
        <f>A26</f>
        <v>B6</v>
      </c>
      <c r="M42">
        <f>B26</f>
        <v>18883</v>
      </c>
      <c r="N42" s="8">
        <f t="shared" si="1"/>
        <v>5.2764094143404492</v>
      </c>
      <c r="O42">
        <f t="shared" si="2"/>
        <v>211.05637657361797</v>
      </c>
    </row>
    <row r="43" spans="1:15" x14ac:dyDescent="0.4">
      <c r="A43" t="s">
        <v>67</v>
      </c>
      <c r="B43">
        <v>21238</v>
      </c>
      <c r="K43" t="s">
        <v>19</v>
      </c>
      <c r="L43" t="str">
        <f>A38</f>
        <v>C6</v>
      </c>
      <c r="M43">
        <f>B38</f>
        <v>10563</v>
      </c>
      <c r="N43" s="8">
        <f t="shared" si="1"/>
        <v>2.4302134646962235</v>
      </c>
      <c r="O43">
        <f t="shared" si="2"/>
        <v>97.208538587848935</v>
      </c>
    </row>
    <row r="44" spans="1:15" x14ac:dyDescent="0.4">
      <c r="A44" t="s">
        <v>75</v>
      </c>
      <c r="B44">
        <v>3987</v>
      </c>
      <c r="K44" t="s">
        <v>20</v>
      </c>
      <c r="L44" t="str">
        <f>A50</f>
        <v>D6</v>
      </c>
      <c r="M44">
        <f>B50</f>
        <v>6954</v>
      </c>
      <c r="N44" s="8">
        <f t="shared" si="1"/>
        <v>1.1956075533661741</v>
      </c>
      <c r="O44">
        <f t="shared" si="2"/>
        <v>47.824302134646963</v>
      </c>
    </row>
    <row r="45" spans="1:15" x14ac:dyDescent="0.4">
      <c r="A45" t="s">
        <v>91</v>
      </c>
      <c r="B45">
        <v>9982</v>
      </c>
      <c r="K45" t="s">
        <v>21</v>
      </c>
      <c r="L45" t="str">
        <f>A62</f>
        <v>E6</v>
      </c>
      <c r="M45">
        <f>B62</f>
        <v>5325</v>
      </c>
      <c r="N45" s="8">
        <f t="shared" si="1"/>
        <v>0.63834154351395733</v>
      </c>
      <c r="O45">
        <f t="shared" si="2"/>
        <v>25.533661740558294</v>
      </c>
    </row>
    <row r="46" spans="1:15" x14ac:dyDescent="0.4">
      <c r="A46" t="s">
        <v>92</v>
      </c>
      <c r="B46">
        <v>3478</v>
      </c>
      <c r="K46" t="s">
        <v>22</v>
      </c>
      <c r="L46" t="str">
        <f>A74</f>
        <v>F6</v>
      </c>
      <c r="M46">
        <f>B74</f>
        <v>4609</v>
      </c>
      <c r="N46" s="8">
        <f t="shared" si="1"/>
        <v>0.39340448823207447</v>
      </c>
      <c r="O46">
        <f t="shared" si="2"/>
        <v>15.736179529282978</v>
      </c>
    </row>
    <row r="47" spans="1:15" x14ac:dyDescent="0.4">
      <c r="A47" t="s">
        <v>93</v>
      </c>
      <c r="B47">
        <v>14740</v>
      </c>
      <c r="K47" t="s">
        <v>23</v>
      </c>
      <c r="L47" t="str">
        <f>A86</f>
        <v>G6</v>
      </c>
      <c r="M47">
        <f>B86</f>
        <v>4207</v>
      </c>
      <c r="N47" s="8">
        <f t="shared" si="1"/>
        <v>0.25588396278051451</v>
      </c>
      <c r="O47">
        <f t="shared" si="2"/>
        <v>10.23535851122058</v>
      </c>
    </row>
    <row r="48" spans="1:15" x14ac:dyDescent="0.4">
      <c r="A48" t="s">
        <v>12</v>
      </c>
      <c r="B48">
        <v>3687</v>
      </c>
      <c r="K48" t="s">
        <v>24</v>
      </c>
      <c r="L48" t="str">
        <f>A98</f>
        <v>H6</v>
      </c>
      <c r="M48">
        <f>B98</f>
        <v>3803</v>
      </c>
      <c r="N48" s="8">
        <f t="shared" si="1"/>
        <v>0.11767925561029011</v>
      </c>
      <c r="O48">
        <f t="shared" si="2"/>
        <v>4.7071702244116045</v>
      </c>
    </row>
    <row r="49" spans="1:15" x14ac:dyDescent="0.4">
      <c r="A49" t="s">
        <v>20</v>
      </c>
      <c r="B49">
        <v>5913</v>
      </c>
      <c r="K49" t="s">
        <v>33</v>
      </c>
      <c r="L49" t="str">
        <f>A99</f>
        <v>H7</v>
      </c>
      <c r="M49">
        <f>B99</f>
        <v>3833</v>
      </c>
      <c r="N49" s="8">
        <f t="shared" si="1"/>
        <v>0.12794198139025725</v>
      </c>
      <c r="O49">
        <f t="shared" si="2"/>
        <v>5.1176792556102901</v>
      </c>
    </row>
    <row r="50" spans="1:15" x14ac:dyDescent="0.4">
      <c r="A50" t="s">
        <v>28</v>
      </c>
      <c r="B50">
        <v>6954</v>
      </c>
      <c r="K50" t="s">
        <v>31</v>
      </c>
      <c r="L50" t="str">
        <f>A87</f>
        <v>G7</v>
      </c>
      <c r="M50">
        <f>B87</f>
        <v>3746</v>
      </c>
      <c r="N50" s="8">
        <f t="shared" si="1"/>
        <v>9.81800766283525E-2</v>
      </c>
      <c r="O50">
        <f t="shared" si="2"/>
        <v>3.9272030651340999</v>
      </c>
    </row>
    <row r="51" spans="1:15" x14ac:dyDescent="0.4">
      <c r="A51" t="s">
        <v>37</v>
      </c>
      <c r="B51">
        <v>3409</v>
      </c>
      <c r="K51" t="s">
        <v>32</v>
      </c>
      <c r="L51" t="str">
        <f>A75</f>
        <v>F7</v>
      </c>
      <c r="M51">
        <f>B75</f>
        <v>3743</v>
      </c>
      <c r="N51" s="8">
        <f t="shared" si="1"/>
        <v>9.7153804050355785E-2</v>
      </c>
      <c r="O51">
        <f t="shared" si="2"/>
        <v>3.8861521620142314</v>
      </c>
    </row>
    <row r="52" spans="1:15" x14ac:dyDescent="0.4">
      <c r="A52" t="s">
        <v>44</v>
      </c>
      <c r="B52">
        <v>12324</v>
      </c>
      <c r="K52" t="s">
        <v>29</v>
      </c>
      <c r="L52" t="str">
        <f>A63</f>
        <v>E7</v>
      </c>
      <c r="M52">
        <f>B63</f>
        <v>3526</v>
      </c>
      <c r="N52" s="8">
        <f t="shared" si="1"/>
        <v>2.2920087575259991E-2</v>
      </c>
      <c r="O52">
        <f t="shared" si="2"/>
        <v>0.91680350301039959</v>
      </c>
    </row>
    <row r="53" spans="1:15" x14ac:dyDescent="0.4">
      <c r="A53" t="s">
        <v>52</v>
      </c>
      <c r="B53">
        <v>4788</v>
      </c>
      <c r="K53" t="s">
        <v>28</v>
      </c>
      <c r="L53" t="str">
        <f>A51</f>
        <v>D7</v>
      </c>
      <c r="M53">
        <f>B51</f>
        <v>3409</v>
      </c>
      <c r="N53" s="8">
        <f t="shared" si="1"/>
        <v>-1.7104542966611933E-2</v>
      </c>
      <c r="O53">
        <f t="shared" si="2"/>
        <v>-0.6841817186644773</v>
      </c>
    </row>
    <row r="54" spans="1:15" x14ac:dyDescent="0.4">
      <c r="A54" t="s">
        <v>60</v>
      </c>
      <c r="B54">
        <v>3445</v>
      </c>
      <c r="K54" t="s">
        <v>27</v>
      </c>
      <c r="L54" t="str">
        <f>A39</f>
        <v>C7</v>
      </c>
      <c r="M54">
        <f>B39</f>
        <v>3422</v>
      </c>
      <c r="N54" s="8">
        <f t="shared" si="1"/>
        <v>-1.2657361795292831E-2</v>
      </c>
      <c r="O54">
        <f t="shared" si="2"/>
        <v>-0.50629447181171328</v>
      </c>
    </row>
    <row r="55" spans="1:15" x14ac:dyDescent="0.4">
      <c r="A55" t="s">
        <v>68</v>
      </c>
      <c r="B55">
        <v>29054</v>
      </c>
      <c r="K55" t="s">
        <v>26</v>
      </c>
      <c r="L55" t="str">
        <f>A27</f>
        <v>B7</v>
      </c>
      <c r="M55">
        <f>B27</f>
        <v>3470</v>
      </c>
      <c r="N55" s="8">
        <f t="shared" si="1"/>
        <v>3.7629994526546251E-3</v>
      </c>
      <c r="O55">
        <f t="shared" si="2"/>
        <v>0.150519978106185</v>
      </c>
    </row>
    <row r="56" spans="1:15" x14ac:dyDescent="0.4">
      <c r="A56" t="s">
        <v>76</v>
      </c>
      <c r="B56">
        <v>4057</v>
      </c>
      <c r="K56" t="s">
        <v>25</v>
      </c>
      <c r="L56" t="str">
        <f>A15</f>
        <v>A7</v>
      </c>
      <c r="M56">
        <f>B15</f>
        <v>3776</v>
      </c>
      <c r="N56" s="8">
        <f t="shared" si="1"/>
        <v>0.10844280240831966</v>
      </c>
      <c r="O56">
        <f t="shared" si="2"/>
        <v>4.3377120963327869</v>
      </c>
    </row>
    <row r="57" spans="1:15" x14ac:dyDescent="0.4">
      <c r="A57" t="s">
        <v>94</v>
      </c>
      <c r="B57">
        <v>4786</v>
      </c>
      <c r="K57" t="s">
        <v>34</v>
      </c>
      <c r="L57" t="str">
        <f>A16</f>
        <v>A8</v>
      </c>
      <c r="M57">
        <f>B16</f>
        <v>4939</v>
      </c>
      <c r="N57" s="8">
        <f t="shared" si="1"/>
        <v>0.50629447181171328</v>
      </c>
      <c r="O57">
        <f t="shared" si="2"/>
        <v>20.251778872468531</v>
      </c>
    </row>
    <row r="58" spans="1:15" x14ac:dyDescent="0.4">
      <c r="A58" t="s">
        <v>95</v>
      </c>
      <c r="B58">
        <v>3900</v>
      </c>
      <c r="K58" t="s">
        <v>35</v>
      </c>
      <c r="L58" t="str">
        <f>A28</f>
        <v>B8</v>
      </c>
      <c r="M58">
        <f>B28</f>
        <v>7723</v>
      </c>
      <c r="N58" s="8">
        <f t="shared" si="1"/>
        <v>1.4586754241926656</v>
      </c>
      <c r="O58">
        <f t="shared" si="2"/>
        <v>58.347016967706622</v>
      </c>
    </row>
    <row r="59" spans="1:15" x14ac:dyDescent="0.4">
      <c r="A59" t="s">
        <v>96</v>
      </c>
      <c r="B59">
        <v>25449</v>
      </c>
      <c r="K59" t="s">
        <v>36</v>
      </c>
      <c r="L59" t="str">
        <f>A40</f>
        <v>C8</v>
      </c>
      <c r="M59">
        <f>B40</f>
        <v>8860</v>
      </c>
      <c r="N59" s="8">
        <f t="shared" si="1"/>
        <v>1.8476327312534211</v>
      </c>
      <c r="O59">
        <f t="shared" si="2"/>
        <v>73.905309250136838</v>
      </c>
    </row>
    <row r="60" spans="1:15" x14ac:dyDescent="0.4">
      <c r="A60" t="s">
        <v>13</v>
      </c>
      <c r="B60">
        <v>3573</v>
      </c>
      <c r="K60" t="s">
        <v>37</v>
      </c>
      <c r="L60" t="str">
        <f>A52</f>
        <v>D8</v>
      </c>
      <c r="M60">
        <f>B52</f>
        <v>12324</v>
      </c>
      <c r="N60" s="8">
        <f t="shared" si="1"/>
        <v>3.0326354679802958</v>
      </c>
      <c r="O60">
        <f t="shared" si="2"/>
        <v>121.30541871921183</v>
      </c>
    </row>
    <row r="61" spans="1:15" x14ac:dyDescent="0.4">
      <c r="A61" t="s">
        <v>21</v>
      </c>
      <c r="B61">
        <v>4478</v>
      </c>
      <c r="K61" t="s">
        <v>38</v>
      </c>
      <c r="L61" t="str">
        <f>A64</f>
        <v>E8</v>
      </c>
      <c r="M61">
        <f>B64</f>
        <v>19153</v>
      </c>
      <c r="N61" s="8">
        <f t="shared" si="1"/>
        <v>5.3687739463601538</v>
      </c>
      <c r="O61">
        <f t="shared" si="2"/>
        <v>214.75095785440615</v>
      </c>
    </row>
    <row r="62" spans="1:15" x14ac:dyDescent="0.4">
      <c r="A62" t="s">
        <v>29</v>
      </c>
      <c r="B62">
        <v>5325</v>
      </c>
      <c r="K62" t="s">
        <v>30</v>
      </c>
      <c r="L62" t="str">
        <f>A76</f>
        <v>F8</v>
      </c>
      <c r="M62">
        <f>B76</f>
        <v>32464</v>
      </c>
      <c r="N62" s="8">
        <f t="shared" si="1"/>
        <v>9.9223453749315826</v>
      </c>
      <c r="O62">
        <f t="shared" si="2"/>
        <v>396.89381499726329</v>
      </c>
    </row>
    <row r="63" spans="1:15" x14ac:dyDescent="0.4">
      <c r="A63" t="s">
        <v>38</v>
      </c>
      <c r="B63">
        <v>3526</v>
      </c>
      <c r="K63" t="s">
        <v>39</v>
      </c>
      <c r="L63" t="str">
        <f>A88</f>
        <v>G8</v>
      </c>
      <c r="M63">
        <f>B88</f>
        <v>19683</v>
      </c>
      <c r="N63" s="8">
        <f t="shared" si="1"/>
        <v>5.5500821018062405</v>
      </c>
      <c r="O63">
        <f t="shared" si="2"/>
        <v>222.00328407224961</v>
      </c>
    </row>
    <row r="64" spans="1:15" x14ac:dyDescent="0.4">
      <c r="A64" t="s">
        <v>45</v>
      </c>
      <c r="B64">
        <v>19153</v>
      </c>
      <c r="K64" t="s">
        <v>40</v>
      </c>
      <c r="L64" t="str">
        <f>A100</f>
        <v>H8</v>
      </c>
      <c r="M64">
        <f>B100</f>
        <v>31425</v>
      </c>
      <c r="N64" s="8">
        <f t="shared" si="1"/>
        <v>9.5669129720853867</v>
      </c>
      <c r="O64">
        <f t="shared" si="2"/>
        <v>382.6765188834155</v>
      </c>
    </row>
    <row r="65" spans="1:15" x14ac:dyDescent="0.4">
      <c r="A65" t="s">
        <v>53</v>
      </c>
      <c r="B65">
        <v>5373</v>
      </c>
      <c r="K65" t="s">
        <v>48</v>
      </c>
      <c r="L65" t="str">
        <f>A101</f>
        <v>H9</v>
      </c>
      <c r="M65">
        <f>B101</f>
        <v>18222</v>
      </c>
      <c r="N65" s="8">
        <f t="shared" si="1"/>
        <v>5.0502873563218396</v>
      </c>
      <c r="O65">
        <f t="shared" si="2"/>
        <v>202.01149425287358</v>
      </c>
    </row>
    <row r="66" spans="1:15" x14ac:dyDescent="0.4">
      <c r="A66" t="s">
        <v>61</v>
      </c>
      <c r="B66">
        <v>3388</v>
      </c>
      <c r="K66" t="s">
        <v>47</v>
      </c>
      <c r="L66" t="str">
        <f>A89</f>
        <v>G9</v>
      </c>
      <c r="M66">
        <f>B89</f>
        <v>10313</v>
      </c>
      <c r="N66" s="8">
        <f t="shared" si="1"/>
        <v>2.3446907498631639</v>
      </c>
      <c r="O66">
        <f t="shared" si="2"/>
        <v>93.787629994526554</v>
      </c>
    </row>
    <row r="67" spans="1:15" x14ac:dyDescent="0.4">
      <c r="A67" t="s">
        <v>69</v>
      </c>
      <c r="B67">
        <v>25298</v>
      </c>
      <c r="K67" t="s">
        <v>46</v>
      </c>
      <c r="L67" t="str">
        <f>A77</f>
        <v>F9</v>
      </c>
      <c r="M67">
        <f>B77</f>
        <v>5569</v>
      </c>
      <c r="N67" s="8">
        <f t="shared" si="1"/>
        <v>0.72181171319102355</v>
      </c>
      <c r="O67">
        <f t="shared" si="2"/>
        <v>28.87246852764094</v>
      </c>
    </row>
    <row r="68" spans="1:15" x14ac:dyDescent="0.4">
      <c r="A68" t="s">
        <v>77</v>
      </c>
      <c r="B68">
        <v>4065</v>
      </c>
      <c r="K68" t="s">
        <v>45</v>
      </c>
      <c r="L68" t="str">
        <f>A65</f>
        <v>E9</v>
      </c>
      <c r="M68">
        <f>B65</f>
        <v>5373</v>
      </c>
      <c r="N68" s="8">
        <f t="shared" si="1"/>
        <v>0.65476190476190477</v>
      </c>
      <c r="O68">
        <f t="shared" si="2"/>
        <v>26.19047619047619</v>
      </c>
    </row>
    <row r="69" spans="1:15" x14ac:dyDescent="0.4">
      <c r="A69" t="s">
        <v>97</v>
      </c>
      <c r="B69">
        <v>3865</v>
      </c>
      <c r="K69" t="s">
        <v>44</v>
      </c>
      <c r="L69" t="str">
        <f>A53</f>
        <v>D9</v>
      </c>
      <c r="M69">
        <f>B53</f>
        <v>4788</v>
      </c>
      <c r="N69" s="8">
        <f t="shared" si="1"/>
        <v>0.45463875205254517</v>
      </c>
      <c r="O69">
        <f t="shared" si="2"/>
        <v>18.185550082101805</v>
      </c>
    </row>
    <row r="70" spans="1:15" x14ac:dyDescent="0.4">
      <c r="A70" t="s">
        <v>98</v>
      </c>
      <c r="B70">
        <v>6870</v>
      </c>
      <c r="K70" t="s">
        <v>43</v>
      </c>
      <c r="L70" t="str">
        <f>A41</f>
        <v>C9</v>
      </c>
      <c r="M70">
        <f>B41</f>
        <v>4537</v>
      </c>
      <c r="N70" s="8">
        <f t="shared" si="1"/>
        <v>0.36877394636015326</v>
      </c>
      <c r="O70">
        <f t="shared" si="2"/>
        <v>14.750957854406131</v>
      </c>
    </row>
    <row r="71" spans="1:15" x14ac:dyDescent="0.4">
      <c r="A71" t="s">
        <v>99</v>
      </c>
      <c r="B71">
        <v>28823</v>
      </c>
      <c r="K71" t="s">
        <v>42</v>
      </c>
      <c r="L71" t="str">
        <f>A29</f>
        <v>B9</v>
      </c>
      <c r="M71">
        <f>B29</f>
        <v>4379</v>
      </c>
      <c r="N71" s="8">
        <f t="shared" si="1"/>
        <v>0.31472359058565957</v>
      </c>
      <c r="O71">
        <f t="shared" si="2"/>
        <v>12.588943623426383</v>
      </c>
    </row>
    <row r="72" spans="1:15" x14ac:dyDescent="0.4">
      <c r="A72" t="s">
        <v>14</v>
      </c>
      <c r="B72">
        <v>3495</v>
      </c>
      <c r="K72" t="s">
        <v>41</v>
      </c>
      <c r="L72" t="str">
        <f>A17</f>
        <v>A9</v>
      </c>
      <c r="M72">
        <f>B17</f>
        <v>3970</v>
      </c>
      <c r="N72" s="8">
        <f t="shared" si="1"/>
        <v>0.17480842911877395</v>
      </c>
      <c r="O72">
        <f t="shared" si="2"/>
        <v>6.9923371647509578</v>
      </c>
    </row>
    <row r="73" spans="1:15" x14ac:dyDescent="0.4">
      <c r="A73" t="s">
        <v>22</v>
      </c>
      <c r="B73">
        <v>3615</v>
      </c>
      <c r="K73" t="s">
        <v>49</v>
      </c>
      <c r="L73" t="str">
        <f>A18</f>
        <v>A10</v>
      </c>
      <c r="M73">
        <f>B18</f>
        <v>4109</v>
      </c>
      <c r="N73" s="8">
        <f t="shared" si="1"/>
        <v>0.22235905856595514</v>
      </c>
      <c r="O73">
        <f t="shared" si="2"/>
        <v>8.894362342638205</v>
      </c>
    </row>
    <row r="74" spans="1:15" x14ac:dyDescent="0.4">
      <c r="A74" t="s">
        <v>32</v>
      </c>
      <c r="B74">
        <v>4609</v>
      </c>
      <c r="K74" t="s">
        <v>50</v>
      </c>
      <c r="L74" t="str">
        <f>A30</f>
        <v>B10</v>
      </c>
      <c r="M74">
        <f>B30</f>
        <v>4131</v>
      </c>
      <c r="N74" s="8">
        <f t="shared" ref="N74:N96" si="3">(M74-I$15)/2923.2</f>
        <v>0.22988505747126439</v>
      </c>
      <c r="O74">
        <f t="shared" ref="O74:O96" si="4">N74*40</f>
        <v>9.1954022988505759</v>
      </c>
    </row>
    <row r="75" spans="1:15" x14ac:dyDescent="0.4">
      <c r="A75" t="s">
        <v>30</v>
      </c>
      <c r="B75">
        <v>3743</v>
      </c>
      <c r="K75" t="s">
        <v>51</v>
      </c>
      <c r="L75" t="str">
        <f>A42</f>
        <v>C10</v>
      </c>
      <c r="M75">
        <f>B42</f>
        <v>3381</v>
      </c>
      <c r="N75" s="8">
        <f t="shared" si="3"/>
        <v>-2.6683087027914616E-2</v>
      </c>
      <c r="O75">
        <f t="shared" si="4"/>
        <v>-1.0673234811165846</v>
      </c>
    </row>
    <row r="76" spans="1:15" x14ac:dyDescent="0.4">
      <c r="A76" t="s">
        <v>46</v>
      </c>
      <c r="B76">
        <v>32464</v>
      </c>
      <c r="K76" t="s">
        <v>52</v>
      </c>
      <c r="L76" t="str">
        <f>A54</f>
        <v>D10</v>
      </c>
      <c r="M76">
        <f>B54</f>
        <v>3445</v>
      </c>
      <c r="N76" s="8">
        <f t="shared" si="3"/>
        <v>-4.7892720306513415E-3</v>
      </c>
      <c r="O76">
        <f t="shared" si="4"/>
        <v>-0.19157088122605365</v>
      </c>
    </row>
    <row r="77" spans="1:15" x14ac:dyDescent="0.4">
      <c r="A77" t="s">
        <v>54</v>
      </c>
      <c r="B77">
        <v>5569</v>
      </c>
      <c r="K77" t="s">
        <v>53</v>
      </c>
      <c r="L77" t="str">
        <f>A66</f>
        <v>E10</v>
      </c>
      <c r="M77">
        <f>B66</f>
        <v>3388</v>
      </c>
      <c r="N77" s="8">
        <f t="shared" si="3"/>
        <v>-2.4288451012588946E-2</v>
      </c>
      <c r="O77">
        <f t="shared" si="4"/>
        <v>-0.97153804050355785</v>
      </c>
    </row>
    <row r="78" spans="1:15" x14ac:dyDescent="0.4">
      <c r="A78" t="s">
        <v>62</v>
      </c>
      <c r="B78">
        <v>3465</v>
      </c>
      <c r="K78" t="s">
        <v>54</v>
      </c>
      <c r="L78" t="str">
        <f>A78</f>
        <v>F10</v>
      </c>
      <c r="M78">
        <f>B78</f>
        <v>3465</v>
      </c>
      <c r="N78" s="8">
        <f t="shared" si="3"/>
        <v>2.052545155993432E-3</v>
      </c>
      <c r="O78">
        <f t="shared" si="4"/>
        <v>8.2101806239737285E-2</v>
      </c>
    </row>
    <row r="79" spans="1:15" x14ac:dyDescent="0.4">
      <c r="A79" t="s">
        <v>70</v>
      </c>
      <c r="B79">
        <v>13043</v>
      </c>
      <c r="K79" t="s">
        <v>55</v>
      </c>
      <c r="L79" t="str">
        <f>A90</f>
        <v>G10</v>
      </c>
      <c r="M79">
        <f>B90</f>
        <v>3523</v>
      </c>
      <c r="N79" s="8">
        <f t="shared" si="3"/>
        <v>2.1893814997263273E-2</v>
      </c>
      <c r="O79">
        <f t="shared" si="4"/>
        <v>0.87575259989053089</v>
      </c>
    </row>
    <row r="80" spans="1:15" x14ac:dyDescent="0.4">
      <c r="A80" t="s">
        <v>78</v>
      </c>
      <c r="B80">
        <v>3857</v>
      </c>
      <c r="K80" t="s">
        <v>56</v>
      </c>
      <c r="L80" t="str">
        <f>A102</f>
        <v>H10</v>
      </c>
      <c r="M80">
        <f>B102</f>
        <v>3831</v>
      </c>
      <c r="N80" s="8">
        <f t="shared" si="3"/>
        <v>0.12725779967159279</v>
      </c>
      <c r="O80">
        <f t="shared" si="4"/>
        <v>5.0903119868637114</v>
      </c>
    </row>
    <row r="81" spans="1:15" x14ac:dyDescent="0.4">
      <c r="A81" t="s">
        <v>100</v>
      </c>
      <c r="B81">
        <v>3459</v>
      </c>
      <c r="K81" t="s">
        <v>64</v>
      </c>
      <c r="L81" t="str">
        <f>A103</f>
        <v>H11</v>
      </c>
      <c r="M81">
        <f>B103</f>
        <v>4594</v>
      </c>
      <c r="N81" s="8">
        <f t="shared" si="3"/>
        <v>0.38827312534209091</v>
      </c>
      <c r="O81">
        <f t="shared" si="4"/>
        <v>15.530925013683635</v>
      </c>
    </row>
    <row r="82" spans="1:15" x14ac:dyDescent="0.4">
      <c r="A82" t="s">
        <v>101</v>
      </c>
      <c r="B82">
        <v>6814</v>
      </c>
      <c r="K82" t="s">
        <v>63</v>
      </c>
      <c r="L82" t="str">
        <f>A91</f>
        <v>G11</v>
      </c>
      <c r="M82">
        <f>B91</f>
        <v>6760</v>
      </c>
      <c r="N82" s="8">
        <f t="shared" si="3"/>
        <v>1.1292419266557199</v>
      </c>
      <c r="O82">
        <f t="shared" si="4"/>
        <v>45.169677066228793</v>
      </c>
    </row>
    <row r="83" spans="1:15" x14ac:dyDescent="0.4">
      <c r="A83" t="s">
        <v>102</v>
      </c>
      <c r="B83">
        <v>26208</v>
      </c>
      <c r="K83" t="s">
        <v>62</v>
      </c>
      <c r="L83" t="str">
        <f>A79</f>
        <v>F11</v>
      </c>
      <c r="M83">
        <f>B79</f>
        <v>13043</v>
      </c>
      <c r="N83" s="8">
        <f t="shared" si="3"/>
        <v>3.2785987958401752</v>
      </c>
      <c r="O83">
        <f t="shared" si="4"/>
        <v>131.14395183360702</v>
      </c>
    </row>
    <row r="84" spans="1:15" x14ac:dyDescent="0.4">
      <c r="A84" t="s">
        <v>15</v>
      </c>
      <c r="B84">
        <v>3373</v>
      </c>
      <c r="K84" t="s">
        <v>61</v>
      </c>
      <c r="L84" t="str">
        <f>A67</f>
        <v>E11</v>
      </c>
      <c r="M84">
        <f>B67</f>
        <v>25298</v>
      </c>
      <c r="N84" s="8">
        <f t="shared" si="3"/>
        <v>7.4709222769567605</v>
      </c>
      <c r="O84">
        <f t="shared" si="4"/>
        <v>298.83689107827041</v>
      </c>
    </row>
    <row r="85" spans="1:15" x14ac:dyDescent="0.4">
      <c r="A85" t="s">
        <v>23</v>
      </c>
      <c r="B85">
        <v>3371</v>
      </c>
      <c r="K85" t="s">
        <v>60</v>
      </c>
      <c r="L85" t="str">
        <f>A55</f>
        <v>D11</v>
      </c>
      <c r="M85">
        <f>B55</f>
        <v>29054</v>
      </c>
      <c r="N85" s="8">
        <f t="shared" si="3"/>
        <v>8.7558155446086481</v>
      </c>
      <c r="O85">
        <f t="shared" si="4"/>
        <v>350.23262178434595</v>
      </c>
    </row>
    <row r="86" spans="1:15" x14ac:dyDescent="0.4">
      <c r="A86" t="s">
        <v>31</v>
      </c>
      <c r="B86">
        <v>4207</v>
      </c>
      <c r="K86" t="s">
        <v>59</v>
      </c>
      <c r="L86" t="str">
        <f>A43</f>
        <v>C11</v>
      </c>
      <c r="M86">
        <f>B43</f>
        <v>21238</v>
      </c>
      <c r="N86" s="8">
        <f t="shared" si="3"/>
        <v>6.0820333880678712</v>
      </c>
      <c r="O86">
        <f t="shared" si="4"/>
        <v>243.28133552271484</v>
      </c>
    </row>
    <row r="87" spans="1:15" x14ac:dyDescent="0.4">
      <c r="A87" t="s">
        <v>39</v>
      </c>
      <c r="B87">
        <v>3746</v>
      </c>
      <c r="K87" t="s">
        <v>58</v>
      </c>
      <c r="L87" t="str">
        <f>A31</f>
        <v>B11</v>
      </c>
      <c r="M87">
        <f>B31</f>
        <v>10347</v>
      </c>
      <c r="N87" s="8">
        <f t="shared" si="3"/>
        <v>2.3563218390804601</v>
      </c>
      <c r="O87">
        <f t="shared" si="4"/>
        <v>94.252873563218401</v>
      </c>
    </row>
    <row r="88" spans="1:15" x14ac:dyDescent="0.4">
      <c r="A88" t="s">
        <v>47</v>
      </c>
      <c r="B88">
        <v>19683</v>
      </c>
      <c r="K88" t="s">
        <v>57</v>
      </c>
      <c r="L88" t="str">
        <f>A19</f>
        <v>A11</v>
      </c>
      <c r="M88">
        <f>B19</f>
        <v>5887</v>
      </c>
      <c r="N88" s="8">
        <f t="shared" si="3"/>
        <v>0.8305966064586755</v>
      </c>
      <c r="O88">
        <f t="shared" si="4"/>
        <v>33.223864258347021</v>
      </c>
    </row>
    <row r="89" spans="1:15" x14ac:dyDescent="0.4">
      <c r="A89" t="s">
        <v>55</v>
      </c>
      <c r="B89">
        <v>10313</v>
      </c>
      <c r="K89" t="s">
        <v>65</v>
      </c>
      <c r="L89" t="str">
        <f>A20</f>
        <v>A12</v>
      </c>
      <c r="M89">
        <f>B20</f>
        <v>4987</v>
      </c>
      <c r="N89" s="8">
        <f t="shared" si="3"/>
        <v>0.52271483305966071</v>
      </c>
      <c r="O89">
        <f t="shared" si="4"/>
        <v>20.90859332238643</v>
      </c>
    </row>
    <row r="90" spans="1:15" x14ac:dyDescent="0.4">
      <c r="A90" t="s">
        <v>63</v>
      </c>
      <c r="B90">
        <v>3523</v>
      </c>
      <c r="K90" t="s">
        <v>66</v>
      </c>
      <c r="L90" t="str">
        <f>A32</f>
        <v>B12</v>
      </c>
      <c r="M90">
        <f>B32</f>
        <v>4194</v>
      </c>
      <c r="N90" s="8">
        <f t="shared" si="3"/>
        <v>0.25143678160919541</v>
      </c>
      <c r="O90">
        <f t="shared" si="4"/>
        <v>10.057471264367816</v>
      </c>
    </row>
    <row r="91" spans="1:15" x14ac:dyDescent="0.4">
      <c r="A91" t="s">
        <v>71</v>
      </c>
      <c r="B91">
        <v>6760</v>
      </c>
      <c r="K91" t="s">
        <v>67</v>
      </c>
      <c r="L91" t="str">
        <f>A44</f>
        <v>C12</v>
      </c>
      <c r="M91">
        <f>B44</f>
        <v>3987</v>
      </c>
      <c r="N91" s="8">
        <f t="shared" si="3"/>
        <v>0.180623973727422</v>
      </c>
      <c r="O91">
        <f t="shared" si="4"/>
        <v>7.2249589490968802</v>
      </c>
    </row>
    <row r="92" spans="1:15" x14ac:dyDescent="0.4">
      <c r="A92" t="s">
        <v>79</v>
      </c>
      <c r="B92">
        <v>3577</v>
      </c>
      <c r="K92" t="s">
        <v>68</v>
      </c>
      <c r="L92" t="str">
        <f>A56</f>
        <v>D12</v>
      </c>
      <c r="M92">
        <f>B56</f>
        <v>4057</v>
      </c>
      <c r="N92" s="8">
        <f t="shared" si="3"/>
        <v>0.20457033388067872</v>
      </c>
      <c r="O92">
        <f t="shared" si="4"/>
        <v>8.1828133552271485</v>
      </c>
    </row>
    <row r="93" spans="1:15" x14ac:dyDescent="0.4">
      <c r="A93" t="s">
        <v>103</v>
      </c>
      <c r="B93">
        <v>3409</v>
      </c>
      <c r="K93" t="s">
        <v>69</v>
      </c>
      <c r="L93" t="str">
        <f>A68</f>
        <v>E12</v>
      </c>
      <c r="M93">
        <f>B68</f>
        <v>4065</v>
      </c>
      <c r="N93" s="8">
        <f t="shared" si="3"/>
        <v>0.20730706075533664</v>
      </c>
      <c r="O93">
        <f t="shared" si="4"/>
        <v>8.292282430213465</v>
      </c>
    </row>
    <row r="94" spans="1:15" x14ac:dyDescent="0.4">
      <c r="A94" t="s">
        <v>104</v>
      </c>
      <c r="B94">
        <v>6567</v>
      </c>
      <c r="K94" t="s">
        <v>70</v>
      </c>
      <c r="L94" t="str">
        <f>A80</f>
        <v>F12</v>
      </c>
      <c r="M94">
        <f>B80</f>
        <v>3857</v>
      </c>
      <c r="N94" s="8">
        <f t="shared" si="3"/>
        <v>0.136152162014231</v>
      </c>
      <c r="O94">
        <f t="shared" si="4"/>
        <v>5.4460864805692397</v>
      </c>
    </row>
    <row r="95" spans="1:15" x14ac:dyDescent="0.4">
      <c r="A95" t="s">
        <v>105</v>
      </c>
      <c r="B95">
        <v>9546</v>
      </c>
      <c r="K95" t="s">
        <v>71</v>
      </c>
      <c r="L95" t="str">
        <f>A92</f>
        <v>G12</v>
      </c>
      <c r="M95">
        <f>B92</f>
        <v>3577</v>
      </c>
      <c r="N95" s="8">
        <f t="shared" si="3"/>
        <v>4.0366721401204161E-2</v>
      </c>
      <c r="O95">
        <f t="shared" si="4"/>
        <v>1.6146688560481666</v>
      </c>
    </row>
    <row r="96" spans="1:15" x14ac:dyDescent="0.4">
      <c r="A96" t="s">
        <v>16</v>
      </c>
      <c r="B96">
        <v>3376</v>
      </c>
      <c r="K96" t="s">
        <v>72</v>
      </c>
      <c r="L96" t="str">
        <f>A104</f>
        <v>H12</v>
      </c>
      <c r="M96">
        <f>B104</f>
        <v>3571</v>
      </c>
      <c r="N96" s="8">
        <f t="shared" si="3"/>
        <v>3.8314176245210732E-2</v>
      </c>
      <c r="O96">
        <f t="shared" si="4"/>
        <v>1.5325670498084292</v>
      </c>
    </row>
    <row r="97" spans="1:2" x14ac:dyDescent="0.4">
      <c r="A97" t="s">
        <v>24</v>
      </c>
      <c r="B97">
        <v>3338</v>
      </c>
    </row>
    <row r="98" spans="1:2" x14ac:dyDescent="0.4">
      <c r="A98" t="s">
        <v>33</v>
      </c>
      <c r="B98">
        <v>3803</v>
      </c>
    </row>
    <row r="99" spans="1:2" x14ac:dyDescent="0.4">
      <c r="A99" t="s">
        <v>40</v>
      </c>
      <c r="B99">
        <v>3833</v>
      </c>
    </row>
    <row r="100" spans="1:2" x14ac:dyDescent="0.4">
      <c r="A100" t="s">
        <v>48</v>
      </c>
      <c r="B100">
        <v>31425</v>
      </c>
    </row>
    <row r="101" spans="1:2" x14ac:dyDescent="0.4">
      <c r="A101" t="s">
        <v>56</v>
      </c>
      <c r="B101">
        <v>18222</v>
      </c>
    </row>
    <row r="102" spans="1:2" x14ac:dyDescent="0.4">
      <c r="A102" t="s">
        <v>64</v>
      </c>
      <c r="B102">
        <v>3831</v>
      </c>
    </row>
    <row r="103" spans="1:2" x14ac:dyDescent="0.4">
      <c r="A103" t="s">
        <v>72</v>
      </c>
      <c r="B103">
        <v>4594</v>
      </c>
    </row>
    <row r="104" spans="1:2" x14ac:dyDescent="0.4">
      <c r="A104" t="s">
        <v>80</v>
      </c>
      <c r="B104">
        <v>3571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DBDE-8600-4405-B578-52B9D10E6B60}">
  <dimension ref="A1:CT104"/>
  <sheetViews>
    <sheetView topLeftCell="H4" workbookViewId="0">
      <selection activeCell="N9" sqref="N9:N11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22844</v>
      </c>
      <c r="D2">
        <v>16042</v>
      </c>
      <c r="E2">
        <v>3877</v>
      </c>
      <c r="F2">
        <v>3866</v>
      </c>
      <c r="G2">
        <v>3862</v>
      </c>
      <c r="H2">
        <v>3856</v>
      </c>
      <c r="I2">
        <v>3863</v>
      </c>
      <c r="J2">
        <v>3880</v>
      </c>
      <c r="K2">
        <v>3887</v>
      </c>
      <c r="L2">
        <v>3865</v>
      </c>
      <c r="M2">
        <v>3838</v>
      </c>
      <c r="N2">
        <v>3843</v>
      </c>
      <c r="O2">
        <v>22474</v>
      </c>
      <c r="P2">
        <v>18212</v>
      </c>
      <c r="Q2">
        <v>3917</v>
      </c>
      <c r="R2">
        <v>3869</v>
      </c>
      <c r="S2">
        <v>3877</v>
      </c>
      <c r="T2">
        <v>3904</v>
      </c>
      <c r="U2">
        <v>3897</v>
      </c>
      <c r="V2">
        <v>3792</v>
      </c>
      <c r="W2">
        <v>3846</v>
      </c>
      <c r="X2">
        <v>3896</v>
      </c>
      <c r="Y2">
        <v>3930</v>
      </c>
      <c r="Z2">
        <v>3909</v>
      </c>
      <c r="AA2">
        <v>20577</v>
      </c>
      <c r="AB2">
        <v>18490</v>
      </c>
      <c r="AC2">
        <v>3836</v>
      </c>
      <c r="AD2">
        <v>3809</v>
      </c>
      <c r="AE2">
        <v>3851</v>
      </c>
      <c r="AF2">
        <v>3855</v>
      </c>
      <c r="AG2">
        <v>3859</v>
      </c>
      <c r="AH2">
        <v>3899</v>
      </c>
      <c r="AI2">
        <v>3828</v>
      </c>
      <c r="AJ2">
        <v>3830</v>
      </c>
      <c r="AK2">
        <v>3918</v>
      </c>
      <c r="AL2">
        <v>3904</v>
      </c>
      <c r="AM2">
        <v>9656</v>
      </c>
      <c r="AN2">
        <v>3870</v>
      </c>
      <c r="AO2">
        <v>3849</v>
      </c>
      <c r="AP2">
        <v>3830</v>
      </c>
      <c r="AQ2">
        <v>3860</v>
      </c>
      <c r="AR2">
        <v>3816</v>
      </c>
      <c r="AS2">
        <v>3866</v>
      </c>
      <c r="AT2">
        <v>3942</v>
      </c>
      <c r="AU2">
        <v>3843</v>
      </c>
      <c r="AV2">
        <v>3903</v>
      </c>
      <c r="AW2">
        <v>3901</v>
      </c>
      <c r="AX2">
        <v>4023</v>
      </c>
      <c r="AY2">
        <v>4741</v>
      </c>
      <c r="AZ2">
        <v>3819</v>
      </c>
      <c r="BA2">
        <v>3887</v>
      </c>
      <c r="BB2">
        <v>3860</v>
      </c>
      <c r="BC2">
        <v>3852</v>
      </c>
      <c r="BD2">
        <v>3874</v>
      </c>
      <c r="BE2">
        <v>3868</v>
      </c>
      <c r="BF2">
        <v>3789</v>
      </c>
      <c r="BG2">
        <v>3815</v>
      </c>
      <c r="BH2">
        <v>3838</v>
      </c>
      <c r="BI2">
        <v>3835</v>
      </c>
      <c r="BJ2">
        <v>3929</v>
      </c>
      <c r="BK2">
        <v>3755</v>
      </c>
      <c r="BL2">
        <v>3928</v>
      </c>
      <c r="BM2">
        <v>3916</v>
      </c>
      <c r="BN2">
        <v>3900</v>
      </c>
      <c r="BO2">
        <v>3843</v>
      </c>
      <c r="BP2">
        <v>3913</v>
      </c>
      <c r="BQ2">
        <v>3955</v>
      </c>
      <c r="BR2">
        <v>3898</v>
      </c>
      <c r="BS2">
        <v>3836</v>
      </c>
      <c r="BT2">
        <v>3890</v>
      </c>
      <c r="BU2">
        <v>3828</v>
      </c>
      <c r="BV2">
        <v>3880</v>
      </c>
      <c r="BW2">
        <v>3426</v>
      </c>
      <c r="BX2">
        <v>4013</v>
      </c>
      <c r="BY2">
        <v>3934</v>
      </c>
      <c r="BZ2">
        <v>3828</v>
      </c>
      <c r="CA2">
        <v>3805</v>
      </c>
      <c r="CB2">
        <v>3861</v>
      </c>
      <c r="CC2">
        <v>3830</v>
      </c>
      <c r="CD2">
        <v>3848</v>
      </c>
      <c r="CE2">
        <v>3851</v>
      </c>
      <c r="CF2">
        <v>3917</v>
      </c>
      <c r="CG2">
        <v>3925</v>
      </c>
      <c r="CH2">
        <v>3890</v>
      </c>
      <c r="CI2">
        <v>3374</v>
      </c>
      <c r="CJ2">
        <v>3839</v>
      </c>
      <c r="CK2">
        <v>3826</v>
      </c>
      <c r="CL2">
        <v>3831</v>
      </c>
      <c r="CM2">
        <v>3793</v>
      </c>
      <c r="CN2">
        <v>3791</v>
      </c>
      <c r="CO2">
        <v>3816</v>
      </c>
      <c r="CP2">
        <v>3832</v>
      </c>
      <c r="CQ2">
        <v>3825</v>
      </c>
      <c r="CR2">
        <v>3891</v>
      </c>
      <c r="CS2">
        <v>3901</v>
      </c>
      <c r="CT2">
        <v>3914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121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22844</v>
      </c>
      <c r="G9">
        <f>'Plate 1'!G9</f>
        <v>30</v>
      </c>
      <c r="H9" t="str">
        <f t="shared" ref="H9:I9" si="0">A9</f>
        <v>A1</v>
      </c>
      <c r="I9">
        <f t="shared" si="0"/>
        <v>22844</v>
      </c>
      <c r="K9" t="s">
        <v>82</v>
      </c>
      <c r="L9" t="s">
        <v>122</v>
      </c>
      <c r="M9">
        <f>B10</f>
        <v>16042</v>
      </c>
      <c r="N9" s="8">
        <f>(M9-I$15)/I$16</f>
        <v>9.3922198258788701</v>
      </c>
      <c r="O9">
        <f>N9*40</f>
        <v>375.68879303515479</v>
      </c>
    </row>
    <row r="10" spans="1:98" x14ac:dyDescent="0.4">
      <c r="A10" t="s">
        <v>83</v>
      </c>
      <c r="B10">
        <v>16042</v>
      </c>
      <c r="G10">
        <f>'Plate 1'!G10</f>
        <v>15</v>
      </c>
      <c r="H10" t="str">
        <f>A21</f>
        <v>B1</v>
      </c>
      <c r="I10">
        <f>B21</f>
        <v>22474</v>
      </c>
      <c r="K10" t="s">
        <v>85</v>
      </c>
      <c r="L10" t="s">
        <v>122</v>
      </c>
      <c r="M10">
        <f>B22</f>
        <v>18212</v>
      </c>
      <c r="N10" s="8">
        <f t="shared" ref="N10:N73" si="1">(M10-I$15)/I$16</f>
        <v>11.007717370437934</v>
      </c>
      <c r="O10">
        <f t="shared" ref="O10:O73" si="2">N10*40</f>
        <v>440.30869481751733</v>
      </c>
    </row>
    <row r="11" spans="1:98" x14ac:dyDescent="0.4">
      <c r="A11" t="s">
        <v>84</v>
      </c>
      <c r="B11">
        <v>3877</v>
      </c>
      <c r="G11">
        <f>'Plate 1'!G11</f>
        <v>7.5</v>
      </c>
      <c r="H11" t="str">
        <f>A33</f>
        <v>C1</v>
      </c>
      <c r="I11">
        <f>B33</f>
        <v>20577</v>
      </c>
      <c r="K11" t="s">
        <v>88</v>
      </c>
      <c r="L11" t="s">
        <v>122</v>
      </c>
      <c r="M11">
        <f>B34</f>
        <v>18490</v>
      </c>
      <c r="N11" s="8">
        <f t="shared" si="1"/>
        <v>11.214679728680984</v>
      </c>
      <c r="O11">
        <f t="shared" si="2"/>
        <v>448.58718914723937</v>
      </c>
    </row>
    <row r="12" spans="1:98" x14ac:dyDescent="0.4">
      <c r="A12" t="s">
        <v>9</v>
      </c>
      <c r="B12">
        <v>3866</v>
      </c>
      <c r="G12">
        <f>'Plate 1'!G12</f>
        <v>1.875</v>
      </c>
      <c r="H12" t="str">
        <f>A45</f>
        <v>D1</v>
      </c>
      <c r="I12">
        <f>B45</f>
        <v>9656</v>
      </c>
      <c r="K12" t="s">
        <v>91</v>
      </c>
      <c r="L12" t="str">
        <f>A46</f>
        <v>D2</v>
      </c>
      <c r="M12">
        <f>B46</f>
        <v>3870</v>
      </c>
      <c r="N12" s="8">
        <f t="shared" si="1"/>
        <v>0.33054419805724622</v>
      </c>
      <c r="O12">
        <f t="shared" si="2"/>
        <v>13.22176792228985</v>
      </c>
    </row>
    <row r="13" spans="1:98" x14ac:dyDescent="0.4">
      <c r="A13" t="s">
        <v>17</v>
      </c>
      <c r="B13">
        <v>3862</v>
      </c>
      <c r="G13">
        <f>'Plate 1'!G13</f>
        <v>0.46875</v>
      </c>
      <c r="H13" t="str">
        <f>A57</f>
        <v>E1</v>
      </c>
      <c r="I13">
        <f>B57</f>
        <v>4741</v>
      </c>
      <c r="K13" t="s">
        <v>94</v>
      </c>
      <c r="L13" t="str">
        <f>A58</f>
        <v>E2</v>
      </c>
      <c r="M13">
        <f>B58</f>
        <v>3819</v>
      </c>
      <c r="N13" s="8">
        <f t="shared" si="1"/>
        <v>0.29257628341553554</v>
      </c>
      <c r="O13">
        <f t="shared" si="2"/>
        <v>11.703051336621421</v>
      </c>
    </row>
    <row r="14" spans="1:98" x14ac:dyDescent="0.4">
      <c r="A14" t="s">
        <v>25</v>
      </c>
      <c r="B14">
        <v>3856</v>
      </c>
      <c r="G14">
        <f>'Plate 1'!G14</f>
        <v>0.1171875</v>
      </c>
      <c r="H14" t="str">
        <f>A69</f>
        <v>F1</v>
      </c>
      <c r="I14">
        <f>B69</f>
        <v>3755</v>
      </c>
      <c r="K14" t="s">
        <v>97</v>
      </c>
      <c r="L14" t="str">
        <f>A70</f>
        <v>F2</v>
      </c>
      <c r="M14">
        <f>B70</f>
        <v>3928</v>
      </c>
      <c r="N14" s="8">
        <f t="shared" si="1"/>
        <v>0.37372339510076036</v>
      </c>
      <c r="O14">
        <f t="shared" si="2"/>
        <v>14.948935804030414</v>
      </c>
    </row>
    <row r="15" spans="1:98" x14ac:dyDescent="0.4">
      <c r="A15" t="s">
        <v>34</v>
      </c>
      <c r="B15">
        <v>3863</v>
      </c>
      <c r="G15">
        <f>'Plate 1'!G15</f>
        <v>0</v>
      </c>
      <c r="H15" t="str">
        <f>A81</f>
        <v>G1</v>
      </c>
      <c r="I15">
        <f>B81</f>
        <v>3426</v>
      </c>
      <c r="K15" t="s">
        <v>100</v>
      </c>
      <c r="L15" t="str">
        <f>A82</f>
        <v>G2</v>
      </c>
      <c r="M15">
        <f>B82</f>
        <v>4013</v>
      </c>
      <c r="N15" s="8">
        <f t="shared" si="1"/>
        <v>0.43700325283694491</v>
      </c>
      <c r="O15">
        <f t="shared" si="2"/>
        <v>17.480130113477795</v>
      </c>
    </row>
    <row r="16" spans="1:98" x14ac:dyDescent="0.4">
      <c r="A16" t="s">
        <v>41</v>
      </c>
      <c r="B16">
        <v>3880</v>
      </c>
      <c r="H16" t="s">
        <v>119</v>
      </c>
      <c r="I16">
        <f>SLOPE(I10:I15, G10:G15)</f>
        <v>1343.2394294305677</v>
      </c>
      <c r="K16" t="s">
        <v>103</v>
      </c>
      <c r="L16" t="str">
        <f>A94</f>
        <v>H2</v>
      </c>
      <c r="M16">
        <f>B94</f>
        <v>3839</v>
      </c>
      <c r="N16" s="8">
        <f t="shared" si="1"/>
        <v>0.30746566170640244</v>
      </c>
      <c r="O16">
        <f t="shared" si="2"/>
        <v>12.298626468256098</v>
      </c>
    </row>
    <row r="17" spans="1:15" x14ac:dyDescent="0.4">
      <c r="A17" t="s">
        <v>49</v>
      </c>
      <c r="B17">
        <v>3887</v>
      </c>
      <c r="K17" t="s">
        <v>104</v>
      </c>
      <c r="L17" t="str">
        <f>A95</f>
        <v>H3</v>
      </c>
      <c r="M17">
        <f>B95</f>
        <v>3826</v>
      </c>
      <c r="N17" s="8">
        <f t="shared" si="1"/>
        <v>0.29778756581733895</v>
      </c>
      <c r="O17">
        <f t="shared" si="2"/>
        <v>11.911502632693558</v>
      </c>
    </row>
    <row r="18" spans="1:15" x14ac:dyDescent="0.4">
      <c r="A18" t="s">
        <v>57</v>
      </c>
      <c r="B18">
        <v>3865</v>
      </c>
      <c r="K18" t="s">
        <v>101</v>
      </c>
      <c r="L18" t="str">
        <f>A83</f>
        <v>G3</v>
      </c>
      <c r="M18">
        <f>B83</f>
        <v>3934</v>
      </c>
      <c r="N18" s="8">
        <f t="shared" si="1"/>
        <v>0.37819020858802044</v>
      </c>
      <c r="O18">
        <f t="shared" si="2"/>
        <v>15.127608343520818</v>
      </c>
    </row>
    <row r="19" spans="1:15" x14ac:dyDescent="0.4">
      <c r="A19" t="s">
        <v>65</v>
      </c>
      <c r="B19">
        <v>3838</v>
      </c>
      <c r="K19" t="s">
        <v>98</v>
      </c>
      <c r="L19" t="str">
        <f>A71</f>
        <v>F3</v>
      </c>
      <c r="M19">
        <f>B71</f>
        <v>3916</v>
      </c>
      <c r="N19" s="8">
        <f t="shared" si="1"/>
        <v>0.3647897681262402</v>
      </c>
      <c r="O19">
        <f t="shared" si="2"/>
        <v>14.591590725049608</v>
      </c>
    </row>
    <row r="20" spans="1:15" x14ac:dyDescent="0.4">
      <c r="A20" t="s">
        <v>73</v>
      </c>
      <c r="B20">
        <v>3843</v>
      </c>
      <c r="K20" t="s">
        <v>95</v>
      </c>
      <c r="L20" t="str">
        <f>A59</f>
        <v>E3</v>
      </c>
      <c r="M20">
        <f>B59</f>
        <v>3887</v>
      </c>
      <c r="N20" s="8">
        <f t="shared" si="1"/>
        <v>0.34320016960448313</v>
      </c>
      <c r="O20">
        <f t="shared" si="2"/>
        <v>13.728006784179325</v>
      </c>
    </row>
    <row r="21" spans="1:15" x14ac:dyDescent="0.4">
      <c r="A21" t="s">
        <v>85</v>
      </c>
      <c r="B21">
        <v>22474</v>
      </c>
      <c r="K21" t="s">
        <v>92</v>
      </c>
      <c r="L21" t="str">
        <f>A47</f>
        <v>D3</v>
      </c>
      <c r="M21">
        <f>B47</f>
        <v>3849</v>
      </c>
      <c r="N21" s="8">
        <f t="shared" si="1"/>
        <v>0.31491035085183594</v>
      </c>
      <c r="O21">
        <f t="shared" si="2"/>
        <v>12.596414034073437</v>
      </c>
    </row>
    <row r="22" spans="1:15" x14ac:dyDescent="0.4">
      <c r="A22" t="s">
        <v>86</v>
      </c>
      <c r="B22">
        <v>18212</v>
      </c>
      <c r="K22" t="s">
        <v>89</v>
      </c>
      <c r="L22" t="str">
        <f>A35</f>
        <v>C3</v>
      </c>
      <c r="M22">
        <f>B35</f>
        <v>3836</v>
      </c>
      <c r="N22" s="8">
        <f t="shared" si="1"/>
        <v>0.3052322549627724</v>
      </c>
      <c r="O22">
        <f t="shared" si="2"/>
        <v>12.209290198510896</v>
      </c>
    </row>
    <row r="23" spans="1:15" x14ac:dyDescent="0.4">
      <c r="A23" t="s">
        <v>87</v>
      </c>
      <c r="B23">
        <v>3917</v>
      </c>
      <c r="K23" t="s">
        <v>86</v>
      </c>
      <c r="L23" t="str">
        <f>A23</f>
        <v>B3</v>
      </c>
      <c r="M23">
        <f>B23</f>
        <v>3917</v>
      </c>
      <c r="N23" s="8">
        <f t="shared" si="1"/>
        <v>0.36553423704078358</v>
      </c>
      <c r="O23">
        <f t="shared" si="2"/>
        <v>14.621369481631344</v>
      </c>
    </row>
    <row r="24" spans="1:15" x14ac:dyDescent="0.4">
      <c r="A24" t="s">
        <v>10</v>
      </c>
      <c r="B24">
        <v>3869</v>
      </c>
      <c r="K24" t="s">
        <v>83</v>
      </c>
      <c r="L24" t="str">
        <f>A11</f>
        <v>A3</v>
      </c>
      <c r="M24">
        <f>B11</f>
        <v>3877</v>
      </c>
      <c r="N24" s="8">
        <f t="shared" si="1"/>
        <v>0.33575548045904968</v>
      </c>
      <c r="O24">
        <f t="shared" si="2"/>
        <v>13.430219218361987</v>
      </c>
    </row>
    <row r="25" spans="1:15" x14ac:dyDescent="0.4">
      <c r="A25" t="s">
        <v>18</v>
      </c>
      <c r="B25">
        <v>3877</v>
      </c>
      <c r="K25" t="s">
        <v>84</v>
      </c>
      <c r="L25" t="str">
        <f>A12</f>
        <v>A4</v>
      </c>
      <c r="M25">
        <f>B12</f>
        <v>3866</v>
      </c>
      <c r="N25" s="8">
        <f t="shared" si="1"/>
        <v>0.32756632239907285</v>
      </c>
      <c r="O25">
        <f t="shared" si="2"/>
        <v>13.102652895962914</v>
      </c>
    </row>
    <row r="26" spans="1:15" x14ac:dyDescent="0.4">
      <c r="A26" t="s">
        <v>26</v>
      </c>
      <c r="B26">
        <v>3904</v>
      </c>
      <c r="K26" t="s">
        <v>87</v>
      </c>
      <c r="L26" t="str">
        <f>A24</f>
        <v>B4</v>
      </c>
      <c r="M26">
        <f>B24</f>
        <v>3869</v>
      </c>
      <c r="N26" s="8">
        <f t="shared" si="1"/>
        <v>0.32979972914270289</v>
      </c>
      <c r="O26">
        <f t="shared" si="2"/>
        <v>13.191989165708115</v>
      </c>
    </row>
    <row r="27" spans="1:15" x14ac:dyDescent="0.4">
      <c r="A27" t="s">
        <v>35</v>
      </c>
      <c r="B27">
        <v>3897</v>
      </c>
      <c r="K27" t="s">
        <v>90</v>
      </c>
      <c r="L27" t="str">
        <f>A36</f>
        <v>C4</v>
      </c>
      <c r="M27">
        <f>B36</f>
        <v>3809</v>
      </c>
      <c r="N27" s="8">
        <f t="shared" si="1"/>
        <v>0.28513159427010204</v>
      </c>
      <c r="O27">
        <f t="shared" si="2"/>
        <v>11.405263770804082</v>
      </c>
    </row>
    <row r="28" spans="1:15" x14ac:dyDescent="0.4">
      <c r="A28" t="s">
        <v>42</v>
      </c>
      <c r="B28">
        <v>3792</v>
      </c>
      <c r="K28" t="s">
        <v>93</v>
      </c>
      <c r="L28" t="str">
        <f>A48</f>
        <v>D4</v>
      </c>
      <c r="M28">
        <f>B48</f>
        <v>3830</v>
      </c>
      <c r="N28" s="8">
        <f t="shared" si="1"/>
        <v>0.30076544147551232</v>
      </c>
      <c r="O28">
        <f t="shared" si="2"/>
        <v>12.030617659020493</v>
      </c>
    </row>
    <row r="29" spans="1:15" x14ac:dyDescent="0.4">
      <c r="A29" t="s">
        <v>50</v>
      </c>
      <c r="B29">
        <v>3846</v>
      </c>
      <c r="K29" t="s">
        <v>96</v>
      </c>
      <c r="L29" t="str">
        <f>A60</f>
        <v>E4</v>
      </c>
      <c r="M29">
        <f>B60</f>
        <v>3860</v>
      </c>
      <c r="N29" s="8">
        <f t="shared" si="1"/>
        <v>0.32309950891181277</v>
      </c>
      <c r="O29">
        <f t="shared" si="2"/>
        <v>12.92398035647251</v>
      </c>
    </row>
    <row r="30" spans="1:15" x14ac:dyDescent="0.4">
      <c r="A30" t="s">
        <v>58</v>
      </c>
      <c r="B30">
        <v>3896</v>
      </c>
      <c r="K30" t="s">
        <v>99</v>
      </c>
      <c r="L30" t="str">
        <f>A72</f>
        <v>F4</v>
      </c>
      <c r="M30">
        <f>B72</f>
        <v>3900</v>
      </c>
      <c r="N30" s="8">
        <f t="shared" si="1"/>
        <v>0.35287826549354667</v>
      </c>
      <c r="O30">
        <f t="shared" si="2"/>
        <v>14.115130619741867</v>
      </c>
    </row>
    <row r="31" spans="1:15" x14ac:dyDescent="0.4">
      <c r="A31" t="s">
        <v>66</v>
      </c>
      <c r="B31">
        <v>3930</v>
      </c>
      <c r="K31" t="s">
        <v>102</v>
      </c>
      <c r="L31" t="str">
        <f>A84</f>
        <v>G4</v>
      </c>
      <c r="M31">
        <f>B84</f>
        <v>3828</v>
      </c>
      <c r="N31" s="8">
        <f t="shared" si="1"/>
        <v>0.29927650364642566</v>
      </c>
      <c r="O31">
        <f t="shared" si="2"/>
        <v>11.971060145857027</v>
      </c>
    </row>
    <row r="32" spans="1:15" x14ac:dyDescent="0.4">
      <c r="A32" t="s">
        <v>74</v>
      </c>
      <c r="B32">
        <v>3909</v>
      </c>
      <c r="K32" t="s">
        <v>105</v>
      </c>
      <c r="L32" t="str">
        <f>A96</f>
        <v>H4</v>
      </c>
      <c r="M32">
        <f>B96</f>
        <v>3831</v>
      </c>
      <c r="N32" s="8">
        <f t="shared" si="1"/>
        <v>0.3015099103900557</v>
      </c>
      <c r="O32">
        <f t="shared" si="2"/>
        <v>12.060396415602227</v>
      </c>
    </row>
    <row r="33" spans="1:15" x14ac:dyDescent="0.4">
      <c r="A33" t="s">
        <v>88</v>
      </c>
      <c r="B33">
        <v>20577</v>
      </c>
      <c r="K33" t="s">
        <v>16</v>
      </c>
      <c r="L33" t="str">
        <f>A97</f>
        <v>H5</v>
      </c>
      <c r="M33">
        <f>B97</f>
        <v>3793</v>
      </c>
      <c r="N33" s="8">
        <f t="shared" si="1"/>
        <v>0.27322009163740846</v>
      </c>
      <c r="O33">
        <f t="shared" si="2"/>
        <v>10.928803665496339</v>
      </c>
    </row>
    <row r="34" spans="1:15" x14ac:dyDescent="0.4">
      <c r="A34" t="s">
        <v>89</v>
      </c>
      <c r="B34">
        <v>18490</v>
      </c>
      <c r="K34" t="s">
        <v>15</v>
      </c>
      <c r="L34" t="str">
        <f>A85</f>
        <v>G5</v>
      </c>
      <c r="M34">
        <f>B85</f>
        <v>3805</v>
      </c>
      <c r="N34" s="8">
        <f t="shared" si="1"/>
        <v>0.28215371861192867</v>
      </c>
      <c r="O34">
        <f t="shared" si="2"/>
        <v>11.286148744477147</v>
      </c>
    </row>
    <row r="35" spans="1:15" x14ac:dyDescent="0.4">
      <c r="A35" t="s">
        <v>90</v>
      </c>
      <c r="B35">
        <v>3836</v>
      </c>
      <c r="K35" t="s">
        <v>14</v>
      </c>
      <c r="L35" t="str">
        <f>A73</f>
        <v>F5</v>
      </c>
      <c r="M35">
        <f>B73</f>
        <v>3843</v>
      </c>
      <c r="N35" s="8">
        <f t="shared" si="1"/>
        <v>0.31044353736457586</v>
      </c>
      <c r="O35">
        <f t="shared" si="2"/>
        <v>12.417741494583034</v>
      </c>
    </row>
    <row r="36" spans="1:15" x14ac:dyDescent="0.4">
      <c r="A36" t="s">
        <v>11</v>
      </c>
      <c r="B36">
        <v>3809</v>
      </c>
      <c r="K36" t="s">
        <v>13</v>
      </c>
      <c r="L36" t="str">
        <f>A61</f>
        <v>E5</v>
      </c>
      <c r="M36">
        <f>B61</f>
        <v>3852</v>
      </c>
      <c r="N36" s="8">
        <f t="shared" si="1"/>
        <v>0.31714375759546598</v>
      </c>
      <c r="O36">
        <f t="shared" si="2"/>
        <v>12.68575030381864</v>
      </c>
    </row>
    <row r="37" spans="1:15" x14ac:dyDescent="0.4">
      <c r="A37" t="s">
        <v>19</v>
      </c>
      <c r="B37">
        <v>3851</v>
      </c>
      <c r="K37" t="s">
        <v>12</v>
      </c>
      <c r="L37" t="str">
        <f>A49</f>
        <v>D5</v>
      </c>
      <c r="M37">
        <f>B49</f>
        <v>3860</v>
      </c>
      <c r="N37" s="8">
        <f t="shared" si="1"/>
        <v>0.32309950891181277</v>
      </c>
      <c r="O37">
        <f t="shared" si="2"/>
        <v>12.92398035647251</v>
      </c>
    </row>
    <row r="38" spans="1:15" x14ac:dyDescent="0.4">
      <c r="A38" t="s">
        <v>27</v>
      </c>
      <c r="B38">
        <v>3855</v>
      </c>
      <c r="K38" t="s">
        <v>11</v>
      </c>
      <c r="L38" t="str">
        <f>A37</f>
        <v>C5</v>
      </c>
      <c r="M38">
        <f>B37</f>
        <v>3851</v>
      </c>
      <c r="N38" s="8">
        <f t="shared" si="1"/>
        <v>0.31639928868092265</v>
      </c>
      <c r="O38">
        <f t="shared" si="2"/>
        <v>12.655971547236906</v>
      </c>
    </row>
    <row r="39" spans="1:15" x14ac:dyDescent="0.4">
      <c r="A39" t="s">
        <v>36</v>
      </c>
      <c r="B39">
        <v>3859</v>
      </c>
      <c r="K39" t="s">
        <v>10</v>
      </c>
      <c r="L39" t="str">
        <f>A25</f>
        <v>B5</v>
      </c>
      <c r="M39">
        <f>B25</f>
        <v>3877</v>
      </c>
      <c r="N39" s="8">
        <f t="shared" si="1"/>
        <v>0.33575548045904968</v>
      </c>
      <c r="O39">
        <f t="shared" si="2"/>
        <v>13.430219218361987</v>
      </c>
    </row>
    <row r="40" spans="1:15" x14ac:dyDescent="0.4">
      <c r="A40" t="s">
        <v>43</v>
      </c>
      <c r="B40">
        <v>3899</v>
      </c>
      <c r="K40" t="s">
        <v>9</v>
      </c>
      <c r="L40" t="str">
        <f>A13</f>
        <v>A5</v>
      </c>
      <c r="M40">
        <f>B13</f>
        <v>3862</v>
      </c>
      <c r="N40" s="8">
        <f t="shared" si="1"/>
        <v>0.32458844674089943</v>
      </c>
      <c r="O40">
        <f t="shared" si="2"/>
        <v>12.983537869635978</v>
      </c>
    </row>
    <row r="41" spans="1:15" x14ac:dyDescent="0.4">
      <c r="A41" t="s">
        <v>51</v>
      </c>
      <c r="B41">
        <v>3828</v>
      </c>
      <c r="K41" t="s">
        <v>17</v>
      </c>
      <c r="L41" t="str">
        <f>A14</f>
        <v>A6</v>
      </c>
      <c r="M41">
        <f>B14</f>
        <v>3856</v>
      </c>
      <c r="N41" s="8">
        <f t="shared" si="1"/>
        <v>0.32012163325363935</v>
      </c>
      <c r="O41">
        <f t="shared" si="2"/>
        <v>12.804865330145574</v>
      </c>
    </row>
    <row r="42" spans="1:15" x14ac:dyDescent="0.4">
      <c r="A42" t="s">
        <v>59</v>
      </c>
      <c r="B42">
        <v>3830</v>
      </c>
      <c r="K42" t="s">
        <v>18</v>
      </c>
      <c r="L42" t="str">
        <f>A26</f>
        <v>B6</v>
      </c>
      <c r="M42">
        <f>B26</f>
        <v>3904</v>
      </c>
      <c r="N42" s="8">
        <f t="shared" si="1"/>
        <v>0.35585614115172004</v>
      </c>
      <c r="O42">
        <f t="shared" si="2"/>
        <v>14.234245646068802</v>
      </c>
    </row>
    <row r="43" spans="1:15" x14ac:dyDescent="0.4">
      <c r="A43" t="s">
        <v>67</v>
      </c>
      <c r="B43">
        <v>3918</v>
      </c>
      <c r="K43" t="s">
        <v>19</v>
      </c>
      <c r="L43" t="str">
        <f>A38</f>
        <v>C6</v>
      </c>
      <c r="M43">
        <f>B38</f>
        <v>3855</v>
      </c>
      <c r="N43" s="8">
        <f t="shared" si="1"/>
        <v>0.31937716433909602</v>
      </c>
      <c r="O43">
        <f t="shared" si="2"/>
        <v>12.77508657356384</v>
      </c>
    </row>
    <row r="44" spans="1:15" x14ac:dyDescent="0.4">
      <c r="A44" t="s">
        <v>75</v>
      </c>
      <c r="B44">
        <v>3904</v>
      </c>
      <c r="K44" t="s">
        <v>20</v>
      </c>
      <c r="L44" t="str">
        <f>A50</f>
        <v>D6</v>
      </c>
      <c r="M44">
        <f>B50</f>
        <v>3816</v>
      </c>
      <c r="N44" s="8">
        <f t="shared" si="1"/>
        <v>0.29034287667190545</v>
      </c>
      <c r="O44">
        <f t="shared" si="2"/>
        <v>11.613715066876217</v>
      </c>
    </row>
    <row r="45" spans="1:15" x14ac:dyDescent="0.4">
      <c r="A45" t="s">
        <v>91</v>
      </c>
      <c r="B45">
        <v>9656</v>
      </c>
      <c r="K45" t="s">
        <v>21</v>
      </c>
      <c r="L45" t="str">
        <f>A62</f>
        <v>E6</v>
      </c>
      <c r="M45">
        <f>B62</f>
        <v>3874</v>
      </c>
      <c r="N45" s="8">
        <f t="shared" si="1"/>
        <v>0.33352207371541964</v>
      </c>
      <c r="O45">
        <f t="shared" si="2"/>
        <v>13.340882948616786</v>
      </c>
    </row>
    <row r="46" spans="1:15" x14ac:dyDescent="0.4">
      <c r="A46" t="s">
        <v>92</v>
      </c>
      <c r="B46">
        <v>3870</v>
      </c>
      <c r="K46" t="s">
        <v>22</v>
      </c>
      <c r="L46" t="str">
        <f>A74</f>
        <v>F6</v>
      </c>
      <c r="M46">
        <f>B74</f>
        <v>3913</v>
      </c>
      <c r="N46" s="8">
        <f t="shared" si="1"/>
        <v>0.36255636138261016</v>
      </c>
      <c r="O46">
        <f t="shared" si="2"/>
        <v>14.502254455304406</v>
      </c>
    </row>
    <row r="47" spans="1:15" x14ac:dyDescent="0.4">
      <c r="A47" t="s">
        <v>93</v>
      </c>
      <c r="B47">
        <v>3849</v>
      </c>
      <c r="K47" t="s">
        <v>23</v>
      </c>
      <c r="L47" t="str">
        <f>A86</f>
        <v>G6</v>
      </c>
      <c r="M47">
        <f>B86</f>
        <v>3861</v>
      </c>
      <c r="N47" s="8">
        <f t="shared" si="1"/>
        <v>0.3238439778263561</v>
      </c>
      <c r="O47">
        <f t="shared" si="2"/>
        <v>12.953759113054243</v>
      </c>
    </row>
    <row r="48" spans="1:15" x14ac:dyDescent="0.4">
      <c r="A48" t="s">
        <v>12</v>
      </c>
      <c r="B48">
        <v>3830</v>
      </c>
      <c r="K48" t="s">
        <v>24</v>
      </c>
      <c r="L48" t="str">
        <f>A98</f>
        <v>H6</v>
      </c>
      <c r="M48">
        <f>B98</f>
        <v>3791</v>
      </c>
      <c r="N48" s="8">
        <f t="shared" si="1"/>
        <v>0.2717311538083218</v>
      </c>
      <c r="O48">
        <f t="shared" si="2"/>
        <v>10.869246152332872</v>
      </c>
    </row>
    <row r="49" spans="1:15" x14ac:dyDescent="0.4">
      <c r="A49" t="s">
        <v>20</v>
      </c>
      <c r="B49">
        <v>3860</v>
      </c>
      <c r="K49" t="s">
        <v>33</v>
      </c>
      <c r="L49" t="str">
        <f>A99</f>
        <v>H7</v>
      </c>
      <c r="M49">
        <f>B99</f>
        <v>3816</v>
      </c>
      <c r="N49" s="8">
        <f t="shared" si="1"/>
        <v>0.29034287667190545</v>
      </c>
      <c r="O49">
        <f t="shared" si="2"/>
        <v>11.613715066876217</v>
      </c>
    </row>
    <row r="50" spans="1:15" x14ac:dyDescent="0.4">
      <c r="A50" t="s">
        <v>28</v>
      </c>
      <c r="B50">
        <v>3816</v>
      </c>
      <c r="K50" t="s">
        <v>31</v>
      </c>
      <c r="L50" t="str">
        <f>A87</f>
        <v>G7</v>
      </c>
      <c r="M50">
        <f>B87</f>
        <v>3830</v>
      </c>
      <c r="N50" s="8">
        <f t="shared" si="1"/>
        <v>0.30076544147551232</v>
      </c>
      <c r="O50">
        <f t="shared" si="2"/>
        <v>12.030617659020493</v>
      </c>
    </row>
    <row r="51" spans="1:15" x14ac:dyDescent="0.4">
      <c r="A51" t="s">
        <v>37</v>
      </c>
      <c r="B51">
        <v>3866</v>
      </c>
      <c r="K51" t="s">
        <v>32</v>
      </c>
      <c r="L51" t="str">
        <f>A75</f>
        <v>F7</v>
      </c>
      <c r="M51">
        <f>B75</f>
        <v>3955</v>
      </c>
      <c r="N51" s="8">
        <f t="shared" si="1"/>
        <v>0.39382405579343077</v>
      </c>
      <c r="O51">
        <f t="shared" si="2"/>
        <v>15.75296223173723</v>
      </c>
    </row>
    <row r="52" spans="1:15" x14ac:dyDescent="0.4">
      <c r="A52" t="s">
        <v>44</v>
      </c>
      <c r="B52">
        <v>3942</v>
      </c>
      <c r="K52" t="s">
        <v>29</v>
      </c>
      <c r="L52" t="str">
        <f>A63</f>
        <v>E7</v>
      </c>
      <c r="M52">
        <f>B63</f>
        <v>3868</v>
      </c>
      <c r="N52" s="8">
        <f t="shared" si="1"/>
        <v>0.32905526022815956</v>
      </c>
      <c r="O52">
        <f t="shared" si="2"/>
        <v>13.162210409126383</v>
      </c>
    </row>
    <row r="53" spans="1:15" x14ac:dyDescent="0.4">
      <c r="A53" t="s">
        <v>52</v>
      </c>
      <c r="B53">
        <v>3843</v>
      </c>
      <c r="K53" t="s">
        <v>28</v>
      </c>
      <c r="L53" t="str">
        <f>A51</f>
        <v>D7</v>
      </c>
      <c r="M53">
        <f>B51</f>
        <v>3866</v>
      </c>
      <c r="N53" s="8">
        <f t="shared" si="1"/>
        <v>0.32756632239907285</v>
      </c>
      <c r="O53">
        <f t="shared" si="2"/>
        <v>13.102652895962914</v>
      </c>
    </row>
    <row r="54" spans="1:15" x14ac:dyDescent="0.4">
      <c r="A54" t="s">
        <v>60</v>
      </c>
      <c r="B54">
        <v>3903</v>
      </c>
      <c r="K54" t="s">
        <v>27</v>
      </c>
      <c r="L54" t="str">
        <f>A39</f>
        <v>C7</v>
      </c>
      <c r="M54">
        <f>B39</f>
        <v>3859</v>
      </c>
      <c r="N54" s="8">
        <f t="shared" si="1"/>
        <v>0.32235503999726939</v>
      </c>
      <c r="O54">
        <f t="shared" si="2"/>
        <v>12.894201599890776</v>
      </c>
    </row>
    <row r="55" spans="1:15" x14ac:dyDescent="0.4">
      <c r="A55" t="s">
        <v>68</v>
      </c>
      <c r="B55">
        <v>3901</v>
      </c>
      <c r="K55" t="s">
        <v>26</v>
      </c>
      <c r="L55" t="str">
        <f>A27</f>
        <v>B7</v>
      </c>
      <c r="M55">
        <f>B27</f>
        <v>3897</v>
      </c>
      <c r="N55" s="8">
        <f t="shared" si="1"/>
        <v>0.35064485874991663</v>
      </c>
      <c r="O55">
        <f t="shared" si="2"/>
        <v>14.025794349996666</v>
      </c>
    </row>
    <row r="56" spans="1:15" x14ac:dyDescent="0.4">
      <c r="A56" t="s">
        <v>76</v>
      </c>
      <c r="B56">
        <v>4023</v>
      </c>
      <c r="K56" t="s">
        <v>25</v>
      </c>
      <c r="L56" t="str">
        <f>A15</f>
        <v>A7</v>
      </c>
      <c r="M56">
        <f>B15</f>
        <v>3863</v>
      </c>
      <c r="N56" s="8">
        <f t="shared" si="1"/>
        <v>0.32533291565544281</v>
      </c>
      <c r="O56">
        <f t="shared" si="2"/>
        <v>13.013316626217712</v>
      </c>
    </row>
    <row r="57" spans="1:15" x14ac:dyDescent="0.4">
      <c r="A57" t="s">
        <v>94</v>
      </c>
      <c r="B57">
        <v>4741</v>
      </c>
      <c r="K57" t="s">
        <v>34</v>
      </c>
      <c r="L57" t="str">
        <f>A16</f>
        <v>A8</v>
      </c>
      <c r="M57">
        <f>B16</f>
        <v>3880</v>
      </c>
      <c r="N57" s="8">
        <f t="shared" si="1"/>
        <v>0.33798888720267972</v>
      </c>
      <c r="O57">
        <f t="shared" si="2"/>
        <v>13.519555488107189</v>
      </c>
    </row>
    <row r="58" spans="1:15" x14ac:dyDescent="0.4">
      <c r="A58" t="s">
        <v>95</v>
      </c>
      <c r="B58">
        <v>3819</v>
      </c>
      <c r="K58" t="s">
        <v>35</v>
      </c>
      <c r="L58" t="str">
        <f>A28</f>
        <v>B8</v>
      </c>
      <c r="M58">
        <f>B28</f>
        <v>3792</v>
      </c>
      <c r="N58" s="8">
        <f t="shared" si="1"/>
        <v>0.27247562272286513</v>
      </c>
      <c r="O58">
        <f t="shared" si="2"/>
        <v>10.899024908914605</v>
      </c>
    </row>
    <row r="59" spans="1:15" x14ac:dyDescent="0.4">
      <c r="A59" t="s">
        <v>96</v>
      </c>
      <c r="B59">
        <v>3887</v>
      </c>
      <c r="K59" t="s">
        <v>36</v>
      </c>
      <c r="L59" t="str">
        <f>A40</f>
        <v>C8</v>
      </c>
      <c r="M59">
        <f>B40</f>
        <v>3899</v>
      </c>
      <c r="N59" s="8">
        <f t="shared" si="1"/>
        <v>0.35213379657900329</v>
      </c>
      <c r="O59">
        <f t="shared" si="2"/>
        <v>14.085351863160131</v>
      </c>
    </row>
    <row r="60" spans="1:15" x14ac:dyDescent="0.4">
      <c r="A60" t="s">
        <v>13</v>
      </c>
      <c r="B60">
        <v>3860</v>
      </c>
      <c r="K60" t="s">
        <v>37</v>
      </c>
      <c r="L60" t="str">
        <f>A52</f>
        <v>D8</v>
      </c>
      <c r="M60">
        <f>B52</f>
        <v>3942</v>
      </c>
      <c r="N60" s="8">
        <f t="shared" si="1"/>
        <v>0.38414595990436723</v>
      </c>
      <c r="O60">
        <f t="shared" si="2"/>
        <v>15.36583839617469</v>
      </c>
    </row>
    <row r="61" spans="1:15" x14ac:dyDescent="0.4">
      <c r="A61" t="s">
        <v>21</v>
      </c>
      <c r="B61">
        <v>3852</v>
      </c>
      <c r="K61" t="s">
        <v>38</v>
      </c>
      <c r="L61" t="str">
        <f>A64</f>
        <v>E8</v>
      </c>
      <c r="M61">
        <f>B64</f>
        <v>3789</v>
      </c>
      <c r="N61" s="8">
        <f t="shared" si="1"/>
        <v>0.27024221597923509</v>
      </c>
      <c r="O61">
        <f t="shared" si="2"/>
        <v>10.809688639169403</v>
      </c>
    </row>
    <row r="62" spans="1:15" x14ac:dyDescent="0.4">
      <c r="A62" t="s">
        <v>29</v>
      </c>
      <c r="B62">
        <v>3874</v>
      </c>
      <c r="K62" t="s">
        <v>30</v>
      </c>
      <c r="L62" t="str">
        <f>A76</f>
        <v>F8</v>
      </c>
      <c r="M62">
        <f>B76</f>
        <v>3898</v>
      </c>
      <c r="N62" s="8">
        <f t="shared" si="1"/>
        <v>0.35138932766445996</v>
      </c>
      <c r="O62">
        <f t="shared" si="2"/>
        <v>14.055573106578398</v>
      </c>
    </row>
    <row r="63" spans="1:15" x14ac:dyDescent="0.4">
      <c r="A63" t="s">
        <v>38</v>
      </c>
      <c r="B63">
        <v>3868</v>
      </c>
      <c r="K63" t="s">
        <v>39</v>
      </c>
      <c r="L63" t="str">
        <f>A88</f>
        <v>G8</v>
      </c>
      <c r="M63">
        <f>B88</f>
        <v>3848</v>
      </c>
      <c r="N63" s="8">
        <f t="shared" si="1"/>
        <v>0.31416588193729261</v>
      </c>
      <c r="O63">
        <f t="shared" si="2"/>
        <v>12.566635277491704</v>
      </c>
    </row>
    <row r="64" spans="1:15" x14ac:dyDescent="0.4">
      <c r="A64" t="s">
        <v>45</v>
      </c>
      <c r="B64">
        <v>3789</v>
      </c>
      <c r="K64" t="s">
        <v>40</v>
      </c>
      <c r="L64" t="str">
        <f>A100</f>
        <v>H8</v>
      </c>
      <c r="M64">
        <f>B100</f>
        <v>3832</v>
      </c>
      <c r="N64" s="8">
        <f t="shared" si="1"/>
        <v>0.30225437930459903</v>
      </c>
      <c r="O64">
        <f t="shared" si="2"/>
        <v>12.090175172183962</v>
      </c>
    </row>
    <row r="65" spans="1:15" x14ac:dyDescent="0.4">
      <c r="A65" t="s">
        <v>53</v>
      </c>
      <c r="B65">
        <v>3815</v>
      </c>
      <c r="K65" t="s">
        <v>48</v>
      </c>
      <c r="L65" t="str">
        <f>A101</f>
        <v>H9</v>
      </c>
      <c r="M65">
        <f>B101</f>
        <v>3825</v>
      </c>
      <c r="N65" s="8">
        <f t="shared" si="1"/>
        <v>0.29704309690279562</v>
      </c>
      <c r="O65">
        <f t="shared" si="2"/>
        <v>11.881723876111824</v>
      </c>
    </row>
    <row r="66" spans="1:15" x14ac:dyDescent="0.4">
      <c r="A66" t="s">
        <v>61</v>
      </c>
      <c r="B66">
        <v>3838</v>
      </c>
      <c r="K66" t="s">
        <v>47</v>
      </c>
      <c r="L66" t="str">
        <f>A89</f>
        <v>G9</v>
      </c>
      <c r="M66">
        <f>B89</f>
        <v>3851</v>
      </c>
      <c r="N66" s="8">
        <f t="shared" si="1"/>
        <v>0.31639928868092265</v>
      </c>
      <c r="O66">
        <f t="shared" si="2"/>
        <v>12.655971547236906</v>
      </c>
    </row>
    <row r="67" spans="1:15" x14ac:dyDescent="0.4">
      <c r="A67" t="s">
        <v>69</v>
      </c>
      <c r="B67">
        <v>3835</v>
      </c>
      <c r="K67" t="s">
        <v>46</v>
      </c>
      <c r="L67" t="str">
        <f>A77</f>
        <v>F9</v>
      </c>
      <c r="M67">
        <f>B77</f>
        <v>3836</v>
      </c>
      <c r="N67" s="8">
        <f t="shared" si="1"/>
        <v>0.3052322549627724</v>
      </c>
      <c r="O67">
        <f t="shared" si="2"/>
        <v>12.209290198510896</v>
      </c>
    </row>
    <row r="68" spans="1:15" x14ac:dyDescent="0.4">
      <c r="A68" t="s">
        <v>77</v>
      </c>
      <c r="B68">
        <v>3929</v>
      </c>
      <c r="K68" t="s">
        <v>45</v>
      </c>
      <c r="L68" t="str">
        <f>A65</f>
        <v>E9</v>
      </c>
      <c r="M68">
        <f>B65</f>
        <v>3815</v>
      </c>
      <c r="N68" s="8">
        <f t="shared" si="1"/>
        <v>0.28959840775736212</v>
      </c>
      <c r="O68">
        <f t="shared" si="2"/>
        <v>11.583936310294485</v>
      </c>
    </row>
    <row r="69" spans="1:15" x14ac:dyDescent="0.4">
      <c r="A69" t="s">
        <v>97</v>
      </c>
      <c r="B69">
        <v>3755</v>
      </c>
      <c r="K69" t="s">
        <v>44</v>
      </c>
      <c r="L69" t="str">
        <f>A53</f>
        <v>D9</v>
      </c>
      <c r="M69">
        <f>B53</f>
        <v>3843</v>
      </c>
      <c r="N69" s="8">
        <f t="shared" si="1"/>
        <v>0.31044353736457586</v>
      </c>
      <c r="O69">
        <f t="shared" si="2"/>
        <v>12.417741494583034</v>
      </c>
    </row>
    <row r="70" spans="1:15" x14ac:dyDescent="0.4">
      <c r="A70" t="s">
        <v>98</v>
      </c>
      <c r="B70">
        <v>3928</v>
      </c>
      <c r="K70" t="s">
        <v>43</v>
      </c>
      <c r="L70" t="str">
        <f>A41</f>
        <v>C9</v>
      </c>
      <c r="M70">
        <f>B41</f>
        <v>3828</v>
      </c>
      <c r="N70" s="8">
        <f t="shared" si="1"/>
        <v>0.29927650364642566</v>
      </c>
      <c r="O70">
        <f t="shared" si="2"/>
        <v>11.971060145857027</v>
      </c>
    </row>
    <row r="71" spans="1:15" x14ac:dyDescent="0.4">
      <c r="A71" t="s">
        <v>99</v>
      </c>
      <c r="B71">
        <v>3916</v>
      </c>
      <c r="K71" t="s">
        <v>42</v>
      </c>
      <c r="L71" t="str">
        <f>A29</f>
        <v>B9</v>
      </c>
      <c r="M71">
        <f>B29</f>
        <v>3846</v>
      </c>
      <c r="N71" s="8">
        <f t="shared" si="1"/>
        <v>0.3126769441082059</v>
      </c>
      <c r="O71">
        <f t="shared" si="2"/>
        <v>12.507077764328237</v>
      </c>
    </row>
    <row r="72" spans="1:15" x14ac:dyDescent="0.4">
      <c r="A72" t="s">
        <v>14</v>
      </c>
      <c r="B72">
        <v>3900</v>
      </c>
      <c r="K72" t="s">
        <v>41</v>
      </c>
      <c r="L72" t="str">
        <f>A17</f>
        <v>A9</v>
      </c>
      <c r="M72">
        <f>B17</f>
        <v>3887</v>
      </c>
      <c r="N72" s="8">
        <f t="shared" si="1"/>
        <v>0.34320016960448313</v>
      </c>
      <c r="O72">
        <f t="shared" si="2"/>
        <v>13.728006784179325</v>
      </c>
    </row>
    <row r="73" spans="1:15" x14ac:dyDescent="0.4">
      <c r="A73" t="s">
        <v>22</v>
      </c>
      <c r="B73">
        <v>3843</v>
      </c>
      <c r="K73" t="s">
        <v>49</v>
      </c>
      <c r="L73" t="str">
        <f>A18</f>
        <v>A10</v>
      </c>
      <c r="M73">
        <f>B18</f>
        <v>3865</v>
      </c>
      <c r="N73" s="8">
        <f t="shared" si="1"/>
        <v>0.32682185348452947</v>
      </c>
      <c r="O73">
        <f t="shared" si="2"/>
        <v>13.072874139381179</v>
      </c>
    </row>
    <row r="74" spans="1:15" x14ac:dyDescent="0.4">
      <c r="A74" t="s">
        <v>32</v>
      </c>
      <c r="B74">
        <v>3913</v>
      </c>
      <c r="K74" t="s">
        <v>50</v>
      </c>
      <c r="L74" t="str">
        <f>A30</f>
        <v>B10</v>
      </c>
      <c r="M74">
        <f>B30</f>
        <v>3896</v>
      </c>
      <c r="N74" s="8">
        <f t="shared" ref="N74:N96" si="3">(M74-I$15)/I$16</f>
        <v>0.34990038983537325</v>
      </c>
      <c r="O74">
        <f t="shared" ref="O74:O96" si="4">N74*40</f>
        <v>13.99601559341493</v>
      </c>
    </row>
    <row r="75" spans="1:15" x14ac:dyDescent="0.4">
      <c r="A75" t="s">
        <v>30</v>
      </c>
      <c r="B75">
        <v>3955</v>
      </c>
      <c r="K75" t="s">
        <v>51</v>
      </c>
      <c r="L75" t="str">
        <f>A42</f>
        <v>C10</v>
      </c>
      <c r="M75">
        <f>B42</f>
        <v>3830</v>
      </c>
      <c r="N75" s="8">
        <f t="shared" si="3"/>
        <v>0.30076544147551232</v>
      </c>
      <c r="O75">
        <f t="shared" si="4"/>
        <v>12.030617659020493</v>
      </c>
    </row>
    <row r="76" spans="1:15" x14ac:dyDescent="0.4">
      <c r="A76" t="s">
        <v>46</v>
      </c>
      <c r="B76">
        <v>3898</v>
      </c>
      <c r="K76" t="s">
        <v>52</v>
      </c>
      <c r="L76" t="str">
        <f>A54</f>
        <v>D10</v>
      </c>
      <c r="M76">
        <f>B54</f>
        <v>3903</v>
      </c>
      <c r="N76" s="8">
        <f t="shared" si="3"/>
        <v>0.35511167223717671</v>
      </c>
      <c r="O76">
        <f t="shared" si="4"/>
        <v>14.204466889487069</v>
      </c>
    </row>
    <row r="77" spans="1:15" x14ac:dyDescent="0.4">
      <c r="A77" t="s">
        <v>54</v>
      </c>
      <c r="B77">
        <v>3836</v>
      </c>
      <c r="K77" t="s">
        <v>53</v>
      </c>
      <c r="L77" t="str">
        <f>A66</f>
        <v>E10</v>
      </c>
      <c r="M77">
        <f>B66</f>
        <v>3838</v>
      </c>
      <c r="N77" s="8">
        <f t="shared" si="3"/>
        <v>0.30672119279185911</v>
      </c>
      <c r="O77">
        <f t="shared" si="4"/>
        <v>12.268847711674365</v>
      </c>
    </row>
    <row r="78" spans="1:15" x14ac:dyDescent="0.4">
      <c r="A78" t="s">
        <v>62</v>
      </c>
      <c r="B78">
        <v>3890</v>
      </c>
      <c r="K78" t="s">
        <v>54</v>
      </c>
      <c r="L78" t="str">
        <f>A78</f>
        <v>F10</v>
      </c>
      <c r="M78">
        <f>B78</f>
        <v>3890</v>
      </c>
      <c r="N78" s="8">
        <f t="shared" si="3"/>
        <v>0.34543357634811317</v>
      </c>
      <c r="O78">
        <f t="shared" si="4"/>
        <v>13.817343053924526</v>
      </c>
    </row>
    <row r="79" spans="1:15" x14ac:dyDescent="0.4">
      <c r="A79" t="s">
        <v>70</v>
      </c>
      <c r="B79">
        <v>3828</v>
      </c>
      <c r="K79" t="s">
        <v>55</v>
      </c>
      <c r="L79" t="str">
        <f>A90</f>
        <v>G10</v>
      </c>
      <c r="M79">
        <f>B90</f>
        <v>3917</v>
      </c>
      <c r="N79" s="8">
        <f t="shared" si="3"/>
        <v>0.36553423704078358</v>
      </c>
      <c r="O79">
        <f t="shared" si="4"/>
        <v>14.621369481631344</v>
      </c>
    </row>
    <row r="80" spans="1:15" x14ac:dyDescent="0.4">
      <c r="A80" t="s">
        <v>78</v>
      </c>
      <c r="B80">
        <v>3880</v>
      </c>
      <c r="K80" t="s">
        <v>56</v>
      </c>
      <c r="L80" t="str">
        <f>A102</f>
        <v>H10</v>
      </c>
      <c r="M80">
        <f>B102</f>
        <v>3891</v>
      </c>
      <c r="N80" s="8">
        <f t="shared" si="3"/>
        <v>0.34617804526265655</v>
      </c>
      <c r="O80">
        <f t="shared" si="4"/>
        <v>13.847121810506263</v>
      </c>
    </row>
    <row r="81" spans="1:15" x14ac:dyDescent="0.4">
      <c r="A81" t="s">
        <v>100</v>
      </c>
      <c r="B81">
        <v>3426</v>
      </c>
      <c r="K81" t="s">
        <v>64</v>
      </c>
      <c r="L81" t="str">
        <f>A103</f>
        <v>H11</v>
      </c>
      <c r="M81">
        <f>B103</f>
        <v>3901</v>
      </c>
      <c r="N81" s="8">
        <f t="shared" si="3"/>
        <v>0.35362273440809</v>
      </c>
      <c r="O81">
        <f t="shared" si="4"/>
        <v>14.1449093763236</v>
      </c>
    </row>
    <row r="82" spans="1:15" x14ac:dyDescent="0.4">
      <c r="A82" t="s">
        <v>101</v>
      </c>
      <c r="B82">
        <v>4013</v>
      </c>
      <c r="K82" t="s">
        <v>63</v>
      </c>
      <c r="L82" t="str">
        <f>A91</f>
        <v>G11</v>
      </c>
      <c r="M82">
        <f>B91</f>
        <v>3925</v>
      </c>
      <c r="N82" s="8">
        <f t="shared" si="3"/>
        <v>0.37148998835713032</v>
      </c>
      <c r="O82">
        <f t="shared" si="4"/>
        <v>14.859599534285213</v>
      </c>
    </row>
    <row r="83" spans="1:15" x14ac:dyDescent="0.4">
      <c r="A83" t="s">
        <v>102</v>
      </c>
      <c r="B83">
        <v>3934</v>
      </c>
      <c r="K83" t="s">
        <v>62</v>
      </c>
      <c r="L83" t="str">
        <f>A79</f>
        <v>F11</v>
      </c>
      <c r="M83">
        <f>B79</f>
        <v>3828</v>
      </c>
      <c r="N83" s="8">
        <f t="shared" si="3"/>
        <v>0.29927650364642566</v>
      </c>
      <c r="O83">
        <f t="shared" si="4"/>
        <v>11.971060145857027</v>
      </c>
    </row>
    <row r="84" spans="1:15" x14ac:dyDescent="0.4">
      <c r="A84" t="s">
        <v>15</v>
      </c>
      <c r="B84">
        <v>3828</v>
      </c>
      <c r="K84" t="s">
        <v>61</v>
      </c>
      <c r="L84" t="str">
        <f>A67</f>
        <v>E11</v>
      </c>
      <c r="M84">
        <f>B67</f>
        <v>3835</v>
      </c>
      <c r="N84" s="8">
        <f t="shared" si="3"/>
        <v>0.30448778604822907</v>
      </c>
      <c r="O84">
        <f t="shared" si="4"/>
        <v>12.179511441929163</v>
      </c>
    </row>
    <row r="85" spans="1:15" x14ac:dyDescent="0.4">
      <c r="A85" t="s">
        <v>23</v>
      </c>
      <c r="B85">
        <v>3805</v>
      </c>
      <c r="K85" t="s">
        <v>60</v>
      </c>
      <c r="L85" t="str">
        <f>A55</f>
        <v>D11</v>
      </c>
      <c r="M85">
        <f>B55</f>
        <v>3901</v>
      </c>
      <c r="N85" s="8">
        <f t="shared" si="3"/>
        <v>0.35362273440809</v>
      </c>
      <c r="O85">
        <f t="shared" si="4"/>
        <v>14.1449093763236</v>
      </c>
    </row>
    <row r="86" spans="1:15" x14ac:dyDescent="0.4">
      <c r="A86" t="s">
        <v>31</v>
      </c>
      <c r="B86">
        <v>3861</v>
      </c>
      <c r="K86" t="s">
        <v>59</v>
      </c>
      <c r="L86" t="str">
        <f>A43</f>
        <v>C11</v>
      </c>
      <c r="M86">
        <f>B43</f>
        <v>3918</v>
      </c>
      <c r="N86" s="8">
        <f t="shared" si="3"/>
        <v>0.36627870595532691</v>
      </c>
      <c r="O86">
        <f t="shared" si="4"/>
        <v>14.651148238213077</v>
      </c>
    </row>
    <row r="87" spans="1:15" x14ac:dyDescent="0.4">
      <c r="A87" t="s">
        <v>39</v>
      </c>
      <c r="B87">
        <v>3830</v>
      </c>
      <c r="K87" t="s">
        <v>58</v>
      </c>
      <c r="L87" t="str">
        <f>A31</f>
        <v>B11</v>
      </c>
      <c r="M87">
        <f>B31</f>
        <v>3930</v>
      </c>
      <c r="N87" s="8">
        <f t="shared" si="3"/>
        <v>0.37521233292984707</v>
      </c>
      <c r="O87">
        <f t="shared" si="4"/>
        <v>15.008493317193883</v>
      </c>
    </row>
    <row r="88" spans="1:15" x14ac:dyDescent="0.4">
      <c r="A88" t="s">
        <v>47</v>
      </c>
      <c r="B88">
        <v>3848</v>
      </c>
      <c r="K88" t="s">
        <v>57</v>
      </c>
      <c r="L88" t="str">
        <f>A19</f>
        <v>A11</v>
      </c>
      <c r="M88">
        <f>B19</f>
        <v>3838</v>
      </c>
      <c r="N88" s="8">
        <f t="shared" si="3"/>
        <v>0.30672119279185911</v>
      </c>
      <c r="O88">
        <f t="shared" si="4"/>
        <v>12.268847711674365</v>
      </c>
    </row>
    <row r="89" spans="1:15" x14ac:dyDescent="0.4">
      <c r="A89" t="s">
        <v>55</v>
      </c>
      <c r="B89">
        <v>3851</v>
      </c>
      <c r="K89" t="s">
        <v>65</v>
      </c>
      <c r="L89" t="str">
        <f>A20</f>
        <v>A12</v>
      </c>
      <c r="M89">
        <f>B20</f>
        <v>3843</v>
      </c>
      <c r="N89" s="8">
        <f t="shared" si="3"/>
        <v>0.31044353736457586</v>
      </c>
      <c r="O89">
        <f t="shared" si="4"/>
        <v>12.417741494583034</v>
      </c>
    </row>
    <row r="90" spans="1:15" x14ac:dyDescent="0.4">
      <c r="A90" t="s">
        <v>63</v>
      </c>
      <c r="B90">
        <v>3917</v>
      </c>
      <c r="K90" t="s">
        <v>66</v>
      </c>
      <c r="L90" t="str">
        <f>A32</f>
        <v>B12</v>
      </c>
      <c r="M90">
        <f>B32</f>
        <v>3909</v>
      </c>
      <c r="N90" s="8">
        <f t="shared" si="3"/>
        <v>0.35957848572443679</v>
      </c>
      <c r="O90">
        <f t="shared" si="4"/>
        <v>14.383139428977472</v>
      </c>
    </row>
    <row r="91" spans="1:15" x14ac:dyDescent="0.4">
      <c r="A91" t="s">
        <v>71</v>
      </c>
      <c r="B91">
        <v>3925</v>
      </c>
      <c r="K91" t="s">
        <v>67</v>
      </c>
      <c r="L91" t="str">
        <f>A44</f>
        <v>C12</v>
      </c>
      <c r="M91">
        <f>B44</f>
        <v>3904</v>
      </c>
      <c r="N91" s="8">
        <f t="shared" si="3"/>
        <v>0.35585614115172004</v>
      </c>
      <c r="O91">
        <f t="shared" si="4"/>
        <v>14.234245646068802</v>
      </c>
    </row>
    <row r="92" spans="1:15" x14ac:dyDescent="0.4">
      <c r="A92" t="s">
        <v>79</v>
      </c>
      <c r="B92">
        <v>3890</v>
      </c>
      <c r="K92" t="s">
        <v>68</v>
      </c>
      <c r="L92" t="str">
        <f>A56</f>
        <v>D12</v>
      </c>
      <c r="M92">
        <f>B56</f>
        <v>4023</v>
      </c>
      <c r="N92" s="8">
        <f t="shared" si="3"/>
        <v>0.44444794198237836</v>
      </c>
      <c r="O92">
        <f t="shared" si="4"/>
        <v>17.777917679295136</v>
      </c>
    </row>
    <row r="93" spans="1:15" x14ac:dyDescent="0.4">
      <c r="A93" t="s">
        <v>103</v>
      </c>
      <c r="B93">
        <v>3374</v>
      </c>
      <c r="K93" t="s">
        <v>69</v>
      </c>
      <c r="L93" t="str">
        <f>A68</f>
        <v>E12</v>
      </c>
      <c r="M93">
        <f>B68</f>
        <v>3929</v>
      </c>
      <c r="N93" s="8">
        <f t="shared" si="3"/>
        <v>0.37446786401530374</v>
      </c>
      <c r="O93">
        <f t="shared" si="4"/>
        <v>14.978714560612151</v>
      </c>
    </row>
    <row r="94" spans="1:15" x14ac:dyDescent="0.4">
      <c r="A94" t="s">
        <v>104</v>
      </c>
      <c r="B94">
        <v>3839</v>
      </c>
      <c r="K94" t="s">
        <v>70</v>
      </c>
      <c r="L94" t="str">
        <f>A80</f>
        <v>F12</v>
      </c>
      <c r="M94">
        <f>B80</f>
        <v>3880</v>
      </c>
      <c r="N94" s="8">
        <f t="shared" si="3"/>
        <v>0.33798888720267972</v>
      </c>
      <c r="O94">
        <f t="shared" si="4"/>
        <v>13.519555488107189</v>
      </c>
    </row>
    <row r="95" spans="1:15" x14ac:dyDescent="0.4">
      <c r="A95" t="s">
        <v>105</v>
      </c>
      <c r="B95">
        <v>3826</v>
      </c>
      <c r="K95" t="s">
        <v>71</v>
      </c>
      <c r="L95" t="str">
        <f>A92</f>
        <v>G12</v>
      </c>
      <c r="M95">
        <f>B92</f>
        <v>3890</v>
      </c>
      <c r="N95" s="8">
        <f t="shared" si="3"/>
        <v>0.34543357634811317</v>
      </c>
      <c r="O95">
        <f t="shared" si="4"/>
        <v>13.817343053924526</v>
      </c>
    </row>
    <row r="96" spans="1:15" x14ac:dyDescent="0.4">
      <c r="A96" t="s">
        <v>16</v>
      </c>
      <c r="B96">
        <v>3831</v>
      </c>
      <c r="K96" t="s">
        <v>72</v>
      </c>
      <c r="L96" t="str">
        <f>A104</f>
        <v>H12</v>
      </c>
      <c r="M96">
        <f>B104</f>
        <v>3914</v>
      </c>
      <c r="N96" s="8">
        <f t="shared" si="3"/>
        <v>0.36330083029715349</v>
      </c>
      <c r="O96">
        <f t="shared" si="4"/>
        <v>14.532033211886139</v>
      </c>
    </row>
    <row r="97" spans="1:2" x14ac:dyDescent="0.4">
      <c r="A97" t="s">
        <v>24</v>
      </c>
      <c r="B97">
        <v>3793</v>
      </c>
    </row>
    <row r="98" spans="1:2" x14ac:dyDescent="0.4">
      <c r="A98" t="s">
        <v>33</v>
      </c>
      <c r="B98">
        <v>3791</v>
      </c>
    </row>
    <row r="99" spans="1:2" x14ac:dyDescent="0.4">
      <c r="A99" t="s">
        <v>40</v>
      </c>
      <c r="B99">
        <v>3816</v>
      </c>
    </row>
    <row r="100" spans="1:2" x14ac:dyDescent="0.4">
      <c r="A100" t="s">
        <v>48</v>
      </c>
      <c r="B100">
        <v>3832</v>
      </c>
    </row>
    <row r="101" spans="1:2" x14ac:dyDescent="0.4">
      <c r="A101" t="s">
        <v>56</v>
      </c>
      <c r="B101">
        <v>3825</v>
      </c>
    </row>
    <row r="102" spans="1:2" x14ac:dyDescent="0.4">
      <c r="A102" t="s">
        <v>64</v>
      </c>
      <c r="B102">
        <v>3891</v>
      </c>
    </row>
    <row r="103" spans="1:2" x14ac:dyDescent="0.4">
      <c r="A103" t="s">
        <v>72</v>
      </c>
      <c r="B103">
        <v>3901</v>
      </c>
    </row>
    <row r="104" spans="1:2" x14ac:dyDescent="0.4">
      <c r="A104" t="s">
        <v>80</v>
      </c>
      <c r="B104">
        <v>3914</v>
      </c>
    </row>
  </sheetData>
  <phoneticPr fontId="4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55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-2.0167008035292266E-2</v>
      </c>
      <c r="E2" s="7">
        <f>'Plate 2'!N9</f>
        <v>-2.0167008035292266E-2</v>
      </c>
      <c r="F2" s="7">
        <f>'Plate 3'!N9</f>
        <v>-1.5736179529282978E-2</v>
      </c>
      <c r="G2" s="7">
        <f>AVERAGE(D2:F2)</f>
        <v>-1.8690065199955835E-2</v>
      </c>
      <c r="H2" s="7">
        <f>STDEV(D2:F2)</f>
        <v>2.5581400306775295E-3</v>
      </c>
      <c r="I2" s="7">
        <f>G2*40</f>
        <v>-0.74760260799823341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-1.2604380022057665E-2</v>
      </c>
      <c r="E3" s="7">
        <f>'Plate 2'!N10</f>
        <v>-1.2604380022057665E-2</v>
      </c>
      <c r="F3" s="7">
        <f>'Plate 3'!N10</f>
        <v>-1.0946907498631636E-2</v>
      </c>
      <c r="G3" s="7">
        <f t="shared" ref="G3:G66" si="0">AVERAGE(D3:F3)</f>
        <v>-1.2051889180915655E-2</v>
      </c>
      <c r="H3" s="7">
        <f t="shared" ref="H3:H66" si="1">STDEV(D3:F3)</f>
        <v>9.5694220757442576E-4</v>
      </c>
      <c r="I3" s="7">
        <f t="shared" ref="I3:I66" si="2">G3*40</f>
        <v>-0.4820755672366262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-1.8276351031983613E-2</v>
      </c>
      <c r="E4" s="7">
        <f>'Plate 2'!N11</f>
        <v>-1.8276351031983613E-2</v>
      </c>
      <c r="F4" s="7">
        <f>'Plate 3'!N11</f>
        <v>-3.4209085933223867E-3</v>
      </c>
      <c r="G4" s="7">
        <f t="shared" si="0"/>
        <v>-1.3324536885763204E-2</v>
      </c>
      <c r="H4" s="7">
        <f t="shared" si="1"/>
        <v>8.5767936908920529E-3</v>
      </c>
      <c r="I4" s="7">
        <f t="shared" si="2"/>
        <v>-0.53298147543052821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1.544036552702064E-2</v>
      </c>
      <c r="E5" s="7">
        <f>'Plate 2'!N12</f>
        <v>1.544036552702064E-2</v>
      </c>
      <c r="F5" s="7">
        <f>'Plate 3'!N12</f>
        <v>6.4997263273125347E-3</v>
      </c>
      <c r="G5" s="7">
        <f t="shared" si="0"/>
        <v>1.2460152460451271E-2</v>
      </c>
      <c r="H5" s="7">
        <f t="shared" si="1"/>
        <v>5.1618804486787927E-3</v>
      </c>
      <c r="I5" s="7">
        <f t="shared" si="2"/>
        <v>0.49840609841805084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0.1354970852371199</v>
      </c>
      <c r="E6" s="7">
        <f>'Plate 2'!N13</f>
        <v>0.1354970852371199</v>
      </c>
      <c r="F6" s="7">
        <f>'Plate 3'!N13</f>
        <v>0.15086206896551724</v>
      </c>
      <c r="G6" s="7">
        <f t="shared" si="0"/>
        <v>0.14061874647991901</v>
      </c>
      <c r="H6" s="7">
        <f t="shared" si="1"/>
        <v>8.8709774916844245E-3</v>
      </c>
      <c r="I6" s="7">
        <f t="shared" si="2"/>
        <v>5.6247498591967604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1.0707420828737986</v>
      </c>
      <c r="E7" s="7">
        <f>'Plate 2'!N14</f>
        <v>1.0707420828737986</v>
      </c>
      <c r="F7" s="7">
        <f>'Plate 3'!N14</f>
        <v>1.166871921182266</v>
      </c>
      <c r="G7" s="7">
        <f t="shared" si="0"/>
        <v>1.1027853623099544</v>
      </c>
      <c r="H7" s="7">
        <f t="shared" si="1"/>
        <v>5.5500588024548873E-2</v>
      </c>
      <c r="I7" s="7">
        <f t="shared" si="2"/>
        <v>44.111414492398175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1.0997321569245313</v>
      </c>
      <c r="E8" s="7">
        <f>'Plate 2'!N15</f>
        <v>1.0997321569245313</v>
      </c>
      <c r="F8" s="7">
        <f>'Plate 3'!N15</f>
        <v>1.1477148330596607</v>
      </c>
      <c r="G8" s="7">
        <f t="shared" si="0"/>
        <v>1.1157263823029078</v>
      </c>
      <c r="H8" s="7">
        <f t="shared" si="1"/>
        <v>2.7702810983055597E-2</v>
      </c>
      <c r="I8" s="7">
        <f t="shared" si="2"/>
        <v>44.629055292116313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1.0984717189223254</v>
      </c>
      <c r="E9" s="7">
        <f>'Plate 2'!N16</f>
        <v>1.0984717189223254</v>
      </c>
      <c r="F9" s="7">
        <f>'Plate 3'!N16</f>
        <v>1.0632183908045978</v>
      </c>
      <c r="G9" s="7">
        <f t="shared" si="0"/>
        <v>1.0867206095497497</v>
      </c>
      <c r="H9" s="7">
        <f t="shared" si="1"/>
        <v>2.0353518478600251E-2</v>
      </c>
      <c r="I9" s="7">
        <f t="shared" si="2"/>
        <v>43.46882438198999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2.0406491255711359</v>
      </c>
      <c r="E10" s="7">
        <f>'Plate 2'!N17</f>
        <v>2.0406491255711359</v>
      </c>
      <c r="F10" s="7">
        <f>'Plate 3'!N17</f>
        <v>2.0823070607553369</v>
      </c>
      <c r="G10" s="7">
        <f t="shared" si="0"/>
        <v>2.0545351039658697</v>
      </c>
      <c r="H10" s="7">
        <f t="shared" si="1"/>
        <v>2.4051220092482443E-2</v>
      </c>
      <c r="I10" s="7">
        <f t="shared" si="2"/>
        <v>82.181404158634791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7.351189538364582</v>
      </c>
      <c r="E11" s="7">
        <f>'Plate 2'!N18</f>
        <v>7.351189538364582</v>
      </c>
      <c r="F11" s="7">
        <f>'Plate 3'!N18</f>
        <v>7.7822249589490973</v>
      </c>
      <c r="G11" s="7">
        <f t="shared" si="0"/>
        <v>7.4948680118927529</v>
      </c>
      <c r="H11" s="7">
        <f t="shared" si="1"/>
        <v>0.24885841610473344</v>
      </c>
      <c r="I11" s="7">
        <f t="shared" si="2"/>
        <v>299.79472047571011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8.3047108870332433</v>
      </c>
      <c r="E12" s="7">
        <f>'Plate 2'!N19</f>
        <v>8.3047108870332433</v>
      </c>
      <c r="F12" s="7">
        <f>'Plate 3'!N19</f>
        <v>8.6767925561029013</v>
      </c>
      <c r="G12" s="7">
        <f t="shared" si="0"/>
        <v>8.4287381100564627</v>
      </c>
      <c r="H12" s="7">
        <f t="shared" si="1"/>
        <v>0.2148214517978923</v>
      </c>
      <c r="I12" s="7">
        <f t="shared" si="2"/>
        <v>337.14952440225852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7.1038285804317001</v>
      </c>
      <c r="E13" s="7">
        <f>'Plate 2'!N20</f>
        <v>7.1038285804317001</v>
      </c>
      <c r="F13" s="7">
        <f>'Plate 3'!N20</f>
        <v>7.5225779967159285</v>
      </c>
      <c r="G13" s="7">
        <f t="shared" si="0"/>
        <v>7.2434117191931096</v>
      </c>
      <c r="H13" s="7">
        <f t="shared" si="1"/>
        <v>0.24176508821469797</v>
      </c>
      <c r="I13" s="7">
        <f t="shared" si="2"/>
        <v>289.73646876772438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3.6981250984717189</v>
      </c>
      <c r="E14" s="7">
        <f>'Plate 2'!N21</f>
        <v>3.6981250984717189</v>
      </c>
      <c r="F14" s="7">
        <f>'Plate 3'!N21</f>
        <v>3.8591269841269842</v>
      </c>
      <c r="G14" s="7">
        <f t="shared" si="0"/>
        <v>3.7517923936901405</v>
      </c>
      <c r="H14" s="7">
        <f t="shared" si="1"/>
        <v>9.2954482023104773E-2</v>
      </c>
      <c r="I14" s="7">
        <f t="shared" si="2"/>
        <v>150.07169574760562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1.4662045060658579</v>
      </c>
      <c r="E15" s="7">
        <f>'Plate 2'!N22</f>
        <v>1.4662045060658579</v>
      </c>
      <c r="F15" s="7">
        <f>'Plate 3'!N22</f>
        <v>1.5346195949644226</v>
      </c>
      <c r="G15" s="7">
        <f t="shared" si="0"/>
        <v>1.489009535698713</v>
      </c>
      <c r="H15" s="7">
        <f t="shared" si="1"/>
        <v>3.9499469992218462E-2</v>
      </c>
      <c r="I15" s="7">
        <f t="shared" si="2"/>
        <v>59.560381427948521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0.83661572396407746</v>
      </c>
      <c r="E16" s="7">
        <f>'Plate 2'!N23</f>
        <v>0.83661572396407746</v>
      </c>
      <c r="F16" s="7">
        <f>'Plate 3'!N23</f>
        <v>0.88567323481116589</v>
      </c>
      <c r="G16" s="7">
        <f t="shared" si="0"/>
        <v>0.85296822757977353</v>
      </c>
      <c r="H16" s="7">
        <f t="shared" si="1"/>
        <v>2.8323367093339488E-2</v>
      </c>
      <c r="I16" s="7">
        <f t="shared" si="2"/>
        <v>34.118729103190944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0.31164329604537577</v>
      </c>
      <c r="E17" s="7">
        <f>'Plate 2'!N24</f>
        <v>0.31164329604537577</v>
      </c>
      <c r="F17" s="7">
        <f>'Plate 3'!N24</f>
        <v>0.34448549534756434</v>
      </c>
      <c r="G17" s="7">
        <f t="shared" si="0"/>
        <v>0.32259069581277194</v>
      </c>
      <c r="H17" s="7">
        <f t="shared" si="1"/>
        <v>1.8961452607897909E-2</v>
      </c>
      <c r="I17" s="7">
        <f t="shared" si="2"/>
        <v>12.903627832510878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0.16984402079722705</v>
      </c>
      <c r="E18" s="7">
        <f>'Plate 2'!N25</f>
        <v>0.16984402079722705</v>
      </c>
      <c r="F18" s="7">
        <f>'Plate 3'!N25</f>
        <v>0.1973864258347017</v>
      </c>
      <c r="G18" s="7">
        <f t="shared" si="0"/>
        <v>0.17902482247638526</v>
      </c>
      <c r="H18" s="7">
        <f t="shared" si="1"/>
        <v>1.5901614962515697E-2</v>
      </c>
      <c r="I18" s="7">
        <f t="shared" si="2"/>
        <v>7.1609928990554108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9.7368835670395462E-2</v>
      </c>
      <c r="E19" s="7">
        <f>'Plate 2'!N26</f>
        <v>9.7368835670395462E-2</v>
      </c>
      <c r="F19" s="7">
        <f>'Plate 3'!N26</f>
        <v>0.11254789272030652</v>
      </c>
      <c r="G19" s="7">
        <f t="shared" si="0"/>
        <v>0.10242852135369913</v>
      </c>
      <c r="H19" s="7">
        <f t="shared" si="1"/>
        <v>8.7636326738108356E-3</v>
      </c>
      <c r="I19" s="7">
        <f t="shared" si="2"/>
        <v>4.0971408541479652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0.10556168268473294</v>
      </c>
      <c r="E20" s="7">
        <f>'Plate 2'!N27</f>
        <v>0.10556168268473294</v>
      </c>
      <c r="F20" s="7">
        <f>'Plate 3'!N27</f>
        <v>0.10878489326765189</v>
      </c>
      <c r="G20" s="7">
        <f t="shared" si="0"/>
        <v>0.1066360862123726</v>
      </c>
      <c r="H20" s="7">
        <f t="shared" si="1"/>
        <v>1.8609214977031083E-3</v>
      </c>
      <c r="I20" s="7">
        <f t="shared" si="2"/>
        <v>4.2654434484949038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6.8378761619662831E-2</v>
      </c>
      <c r="E21" s="7">
        <f>'Plate 2'!N28</f>
        <v>6.8378761619662831E-2</v>
      </c>
      <c r="F21" s="7">
        <f>'Plate 3'!N28</f>
        <v>7.7996715927750412E-2</v>
      </c>
      <c r="G21" s="7">
        <f t="shared" si="0"/>
        <v>7.1584746389025358E-2</v>
      </c>
      <c r="H21" s="7">
        <f t="shared" si="1"/>
        <v>5.5529285088278865E-3</v>
      </c>
      <c r="I21" s="7">
        <f t="shared" si="2"/>
        <v>2.8633898555610142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3.4031826059555695E-2</v>
      </c>
      <c r="E22" s="7">
        <f>'Plate 2'!N29</f>
        <v>3.4031826059555695E-2</v>
      </c>
      <c r="F22" s="7">
        <f>'Plate 3'!N29</f>
        <v>3.8998357963875206E-2</v>
      </c>
      <c r="G22" s="7">
        <f t="shared" si="0"/>
        <v>3.5687336694328865E-2</v>
      </c>
      <c r="H22" s="7">
        <f t="shared" si="1"/>
        <v>2.8674285318977346E-3</v>
      </c>
      <c r="I22" s="7">
        <f t="shared" si="2"/>
        <v>1.4274934677731546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-1.1343942019851899E-2</v>
      </c>
      <c r="E23" s="7">
        <f>'Plate 2'!N30</f>
        <v>-1.1343942019851899E-2</v>
      </c>
      <c r="F23" s="7">
        <f>'Plate 3'!N30</f>
        <v>1.2315270935960592E-2</v>
      </c>
      <c r="G23" s="7">
        <f t="shared" si="0"/>
        <v>-3.4575377012477353E-3</v>
      </c>
      <c r="H23" s="7">
        <f t="shared" si="1"/>
        <v>1.3659652968853023E-2</v>
      </c>
      <c r="I23" s="7">
        <f t="shared" si="2"/>
        <v>-0.13830150804990943</v>
      </c>
      <c r="J23">
        <f>SUM(I2:I23)</f>
        <v>1421.76250140602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-2.6469198046321096E-2</v>
      </c>
      <c r="E24">
        <f>'Plate 2'!N31</f>
        <v>-2.6469198046321096E-2</v>
      </c>
      <c r="F24">
        <f>'Plate 3'!N31</f>
        <v>-2.9419813902572527E-2</v>
      </c>
      <c r="G24">
        <f t="shared" si="0"/>
        <v>-2.7452736665071573E-2</v>
      </c>
      <c r="H24">
        <f t="shared" si="1"/>
        <v>1.7035388588819418E-3</v>
      </c>
      <c r="I24" s="7">
        <f t="shared" si="2"/>
        <v>-1.098109466602863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-2.3948322041909564E-2</v>
      </c>
      <c r="E25">
        <f>'Plate 2'!N32</f>
        <v>-2.3948322041909564E-2</v>
      </c>
      <c r="F25">
        <f>'Plate 3'!N32</f>
        <v>-2.8393541324575809E-2</v>
      </c>
      <c r="G25">
        <f t="shared" si="0"/>
        <v>-2.5430061802798314E-2</v>
      </c>
      <c r="H25">
        <f t="shared" si="1"/>
        <v>2.5664485494542714E-3</v>
      </c>
      <c r="I25" s="7">
        <f t="shared" si="2"/>
        <v>-1.0172024721119326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-2.5838979045218213E-2</v>
      </c>
      <c r="E26">
        <f>'Plate 2'!N33</f>
        <v>-2.5838979045218213E-2</v>
      </c>
      <c r="F26">
        <f>'Plate 3'!N33</f>
        <v>-4.1392993979200876E-2</v>
      </c>
      <c r="G26">
        <f t="shared" si="0"/>
        <v>-3.1023650689879102E-2</v>
      </c>
      <c r="H26">
        <f t="shared" si="1"/>
        <v>8.9801147091143427E-3</v>
      </c>
      <c r="I26" s="7">
        <f t="shared" si="2"/>
        <v>-1.240946027595164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-1.8591460532535055E-2</v>
      </c>
      <c r="E27">
        <f>'Plate 2'!N34</f>
        <v>-1.8591460532535055E-2</v>
      </c>
      <c r="F27">
        <f>'Plate 3'!N34</f>
        <v>-3.0103995621237001E-2</v>
      </c>
      <c r="G27">
        <f t="shared" si="0"/>
        <v>-2.2428972228769037E-2</v>
      </c>
      <c r="H27">
        <f t="shared" si="1"/>
        <v>6.6467652325170826E-3</v>
      </c>
      <c r="I27" s="7">
        <f t="shared" si="2"/>
        <v>-0.89715888915076147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4.2539782574444622E-2</v>
      </c>
      <c r="E28">
        <f>'Plate 2'!N35</f>
        <v>4.2539782574444622E-2</v>
      </c>
      <c r="F28">
        <f>'Plate 3'!N35</f>
        <v>5.3366174055829232E-2</v>
      </c>
      <c r="G28">
        <f t="shared" si="0"/>
        <v>4.6148579734906159E-2</v>
      </c>
      <c r="H28">
        <f t="shared" si="1"/>
        <v>6.2506200361296766E-3</v>
      </c>
      <c r="I28" s="7">
        <f t="shared" si="2"/>
        <v>1.8459431893962464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0.31258862454703007</v>
      </c>
      <c r="E29">
        <f>'Plate 2'!N36</f>
        <v>0.31258862454703007</v>
      </c>
      <c r="F29">
        <f>'Plate 3'!N36</f>
        <v>0.3485905856595512</v>
      </c>
      <c r="G29">
        <f t="shared" si="0"/>
        <v>0.32458927825120382</v>
      </c>
      <c r="H29">
        <f t="shared" si="1"/>
        <v>2.0785741939668513E-2</v>
      </c>
      <c r="I29" s="7">
        <f t="shared" si="2"/>
        <v>12.983571130048153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0.76414053883724598</v>
      </c>
      <c r="E30">
        <f>'Plate 2'!N37</f>
        <v>0.76414053883724598</v>
      </c>
      <c r="F30">
        <f>'Plate 3'!N37</f>
        <v>0.83949096880131369</v>
      </c>
      <c r="G30">
        <f t="shared" si="0"/>
        <v>0.78925734882526866</v>
      </c>
      <c r="H30">
        <f t="shared" si="1"/>
        <v>4.3503591023308537E-2</v>
      </c>
      <c r="I30" s="7">
        <f t="shared" si="2"/>
        <v>31.570293953010747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1.7116748069954308</v>
      </c>
      <c r="E31">
        <f>'Plate 2'!N38</f>
        <v>1.7116748069954308</v>
      </c>
      <c r="F31">
        <f>'Plate 3'!N38</f>
        <v>1.8226600985221677</v>
      </c>
      <c r="G31">
        <f t="shared" si="0"/>
        <v>1.7486699041710096</v>
      </c>
      <c r="H31">
        <f t="shared" si="1"/>
        <v>6.4077387939050615E-2</v>
      </c>
      <c r="I31" s="7">
        <f t="shared" si="2"/>
        <v>69.946796166840386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4.0160705845281237</v>
      </c>
      <c r="E32">
        <f>'Plate 2'!N39</f>
        <v>4.0160705845281237</v>
      </c>
      <c r="F32">
        <f>'Plate 3'!N39</f>
        <v>4.254584017515052</v>
      </c>
      <c r="G32">
        <f t="shared" si="0"/>
        <v>4.0955750621904334</v>
      </c>
      <c r="H32">
        <f t="shared" si="1"/>
        <v>0.13770579474034481</v>
      </c>
      <c r="I32" s="7">
        <f t="shared" si="2"/>
        <v>163.82300248761734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9.2292421616511735</v>
      </c>
      <c r="E33">
        <f>'Plate 2'!N40</f>
        <v>9.2292421616511735</v>
      </c>
      <c r="F33">
        <f>'Plate 3'!N40</f>
        <v>9.780377668308704</v>
      </c>
      <c r="G33">
        <f t="shared" si="0"/>
        <v>9.4129539972036849</v>
      </c>
      <c r="H33">
        <f t="shared" si="1"/>
        <v>0.31819823312868606</v>
      </c>
      <c r="I33" s="7">
        <f t="shared" si="2"/>
        <v>376.51815988814741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8.4499763667874586</v>
      </c>
      <c r="E34">
        <f>'Plate 2'!N41</f>
        <v>8.4499763667874586</v>
      </c>
      <c r="F34">
        <f>'Plate 3'!N41</f>
        <v>8.8594690749863165</v>
      </c>
      <c r="G34">
        <f t="shared" si="0"/>
        <v>8.5864739361870779</v>
      </c>
      <c r="H34">
        <f t="shared" si="1"/>
        <v>0.23642072530979952</v>
      </c>
      <c r="I34" s="7">
        <f t="shared" si="2"/>
        <v>343.4589574474831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5.0480541988340946</v>
      </c>
      <c r="E35">
        <f>'Plate 2'!N42</f>
        <v>5.0480541988340946</v>
      </c>
      <c r="F35">
        <f>'Plate 3'!N42</f>
        <v>5.2764094143404492</v>
      </c>
      <c r="G35">
        <f t="shared" si="0"/>
        <v>5.1241726040028794</v>
      </c>
      <c r="H35">
        <f t="shared" si="1"/>
        <v>0.13184094514344885</v>
      </c>
      <c r="I35" s="7">
        <f t="shared" si="2"/>
        <v>204.96690416011518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2.3450449031038287</v>
      </c>
      <c r="E36">
        <f>'Plate 2'!N43</f>
        <v>2.3450449031038287</v>
      </c>
      <c r="F36">
        <f>'Plate 3'!N43</f>
        <v>2.4302134646962235</v>
      </c>
      <c r="G36">
        <f t="shared" si="0"/>
        <v>2.373434423634627</v>
      </c>
      <c r="H36">
        <f t="shared" si="1"/>
        <v>4.9172091961862313E-2</v>
      </c>
      <c r="I36" s="7">
        <f t="shared" si="2"/>
        <v>94.937376945385083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1.1126516464471403</v>
      </c>
      <c r="E37">
        <f>'Plate 2'!N44</f>
        <v>1.1126516464471403</v>
      </c>
      <c r="F37">
        <f>'Plate 3'!N44</f>
        <v>1.1956075533661741</v>
      </c>
      <c r="G37">
        <f t="shared" si="0"/>
        <v>1.1403036154201516</v>
      </c>
      <c r="H37">
        <f t="shared" si="1"/>
        <v>4.7894615190573676E-2</v>
      </c>
      <c r="I37" s="7">
        <f t="shared" si="2"/>
        <v>45.612144616806063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0.59114542303450446</v>
      </c>
      <c r="E38">
        <f>'Plate 2'!N45</f>
        <v>0.59114542303450446</v>
      </c>
      <c r="F38">
        <f>'Plate 3'!N45</f>
        <v>0.63834154351395733</v>
      </c>
      <c r="G38">
        <f t="shared" si="0"/>
        <v>0.60687746319432201</v>
      </c>
      <c r="H38">
        <f t="shared" si="1"/>
        <v>2.7248692863518127E-2</v>
      </c>
      <c r="I38" s="7">
        <f t="shared" si="2"/>
        <v>24.275098527772879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0.3655270206396723</v>
      </c>
      <c r="E39">
        <f>'Plate 2'!N46</f>
        <v>0.3655270206396723</v>
      </c>
      <c r="F39">
        <f>'Plate 3'!N46</f>
        <v>0.39340448823207447</v>
      </c>
      <c r="G39">
        <f t="shared" si="0"/>
        <v>0.37481950983713969</v>
      </c>
      <c r="H39">
        <f t="shared" si="1"/>
        <v>1.6095063418798461E-2</v>
      </c>
      <c r="I39" s="7">
        <f t="shared" si="2"/>
        <v>14.992780393485587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0.25019694343784465</v>
      </c>
      <c r="E40">
        <f>'Plate 2'!N47</f>
        <v>0.25019694343784465</v>
      </c>
      <c r="F40">
        <f>'Plate 3'!N47</f>
        <v>0.25588396278051451</v>
      </c>
      <c r="G40">
        <f t="shared" si="0"/>
        <v>0.25209261655206794</v>
      </c>
      <c r="H40">
        <f t="shared" si="1"/>
        <v>3.283402148377048E-3</v>
      </c>
      <c r="I40" s="7">
        <f t="shared" si="2"/>
        <v>10.083704662082717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0.12951000472664251</v>
      </c>
      <c r="E41">
        <f>'Plate 2'!N48</f>
        <v>0.12951000472664251</v>
      </c>
      <c r="F41">
        <f>'Plate 3'!N48</f>
        <v>0.11767925561029011</v>
      </c>
      <c r="G41">
        <f t="shared" si="0"/>
        <v>0.12556642168785836</v>
      </c>
      <c r="H41">
        <f t="shared" si="1"/>
        <v>6.8304861870409862E-3</v>
      </c>
      <c r="I41" s="7">
        <f t="shared" si="2"/>
        <v>5.0226568675143346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0.16165117378288957</v>
      </c>
      <c r="E42">
        <f>'Plate 2'!N49</f>
        <v>0.16165117378288957</v>
      </c>
      <c r="F42">
        <f>'Plate 3'!N49</f>
        <v>0.12794198139025725</v>
      </c>
      <c r="G42">
        <f t="shared" si="0"/>
        <v>0.15041477631867881</v>
      </c>
      <c r="H42">
        <f t="shared" si="1"/>
        <v>1.9462011302051142E-2</v>
      </c>
      <c r="I42" s="7">
        <f t="shared" si="2"/>
        <v>6.0165910527471524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0.13108555222939972</v>
      </c>
      <c r="E43">
        <f>'Plate 2'!N50</f>
        <v>0.13108555222939972</v>
      </c>
      <c r="F43">
        <f>'Plate 3'!N50</f>
        <v>9.81800766283525E-2</v>
      </c>
      <c r="G43">
        <f t="shared" si="0"/>
        <v>0.12011706036238397</v>
      </c>
      <c r="H43">
        <f t="shared" si="1"/>
        <v>1.8997985196077306E-2</v>
      </c>
      <c r="I43" s="7">
        <f t="shared" si="2"/>
        <v>4.8046824144953586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7.1844966125728688E-2</v>
      </c>
      <c r="E44">
        <f>'Plate 2'!N51</f>
        <v>7.1844966125728688E-2</v>
      </c>
      <c r="F44">
        <f>'Plate 3'!N51</f>
        <v>9.7153804050355785E-2</v>
      </c>
      <c r="G44">
        <f t="shared" si="0"/>
        <v>8.028124543393772E-2</v>
      </c>
      <c r="H44">
        <f t="shared" si="1"/>
        <v>1.4612064388660048E-2</v>
      </c>
      <c r="I44" s="7">
        <f t="shared" si="2"/>
        <v>3.2112498173575088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1.6070584528123523E-2</v>
      </c>
      <c r="E45">
        <f>'Plate 2'!N52</f>
        <v>1.6070584528123523E-2</v>
      </c>
      <c r="F45">
        <f>'Plate 3'!N52</f>
        <v>2.2920087575259991E-2</v>
      </c>
      <c r="G45">
        <f t="shared" si="0"/>
        <v>1.8353752210502346E-2</v>
      </c>
      <c r="H45">
        <f t="shared" si="1"/>
        <v>3.9545624280794018E-3</v>
      </c>
      <c r="I45" s="7">
        <f t="shared" si="2"/>
        <v>0.73415008842009377</v>
      </c>
      <c r="J45">
        <f>SUM(I24:I45)</f>
        <v>1410.5506469532647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-1.4810146525917757E-2</v>
      </c>
      <c r="E46" s="6">
        <f>'Plate 2'!N53</f>
        <v>-1.4810146525917757E-2</v>
      </c>
      <c r="F46" s="6">
        <f>'Plate 3'!N53</f>
        <v>-1.7104542966611933E-2</v>
      </c>
      <c r="G46" s="6">
        <f t="shared" si="0"/>
        <v>-1.5574945339482482E-2</v>
      </c>
      <c r="H46" s="6">
        <f t="shared" si="1"/>
        <v>1.3246704026625019E-3</v>
      </c>
      <c r="I46" s="7">
        <f t="shared" si="2"/>
        <v>-0.62299781357929929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-1.2604380022057665E-2</v>
      </c>
      <c r="E47" s="6">
        <f>'Plate 2'!N54</f>
        <v>-1.2604380022057665E-2</v>
      </c>
      <c r="F47" s="6">
        <f>'Plate 3'!N54</f>
        <v>-1.2657361795292831E-2</v>
      </c>
      <c r="G47" s="6">
        <f t="shared" si="0"/>
        <v>-1.2622040613136052E-2</v>
      </c>
      <c r="H47" s="6">
        <f t="shared" si="1"/>
        <v>3.0589041039466619E-5</v>
      </c>
      <c r="I47" s="7">
        <f t="shared" si="2"/>
        <v>-0.50488162452544205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-4.4115330077201826E-3</v>
      </c>
      <c r="E48" s="6">
        <f>'Plate 2'!N55</f>
        <v>-4.4115330077201826E-3</v>
      </c>
      <c r="F48" s="6">
        <f>'Plate 3'!N55</f>
        <v>3.7629994526546251E-3</v>
      </c>
      <c r="G48" s="6">
        <f t="shared" si="0"/>
        <v>-1.6866888542619134E-3</v>
      </c>
      <c r="H48" s="6">
        <f t="shared" si="1"/>
        <v>4.7195685164967294E-3</v>
      </c>
      <c r="I48" s="7">
        <f t="shared" si="2"/>
        <v>-6.7467554170476535E-2</v>
      </c>
    </row>
    <row r="49" spans="1:10" x14ac:dyDescent="0.4">
      <c r="A49" s="6">
        <v>48</v>
      </c>
      <c r="B49" s="6" t="s">
        <v>25</v>
      </c>
      <c r="C49" s="6" t="s">
        <v>34</v>
      </c>
      <c r="D49" s="6">
        <f>'Plate 1'!N56</f>
        <v>9.8314164172049787E-2</v>
      </c>
      <c r="E49" s="6">
        <f>'Plate 2'!N56</f>
        <v>9.8314164172049787E-2</v>
      </c>
      <c r="F49" s="6">
        <f>'Plate 3'!N56</f>
        <v>0.10844280240831966</v>
      </c>
      <c r="G49" s="6">
        <f t="shared" si="0"/>
        <v>0.10169037691747307</v>
      </c>
      <c r="H49" s="6">
        <f t="shared" si="1"/>
        <v>5.8477720122347481E-3</v>
      </c>
      <c r="I49" s="7">
        <f t="shared" si="2"/>
        <v>4.0676150766989227</v>
      </c>
    </row>
    <row r="50" spans="1:10" x14ac:dyDescent="0.4">
      <c r="A50" s="6">
        <v>49</v>
      </c>
      <c r="B50" s="6" t="s">
        <v>34</v>
      </c>
      <c r="C50" s="6" t="s">
        <v>41</v>
      </c>
      <c r="D50" s="6">
        <f>'Plate 1'!N57</f>
        <v>0.46447140381282498</v>
      </c>
      <c r="E50" s="6">
        <f>'Plate 2'!N57</f>
        <v>0.46447140381282498</v>
      </c>
      <c r="F50" s="6">
        <f>'Plate 3'!N57</f>
        <v>0.50629447181171328</v>
      </c>
      <c r="G50" s="6">
        <f t="shared" si="0"/>
        <v>0.47841242647912113</v>
      </c>
      <c r="H50" s="6">
        <f t="shared" si="1"/>
        <v>2.4146559567494182E-2</v>
      </c>
      <c r="I50" s="7">
        <f t="shared" si="2"/>
        <v>19.136497059164846</v>
      </c>
    </row>
    <row r="51" spans="1:10" x14ac:dyDescent="0.4">
      <c r="A51" s="6">
        <v>50</v>
      </c>
      <c r="B51" s="6" t="s">
        <v>35</v>
      </c>
      <c r="C51" s="6" t="s">
        <v>42</v>
      </c>
      <c r="D51" s="6">
        <f>'Plate 1'!N58</f>
        <v>1.4365842130140223</v>
      </c>
      <c r="E51" s="6">
        <f>'Plate 2'!N58</f>
        <v>1.4365842130140223</v>
      </c>
      <c r="F51" s="6">
        <f>'Plate 3'!N58</f>
        <v>1.4586754241926656</v>
      </c>
      <c r="G51" s="6">
        <f t="shared" si="0"/>
        <v>1.4439479500735699</v>
      </c>
      <c r="H51" s="6">
        <f t="shared" si="1"/>
        <v>1.2754366720714592E-2</v>
      </c>
      <c r="I51" s="7">
        <f t="shared" si="2"/>
        <v>57.757918002942795</v>
      </c>
    </row>
    <row r="52" spans="1:10" x14ac:dyDescent="0.4">
      <c r="A52" s="6">
        <v>51</v>
      </c>
      <c r="B52" s="6" t="s">
        <v>36</v>
      </c>
      <c r="C52" s="6" t="s">
        <v>43</v>
      </c>
      <c r="D52" s="6">
        <f>'Plate 1'!N59</f>
        <v>1.7261698440207973</v>
      </c>
      <c r="E52" s="6">
        <f>'Plate 2'!N59</f>
        <v>1.7261698440207973</v>
      </c>
      <c r="F52" s="6">
        <f>'Plate 3'!N59</f>
        <v>1.8476327312534211</v>
      </c>
      <c r="G52" s="6">
        <f t="shared" si="0"/>
        <v>1.7666574730983386</v>
      </c>
      <c r="H52" s="6">
        <f t="shared" si="1"/>
        <v>7.0126630640304499E-2</v>
      </c>
      <c r="I52" s="7">
        <f t="shared" si="2"/>
        <v>70.666298923933539</v>
      </c>
    </row>
    <row r="53" spans="1:10" x14ac:dyDescent="0.4">
      <c r="A53" s="6">
        <v>52</v>
      </c>
      <c r="B53" s="6" t="s">
        <v>37</v>
      </c>
      <c r="C53" s="6" t="s">
        <v>44</v>
      </c>
      <c r="D53" s="6">
        <f>'Plate 1'!N60</f>
        <v>2.7786355758626122</v>
      </c>
      <c r="E53" s="6">
        <f>'Plate 2'!N60</f>
        <v>2.7786355758626122</v>
      </c>
      <c r="F53" s="6">
        <f>'Plate 3'!N60</f>
        <v>3.0326354679802958</v>
      </c>
      <c r="G53" s="6">
        <f t="shared" si="0"/>
        <v>2.8633022065685068</v>
      </c>
      <c r="H53" s="6">
        <f t="shared" si="1"/>
        <v>0.14664690608828052</v>
      </c>
      <c r="I53" s="7">
        <f t="shared" si="2"/>
        <v>114.53208826274027</v>
      </c>
    </row>
    <row r="54" spans="1:10" x14ac:dyDescent="0.4">
      <c r="A54" s="6">
        <v>53</v>
      </c>
      <c r="B54" s="6" t="s">
        <v>38</v>
      </c>
      <c r="C54" s="6" t="s">
        <v>45</v>
      </c>
      <c r="D54" s="6">
        <f>'Plate 1'!N61</f>
        <v>5.2963604852686306</v>
      </c>
      <c r="E54" s="6">
        <f>'Plate 2'!N61</f>
        <v>5.2963604852686306</v>
      </c>
      <c r="F54" s="6">
        <f>'Plate 3'!N61</f>
        <v>5.3687739463601538</v>
      </c>
      <c r="G54" s="6">
        <f t="shared" si="0"/>
        <v>5.3204983056324719</v>
      </c>
      <c r="H54" s="6">
        <f t="shared" si="1"/>
        <v>4.1807931254143435E-2</v>
      </c>
      <c r="I54" s="7">
        <f t="shared" si="2"/>
        <v>212.81993222529888</v>
      </c>
    </row>
    <row r="55" spans="1:10" x14ac:dyDescent="0.4">
      <c r="A55" s="6">
        <v>54</v>
      </c>
      <c r="B55" s="6" t="s">
        <v>30</v>
      </c>
      <c r="C55" s="6" t="s">
        <v>46</v>
      </c>
      <c r="D55" s="6">
        <f>'Plate 1'!N62</f>
        <v>9.2503544981881198</v>
      </c>
      <c r="E55" s="6">
        <f>'Plate 2'!N62</f>
        <v>9.2503544981881198</v>
      </c>
      <c r="F55" s="6">
        <f>'Plate 3'!N62</f>
        <v>9.9223453749315826</v>
      </c>
      <c r="G55" s="6">
        <f t="shared" si="0"/>
        <v>9.4743514571026068</v>
      </c>
      <c r="H55" s="6">
        <f t="shared" si="1"/>
        <v>0.38797411358081085</v>
      </c>
      <c r="I55" s="7">
        <f t="shared" si="2"/>
        <v>378.97405828410427</v>
      </c>
      <c r="J55" t="s">
        <v>123</v>
      </c>
    </row>
    <row r="56" spans="1:10" x14ac:dyDescent="0.4">
      <c r="A56" s="5">
        <v>55</v>
      </c>
      <c r="B56" s="5" t="s">
        <v>39</v>
      </c>
      <c r="C56" s="5" t="s">
        <v>47</v>
      </c>
      <c r="D56" s="5">
        <f>'Plate 1'!N63</f>
        <v>5.4583267685520722</v>
      </c>
      <c r="E56" s="5">
        <f>'Plate 2'!N63</f>
        <v>5.4583267685520722</v>
      </c>
      <c r="F56" s="5">
        <f>'Plate 3'!N63</f>
        <v>5.5500821018062405</v>
      </c>
      <c r="G56" s="5">
        <f>J59</f>
        <v>10.538205641665931</v>
      </c>
      <c r="H56" s="5">
        <f t="shared" si="1"/>
        <v>5.2974966353877884E-2</v>
      </c>
      <c r="I56" s="5">
        <f>G56*60</f>
        <v>632.2923384999558</v>
      </c>
      <c r="J56">
        <v>9.3922198258788701</v>
      </c>
    </row>
    <row r="57" spans="1:10" x14ac:dyDescent="0.4">
      <c r="A57" s="6">
        <v>56</v>
      </c>
      <c r="B57" s="6" t="s">
        <v>40</v>
      </c>
      <c r="C57" s="6" t="s">
        <v>48</v>
      </c>
      <c r="D57" s="6">
        <f>'Plate 1'!N64</f>
        <v>9.3414211438474872</v>
      </c>
      <c r="E57" s="6">
        <f>'Plate 2'!N64</f>
        <v>9.3414211438474872</v>
      </c>
      <c r="F57" s="6">
        <f>'Plate 3'!N64</f>
        <v>9.5669129720853867</v>
      </c>
      <c r="G57" s="6">
        <f t="shared" si="0"/>
        <v>9.4165850865934537</v>
      </c>
      <c r="H57" s="6">
        <f t="shared" si="1"/>
        <v>0.13018776773321211</v>
      </c>
      <c r="I57" s="7">
        <f>G57*40</f>
        <v>376.66340346373818</v>
      </c>
      <c r="J57">
        <v>11.007717370437934</v>
      </c>
    </row>
    <row r="58" spans="1:10" x14ac:dyDescent="0.4">
      <c r="A58" s="6">
        <v>57</v>
      </c>
      <c r="B58" s="6" t="s">
        <v>48</v>
      </c>
      <c r="C58" s="6" t="s">
        <v>56</v>
      </c>
      <c r="D58" s="6">
        <f>'Plate 1'!N65</f>
        <v>5.0997321569245315</v>
      </c>
      <c r="E58" s="6">
        <f>'Plate 2'!N65</f>
        <v>5.0997321569245315</v>
      </c>
      <c r="F58" s="6">
        <f>'Plate 3'!N65</f>
        <v>5.0502873563218396</v>
      </c>
      <c r="G58" s="6">
        <f t="shared" si="0"/>
        <v>5.0832505567236339</v>
      </c>
      <c r="H58" s="6">
        <f t="shared" si="1"/>
        <v>2.8546968937991576E-2</v>
      </c>
      <c r="I58" s="7">
        <f t="shared" si="2"/>
        <v>203.33002226894536</v>
      </c>
      <c r="J58">
        <v>11.214679728680984</v>
      </c>
    </row>
    <row r="59" spans="1:10" x14ac:dyDescent="0.4">
      <c r="A59" s="6">
        <v>58</v>
      </c>
      <c r="B59" s="6" t="s">
        <v>47</v>
      </c>
      <c r="C59" s="6" t="s">
        <v>55</v>
      </c>
      <c r="D59" s="6">
        <f>'Plate 1'!N66</f>
        <v>2.2646919804632111</v>
      </c>
      <c r="E59" s="6">
        <f>'Plate 2'!N66</f>
        <v>2.2646919804632111</v>
      </c>
      <c r="F59" s="6">
        <f>'Plate 3'!N66</f>
        <v>2.3446907498631639</v>
      </c>
      <c r="G59" s="6">
        <f t="shared" si="0"/>
        <v>2.2913582369298617</v>
      </c>
      <c r="H59" s="6">
        <f t="shared" si="1"/>
        <v>4.6187311047901587E-2</v>
      </c>
      <c r="I59" s="7">
        <f t="shared" si="2"/>
        <v>91.654329477194466</v>
      </c>
      <c r="J59">
        <f>AVERAGE(J56:J58)</f>
        <v>10.538205641665931</v>
      </c>
    </row>
    <row r="60" spans="1:10" x14ac:dyDescent="0.4">
      <c r="A60" s="6">
        <v>59</v>
      </c>
      <c r="B60" s="6" t="s">
        <v>46</v>
      </c>
      <c r="C60" s="6" t="s">
        <v>54</v>
      </c>
      <c r="D60" s="6">
        <f>'Plate 1'!N67</f>
        <v>0.69072002520876008</v>
      </c>
      <c r="E60" s="6">
        <f>'Plate 2'!N67</f>
        <v>0.69072002520876008</v>
      </c>
      <c r="F60" s="6">
        <f>'Plate 3'!N67</f>
        <v>0.72181171319102355</v>
      </c>
      <c r="G60" s="6">
        <f t="shared" si="0"/>
        <v>0.7010839212028479</v>
      </c>
      <c r="H60" s="6">
        <f t="shared" si="1"/>
        <v>1.7950794426119666E-2</v>
      </c>
      <c r="I60" s="7">
        <f t="shared" si="2"/>
        <v>28.043356848113916</v>
      </c>
    </row>
    <row r="61" spans="1:10" x14ac:dyDescent="0.4">
      <c r="A61" s="6">
        <v>60</v>
      </c>
      <c r="B61" s="6" t="s">
        <v>45</v>
      </c>
      <c r="C61" s="6" t="s">
        <v>53</v>
      </c>
      <c r="D61" s="6">
        <f>'Plate 1'!N68</f>
        <v>0.64030250512052933</v>
      </c>
      <c r="E61" s="6">
        <f>'Plate 2'!N68</f>
        <v>0.64030250512052933</v>
      </c>
      <c r="F61" s="6">
        <f>'Plate 3'!N68</f>
        <v>0.65476190476190477</v>
      </c>
      <c r="G61" s="6">
        <f t="shared" si="0"/>
        <v>0.64512230500098777</v>
      </c>
      <c r="H61" s="6">
        <f t="shared" si="1"/>
        <v>8.3481382752684866E-3</v>
      </c>
      <c r="I61" s="7">
        <f t="shared" si="2"/>
        <v>25.804892200039511</v>
      </c>
    </row>
    <row r="62" spans="1:10" x14ac:dyDescent="0.4">
      <c r="A62" s="6">
        <v>61</v>
      </c>
      <c r="B62" s="6" t="s">
        <v>44</v>
      </c>
      <c r="C62" s="6" t="s">
        <v>52</v>
      </c>
      <c r="D62" s="6">
        <f>'Plate 1'!N69</f>
        <v>0.44241373877422402</v>
      </c>
      <c r="E62" s="6">
        <f>'Plate 2'!N69</f>
        <v>0.44241373877422402</v>
      </c>
      <c r="F62" s="6">
        <f>'Plate 3'!N69</f>
        <v>0.45463875205254517</v>
      </c>
      <c r="G62" s="6">
        <f t="shared" si="0"/>
        <v>0.44648874320033105</v>
      </c>
      <c r="H62" s="6">
        <f t="shared" si="1"/>
        <v>7.0581147070854664E-3</v>
      </c>
      <c r="I62" s="7">
        <f t="shared" si="2"/>
        <v>17.859549728013242</v>
      </c>
    </row>
    <row r="63" spans="1:10" x14ac:dyDescent="0.4">
      <c r="A63" s="6">
        <v>62</v>
      </c>
      <c r="B63" s="6" t="s">
        <v>43</v>
      </c>
      <c r="C63" s="6" t="s">
        <v>51</v>
      </c>
      <c r="D63" s="6">
        <f>'Plate 1'!N70</f>
        <v>0.34031826059555698</v>
      </c>
      <c r="E63" s="6">
        <f>'Plate 2'!N70</f>
        <v>0.34031826059555698</v>
      </c>
      <c r="F63" s="6">
        <f>'Plate 3'!N70</f>
        <v>0.36877394636015326</v>
      </c>
      <c r="G63" s="6">
        <f t="shared" si="0"/>
        <v>0.34980348918375576</v>
      </c>
      <c r="H63" s="6">
        <f t="shared" si="1"/>
        <v>1.6428897836165066E-2</v>
      </c>
      <c r="I63" s="7">
        <f t="shared" si="2"/>
        <v>13.992139567350231</v>
      </c>
    </row>
    <row r="64" spans="1:10" x14ac:dyDescent="0.4">
      <c r="A64" s="6">
        <v>63</v>
      </c>
      <c r="B64" s="6" t="s">
        <v>42</v>
      </c>
      <c r="C64" s="6" t="s">
        <v>50</v>
      </c>
      <c r="D64" s="6">
        <f>'Plate 1'!N71</f>
        <v>0.30502599653379547</v>
      </c>
      <c r="E64" s="6">
        <f>'Plate 2'!N71</f>
        <v>0.30502599653379547</v>
      </c>
      <c r="F64" s="6">
        <f>'Plate 3'!N71</f>
        <v>0.31472359058565957</v>
      </c>
      <c r="G64" s="6">
        <f t="shared" si="0"/>
        <v>0.30825852788441682</v>
      </c>
      <c r="H64" s="6">
        <f t="shared" si="1"/>
        <v>5.5989085363354523E-3</v>
      </c>
      <c r="I64" s="7">
        <f t="shared" si="2"/>
        <v>12.330341115376672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0.15566409327241215</v>
      </c>
      <c r="E65" s="6">
        <f>'Plate 2'!N72</f>
        <v>0.15566409327241215</v>
      </c>
      <c r="F65" s="6">
        <f>'Plate 3'!N72</f>
        <v>0.17480842911877395</v>
      </c>
      <c r="G65" s="6">
        <f t="shared" si="0"/>
        <v>0.16204553855453274</v>
      </c>
      <c r="H65" s="6">
        <f t="shared" si="1"/>
        <v>1.1052987454353586E-2</v>
      </c>
      <c r="I65" s="7">
        <f t="shared" si="2"/>
        <v>6.4818215421813097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0.22152197888766345</v>
      </c>
      <c r="E66" s="6">
        <f>'Plate 2'!N73</f>
        <v>0.22152197888766345</v>
      </c>
      <c r="F66" s="6">
        <f>'Plate 3'!N73</f>
        <v>0.22235905856595514</v>
      </c>
      <c r="G66" s="6">
        <f t="shared" si="0"/>
        <v>0.22180100544709402</v>
      </c>
      <c r="H66" s="6">
        <f t="shared" si="1"/>
        <v>4.8328817759487323E-4</v>
      </c>
      <c r="I66" s="7">
        <f t="shared" si="2"/>
        <v>8.872040217883761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0.20040964235071687</v>
      </c>
      <c r="E67" s="6">
        <f>'Plate 2'!N74</f>
        <v>0.20040964235071687</v>
      </c>
      <c r="F67" s="6">
        <f>'Plate 3'!N74</f>
        <v>0.22988505747126439</v>
      </c>
      <c r="G67" s="6">
        <f t="shared" ref="G67:G73" si="3">AVERAGE(D67:F67)</f>
        <v>0.21023478072423271</v>
      </c>
      <c r="H67" s="6">
        <f t="shared" ref="H67:H73" si="4">STDEV(D67:F67)</f>
        <v>1.7017638854324078E-2</v>
      </c>
      <c r="I67" s="7">
        <f t="shared" ref="I67:I89" si="5">G67*40</f>
        <v>8.4093912289693087</v>
      </c>
      <c r="J67">
        <f>SUM(I46:I67)</f>
        <v>2282.4926870003701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-5.9870805104773909E-3</v>
      </c>
      <c r="E68">
        <f>'Plate 2'!N75</f>
        <v>-5.9870805104773909E-3</v>
      </c>
      <c r="F68">
        <f>'Plate 3'!N75</f>
        <v>-2.6683087027914616E-2</v>
      </c>
      <c r="G68">
        <f t="shared" si="3"/>
        <v>-1.2885749349623133E-2</v>
      </c>
      <c r="H68">
        <f t="shared" si="4"/>
        <v>1.194884493399263E-2</v>
      </c>
      <c r="I68" s="7">
        <f t="shared" si="5"/>
        <v>-0.51542997398492529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-2.3002993540255239E-2</v>
      </c>
      <c r="E69">
        <f>'Plate 2'!N76</f>
        <v>-2.3002993540255239E-2</v>
      </c>
      <c r="F69">
        <f>'Plate 3'!N76</f>
        <v>-4.7892720306513415E-3</v>
      </c>
      <c r="G69">
        <f t="shared" si="3"/>
        <v>-1.6931753037053941E-2</v>
      </c>
      <c r="H69">
        <f t="shared" si="4"/>
        <v>1.0515697016514686E-2</v>
      </c>
      <c r="I69" s="7">
        <f t="shared" si="5"/>
        <v>-0.67727012148215759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-1.9221679533637938E-2</v>
      </c>
      <c r="E70">
        <f>'Plate 2'!N77</f>
        <v>-1.9221679533637938E-2</v>
      </c>
      <c r="F70">
        <f>'Plate 3'!N77</f>
        <v>-2.4288451012588946E-2</v>
      </c>
      <c r="G70">
        <f t="shared" si="3"/>
        <v>-2.0910603359954941E-2</v>
      </c>
      <c r="H70">
        <f t="shared" si="4"/>
        <v>2.925301877294683E-3</v>
      </c>
      <c r="I70" s="7">
        <f t="shared" si="5"/>
        <v>-0.83642413439819763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-1.6700803529226406E-2</v>
      </c>
      <c r="E71">
        <f>'Plate 2'!N78</f>
        <v>-1.6700803529226406E-2</v>
      </c>
      <c r="F71">
        <f>'Plate 3'!N78</f>
        <v>2.052545155993432E-3</v>
      </c>
      <c r="G71">
        <f t="shared" si="3"/>
        <v>-1.0449687300819794E-2</v>
      </c>
      <c r="H71">
        <f t="shared" si="4"/>
        <v>1.0827250911618586E-2</v>
      </c>
      <c r="I71" s="7">
        <f t="shared" si="5"/>
        <v>-0.41798749203279173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2.6154088545769654E-2</v>
      </c>
      <c r="E72">
        <f>'Plate 2'!N79</f>
        <v>2.6154088545769654E-2</v>
      </c>
      <c r="F72">
        <f>'Plate 3'!N79</f>
        <v>2.1893814997263273E-2</v>
      </c>
      <c r="G72">
        <f t="shared" si="3"/>
        <v>2.4733997362934194E-2</v>
      </c>
      <c r="H72">
        <f t="shared" si="4"/>
        <v>2.4596700800516014E-3</v>
      </c>
      <c r="I72" s="7">
        <f t="shared" si="5"/>
        <v>0.98935989451736772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0.12163226721285647</v>
      </c>
      <c r="E73">
        <f>'Plate 2'!N80</f>
        <v>0.12163226721285647</v>
      </c>
      <c r="F73">
        <f>'Plate 3'!N80</f>
        <v>0.12725779967159279</v>
      </c>
      <c r="G73">
        <f t="shared" si="3"/>
        <v>0.12350744469910191</v>
      </c>
      <c r="H73">
        <f t="shared" si="4"/>
        <v>3.2479026793863892E-3</v>
      </c>
      <c r="I73" s="7">
        <f t="shared" si="5"/>
        <v>4.9402977879640764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0.3979832991964708</v>
      </c>
      <c r="E74">
        <f>'Plate 2'!N81</f>
        <v>0.3979832991964708</v>
      </c>
      <c r="F74">
        <f>'Plate 3'!N81</f>
        <v>0.38827312534209091</v>
      </c>
      <c r="G74">
        <f t="shared" ref="G74:G89" si="6">AVERAGE(D74:F74)</f>
        <v>0.39474657457834422</v>
      </c>
      <c r="H74">
        <f t="shared" ref="H74:H89" si="7">STDEV(D74:F74)</f>
        <v>5.6061714887042941E-3</v>
      </c>
      <c r="I74" s="7">
        <f t="shared" si="5"/>
        <v>15.789862983133769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1.0842917913975105</v>
      </c>
      <c r="E75">
        <f>'Plate 2'!N82</f>
        <v>1.0842917913975105</v>
      </c>
      <c r="F75">
        <f>'Plate 3'!N82</f>
        <v>1.1292419266557199</v>
      </c>
      <c r="G75">
        <f t="shared" si="6"/>
        <v>1.0992751698169136</v>
      </c>
      <c r="H75">
        <f t="shared" si="7"/>
        <v>2.5951972691437255E-2</v>
      </c>
      <c r="I75" s="7">
        <f t="shared" si="5"/>
        <v>43.971006792676548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3.248778950685363</v>
      </c>
      <c r="E76">
        <f>'Plate 2'!N83</f>
        <v>3.248778950685363</v>
      </c>
      <c r="F76">
        <f>'Plate 3'!N83</f>
        <v>3.2785987958401752</v>
      </c>
      <c r="G76">
        <f t="shared" si="6"/>
        <v>3.2587188990703004</v>
      </c>
      <c r="H76">
        <f t="shared" si="7"/>
        <v>1.7216495627323764E-2</v>
      </c>
      <c r="I76" s="7">
        <f t="shared" si="5"/>
        <v>130.34875596281202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7.0786198203875843</v>
      </c>
      <c r="E77">
        <f>'Plate 2'!N84</f>
        <v>7.0786198203875843</v>
      </c>
      <c r="F77">
        <f>'Plate 3'!N84</f>
        <v>7.4709222769567605</v>
      </c>
      <c r="G77">
        <f t="shared" si="6"/>
        <v>7.209387305910643</v>
      </c>
      <c r="H77">
        <f t="shared" si="7"/>
        <v>0.22649592890396533</v>
      </c>
      <c r="I77" s="7">
        <f t="shared" si="5"/>
        <v>288.37549223642571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8.0910666456593674</v>
      </c>
      <c r="E78">
        <f>'Plate 2'!N85</f>
        <v>8.0910666456593674</v>
      </c>
      <c r="F78">
        <f>'Plate 3'!N85</f>
        <v>8.7558155446086481</v>
      </c>
      <c r="G78">
        <f t="shared" si="6"/>
        <v>8.3126496119757949</v>
      </c>
      <c r="H78">
        <f t="shared" si="7"/>
        <v>0.3837929557518745</v>
      </c>
      <c r="I78" s="7">
        <f t="shared" si="5"/>
        <v>332.50598447903178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5.8188120371829211</v>
      </c>
      <c r="E79">
        <f>'Plate 2'!N86</f>
        <v>5.8188120371829211</v>
      </c>
      <c r="F79">
        <f>'Plate 3'!N86</f>
        <v>6.0820333880678712</v>
      </c>
      <c r="G79">
        <f t="shared" si="6"/>
        <v>5.9065524874779038</v>
      </c>
      <c r="H79">
        <f t="shared" si="7"/>
        <v>0.15197091778988289</v>
      </c>
      <c r="I79" s="7">
        <f t="shared" si="5"/>
        <v>236.26209949911615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2.2432645344257129</v>
      </c>
      <c r="E80">
        <f>'Plate 2'!N87</f>
        <v>2.2432645344257129</v>
      </c>
      <c r="F80">
        <f>'Plate 3'!N87</f>
        <v>2.3563218390804601</v>
      </c>
      <c r="G80">
        <f t="shared" si="6"/>
        <v>2.2809503026439621</v>
      </c>
      <c r="H80">
        <f t="shared" si="7"/>
        <v>6.5273665276271806E-2</v>
      </c>
      <c r="I80" s="7">
        <f t="shared" si="5"/>
        <v>91.238012105758486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0.79250039388687565</v>
      </c>
      <c r="E81">
        <f>'Plate 2'!N88</f>
        <v>0.79250039388687565</v>
      </c>
      <c r="F81">
        <f>'Plate 3'!N88</f>
        <v>0.8305966064586755</v>
      </c>
      <c r="G81">
        <f t="shared" si="6"/>
        <v>0.8051991314108089</v>
      </c>
      <c r="H81">
        <f t="shared" si="7"/>
        <v>2.1994858583433845E-2</v>
      </c>
      <c r="I81" s="7">
        <f t="shared" si="5"/>
        <v>32.20796525643236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0.51047739089333544</v>
      </c>
      <c r="E82">
        <f>'Plate 2'!N89</f>
        <v>0.51047739089333544</v>
      </c>
      <c r="F82">
        <f>'Plate 3'!N89</f>
        <v>0.52271483305966071</v>
      </c>
      <c r="G82">
        <f t="shared" si="6"/>
        <v>0.51455653828211056</v>
      </c>
      <c r="H82">
        <f t="shared" si="7"/>
        <v>7.0652905289203738E-3</v>
      </c>
      <c r="I82" s="7">
        <f t="shared" si="5"/>
        <v>20.582261531284423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0.21458956987553174</v>
      </c>
      <c r="E83">
        <f>'Plate 2'!N90</f>
        <v>0.21458956987553174</v>
      </c>
      <c r="F83">
        <f>'Plate 3'!N90</f>
        <v>0.25143678160919541</v>
      </c>
      <c r="G83">
        <f t="shared" si="6"/>
        <v>0.22687197378675297</v>
      </c>
      <c r="H83">
        <f t="shared" si="7"/>
        <v>2.1273747613317861E-2</v>
      </c>
      <c r="I83" s="7">
        <f t="shared" si="5"/>
        <v>9.0748789514701187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0.15597920277296359</v>
      </c>
      <c r="E84">
        <f>'Plate 2'!N91</f>
        <v>0.15597920277296359</v>
      </c>
      <c r="F84">
        <f>'Plate 3'!N91</f>
        <v>0.180623973727422</v>
      </c>
      <c r="G84">
        <f t="shared" si="6"/>
        <v>0.16419412642444972</v>
      </c>
      <c r="H84">
        <f t="shared" si="7"/>
        <v>1.4228665144673233E-2</v>
      </c>
      <c r="I84" s="7">
        <f t="shared" si="5"/>
        <v>6.5677650569779891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0.13738774224042855</v>
      </c>
      <c r="E85">
        <f>'Plate 2'!N92</f>
        <v>0.13738774224042855</v>
      </c>
      <c r="F85">
        <f>'Plate 3'!N92</f>
        <v>0.20457033388067872</v>
      </c>
      <c r="G85">
        <f t="shared" si="6"/>
        <v>0.15978193945384525</v>
      </c>
      <c r="H85">
        <f t="shared" si="7"/>
        <v>3.8787887368355235E-2</v>
      </c>
      <c r="I85" s="7">
        <f t="shared" si="5"/>
        <v>6.3912775781538098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0.16322672128564678</v>
      </c>
      <c r="E86">
        <f>'Plate 2'!N93</f>
        <v>0.16322672128564678</v>
      </c>
      <c r="F86">
        <f>'Plate 3'!N93</f>
        <v>0.20730706075533664</v>
      </c>
      <c r="G86">
        <f t="shared" si="6"/>
        <v>0.1779201677755434</v>
      </c>
      <c r="H86">
        <f t="shared" si="7"/>
        <v>2.5449795858795834E-2</v>
      </c>
      <c r="I86" s="7">
        <f t="shared" si="5"/>
        <v>7.1168067110217361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0.11974161020954782</v>
      </c>
      <c r="E87">
        <f>'Plate 2'!N94</f>
        <v>0.11974161020954782</v>
      </c>
      <c r="F87">
        <f>'Plate 3'!N94</f>
        <v>0.136152162014231</v>
      </c>
      <c r="G87">
        <f t="shared" si="6"/>
        <v>0.1252117941444422</v>
      </c>
      <c r="H87">
        <f t="shared" si="7"/>
        <v>9.4746365019841312E-3</v>
      </c>
      <c r="I87" s="7">
        <f t="shared" si="5"/>
        <v>5.0084717657776876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3.93886875689302E-2</v>
      </c>
      <c r="E88">
        <f>'Plate 2'!N95</f>
        <v>3.93886875689302E-2</v>
      </c>
      <c r="F88">
        <f>'Plate 3'!N95</f>
        <v>4.0366721401204161E-2</v>
      </c>
      <c r="G88">
        <f t="shared" si="6"/>
        <v>3.9714698846354854E-2</v>
      </c>
      <c r="H88">
        <f t="shared" si="7"/>
        <v>5.6466809633993283E-4</v>
      </c>
      <c r="I88" s="7">
        <f t="shared" si="5"/>
        <v>1.5885879538541943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3.6237592563415785E-2</v>
      </c>
      <c r="E89">
        <f>'Plate 2'!N96</f>
        <v>3.6237592563415785E-2</v>
      </c>
      <c r="F89">
        <f>'Plate 3'!N96</f>
        <v>3.8314176245210732E-2</v>
      </c>
      <c r="G89">
        <f t="shared" si="6"/>
        <v>3.6929787124014103E-2</v>
      </c>
      <c r="H89">
        <f t="shared" si="7"/>
        <v>1.1989161476790968E-3</v>
      </c>
      <c r="I89" s="7">
        <f t="shared" si="5"/>
        <v>1.4771914849605641</v>
      </c>
      <c r="J89">
        <f>SUM(I68:I89)</f>
        <v>1231.9889663094707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Plate 1</vt:lpstr>
      <vt:lpstr>Plate 2</vt:lpstr>
      <vt:lpstr>Plate 3</vt:lpstr>
      <vt:lpstr>Repeat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2023-03-27T23:13:01Z</dcterms:modified>
</cp:coreProperties>
</file>