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00D8DC5F-0742-4FE7-98A8-17F331B5A635}" xr6:coauthVersionLast="47" xr6:coauthVersionMax="47" xr10:uidLastSave="{00000000-0000-0000-0000-000000000000}"/>
  <bookViews>
    <workbookView xWindow="1965" yWindow="2070" windowWidth="17010" windowHeight="10425" activeTab="5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I16" i="5" s="1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N66" i="6" l="1"/>
  <c r="O66" i="6" s="1"/>
  <c r="N89" i="6"/>
  <c r="O89" i="6" s="1"/>
  <c r="N81" i="6"/>
  <c r="O81" i="6" s="1"/>
  <c r="N73" i="6"/>
  <c r="O73" i="6" s="1"/>
  <c r="N65" i="6"/>
  <c r="O65" i="6" s="1"/>
  <c r="N57" i="6"/>
  <c r="O57" i="6" s="1"/>
  <c r="N49" i="6"/>
  <c r="O49" i="6" s="1"/>
  <c r="N41" i="6"/>
  <c r="O41" i="6" s="1"/>
  <c r="N33" i="6"/>
  <c r="O33" i="6" s="1"/>
  <c r="N25" i="6"/>
  <c r="O25" i="6" s="1"/>
  <c r="N17" i="6"/>
  <c r="O17" i="6" s="1"/>
  <c r="N9" i="6"/>
  <c r="O9" i="6" s="1"/>
  <c r="N50" i="6"/>
  <c r="O50" i="6" s="1"/>
  <c r="N16" i="6"/>
  <c r="O16" i="6" s="1"/>
  <c r="N42" i="6"/>
  <c r="O42" i="6" s="1"/>
  <c r="N96" i="6"/>
  <c r="O96" i="6" s="1"/>
  <c r="N56" i="6"/>
  <c r="O56" i="6" s="1"/>
  <c r="N95" i="6"/>
  <c r="O95" i="6" s="1"/>
  <c r="N87" i="6"/>
  <c r="O87" i="6" s="1"/>
  <c r="N79" i="6"/>
  <c r="O79" i="6" s="1"/>
  <c r="N71" i="6"/>
  <c r="O71" i="6" s="1"/>
  <c r="N63" i="6"/>
  <c r="O63" i="6" s="1"/>
  <c r="N55" i="6"/>
  <c r="O55" i="6" s="1"/>
  <c r="N47" i="6"/>
  <c r="O47" i="6" s="1"/>
  <c r="N39" i="6"/>
  <c r="O39" i="6" s="1"/>
  <c r="N31" i="6"/>
  <c r="O31" i="6" s="1"/>
  <c r="N23" i="6"/>
  <c r="O23" i="6" s="1"/>
  <c r="N15" i="6"/>
  <c r="O15" i="6" s="1"/>
  <c r="N58" i="6"/>
  <c r="O58" i="6" s="1"/>
  <c r="N48" i="6"/>
  <c r="O48" i="6" s="1"/>
  <c r="N74" i="6"/>
  <c r="O74" i="6" s="1"/>
  <c r="N18" i="6"/>
  <c r="O18" i="6" s="1"/>
  <c r="N72" i="6"/>
  <c r="O72" i="6" s="1"/>
  <c r="N94" i="6"/>
  <c r="O94" i="6" s="1"/>
  <c r="N86" i="6"/>
  <c r="O86" i="6" s="1"/>
  <c r="N78" i="6"/>
  <c r="O78" i="6" s="1"/>
  <c r="N70" i="6"/>
  <c r="O70" i="6" s="1"/>
  <c r="N62" i="6"/>
  <c r="O62" i="6" s="1"/>
  <c r="N54" i="6"/>
  <c r="O54" i="6" s="1"/>
  <c r="N46" i="6"/>
  <c r="O46" i="6" s="1"/>
  <c r="N38" i="6"/>
  <c r="O38" i="6" s="1"/>
  <c r="N30" i="6"/>
  <c r="O30" i="6" s="1"/>
  <c r="N22" i="6"/>
  <c r="O22" i="6" s="1"/>
  <c r="N14" i="6"/>
  <c r="O14" i="6" s="1"/>
  <c r="N32" i="6"/>
  <c r="O32" i="6" s="1"/>
  <c r="N93" i="6"/>
  <c r="O93" i="6" s="1"/>
  <c r="N85" i="6"/>
  <c r="O85" i="6" s="1"/>
  <c r="N77" i="6"/>
  <c r="O77" i="6" s="1"/>
  <c r="N69" i="6"/>
  <c r="O69" i="6" s="1"/>
  <c r="N61" i="6"/>
  <c r="O61" i="6" s="1"/>
  <c r="N53" i="6"/>
  <c r="O53" i="6" s="1"/>
  <c r="N45" i="6"/>
  <c r="O45" i="6" s="1"/>
  <c r="N37" i="6"/>
  <c r="O37" i="6" s="1"/>
  <c r="N29" i="6"/>
  <c r="O29" i="6" s="1"/>
  <c r="N21" i="6"/>
  <c r="O21" i="6" s="1"/>
  <c r="N13" i="6"/>
  <c r="O13" i="6" s="1"/>
  <c r="N82" i="6"/>
  <c r="O82" i="6" s="1"/>
  <c r="N40" i="6"/>
  <c r="O40" i="6" s="1"/>
  <c r="N92" i="6"/>
  <c r="O92" i="6" s="1"/>
  <c r="N84" i="6"/>
  <c r="O84" i="6" s="1"/>
  <c r="N76" i="6"/>
  <c r="O76" i="6" s="1"/>
  <c r="N68" i="6"/>
  <c r="O68" i="6" s="1"/>
  <c r="N60" i="6"/>
  <c r="O60" i="6" s="1"/>
  <c r="N52" i="6"/>
  <c r="O52" i="6" s="1"/>
  <c r="N44" i="6"/>
  <c r="O44" i="6" s="1"/>
  <c r="N36" i="6"/>
  <c r="O36" i="6" s="1"/>
  <c r="N28" i="6"/>
  <c r="O28" i="6" s="1"/>
  <c r="N20" i="6"/>
  <c r="O20" i="6" s="1"/>
  <c r="N12" i="6"/>
  <c r="O12" i="6" s="1"/>
  <c r="N26" i="6"/>
  <c r="O26" i="6" s="1"/>
  <c r="N80" i="6"/>
  <c r="O80" i="6" s="1"/>
  <c r="N90" i="6"/>
  <c r="O90" i="6" s="1"/>
  <c r="N34" i="6"/>
  <c r="O34" i="6" s="1"/>
  <c r="N88" i="6"/>
  <c r="O88" i="6" s="1"/>
  <c r="N64" i="6"/>
  <c r="O64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43" i="6"/>
  <c r="O43" i="6" s="1"/>
  <c r="N35" i="6"/>
  <c r="O35" i="6" s="1"/>
  <c r="N27" i="6"/>
  <c r="O27" i="6" s="1"/>
  <c r="N19" i="6"/>
  <c r="O19" i="6" s="1"/>
  <c r="N11" i="6"/>
  <c r="O11" i="6" s="1"/>
  <c r="N10" i="6"/>
  <c r="O10" i="6" s="1"/>
  <c r="N24" i="6"/>
  <c r="O24" i="6" s="1"/>
  <c r="N38" i="5"/>
  <c r="O38" i="5" s="1"/>
  <c r="N67" i="5"/>
  <c r="O67" i="5" s="1"/>
  <c r="N27" i="5"/>
  <c r="O27" i="5" s="1"/>
  <c r="N82" i="5"/>
  <c r="E75" i="3" s="1"/>
  <c r="N50" i="5"/>
  <c r="O50" i="5" s="1"/>
  <c r="N42" i="5"/>
  <c r="O42" i="5" s="1"/>
  <c r="N34" i="5"/>
  <c r="O34" i="5" s="1"/>
  <c r="N26" i="5"/>
  <c r="N18" i="5"/>
  <c r="N10" i="5"/>
  <c r="N94" i="5"/>
  <c r="N54" i="5"/>
  <c r="N91" i="5"/>
  <c r="N43" i="5"/>
  <c r="N66" i="5"/>
  <c r="N89" i="5"/>
  <c r="N81" i="5"/>
  <c r="O81" i="5" s="1"/>
  <c r="N73" i="5"/>
  <c r="O73" i="5" s="1"/>
  <c r="N65" i="5"/>
  <c r="O65" i="5" s="1"/>
  <c r="N57" i="5"/>
  <c r="O57" i="5" s="1"/>
  <c r="N49" i="5"/>
  <c r="O49" i="5" s="1"/>
  <c r="N41" i="5"/>
  <c r="O41" i="5" s="1"/>
  <c r="N33" i="5"/>
  <c r="O33" i="5" s="1"/>
  <c r="N25" i="5"/>
  <c r="N17" i="5"/>
  <c r="N62" i="5"/>
  <c r="N22" i="5"/>
  <c r="N83" i="5"/>
  <c r="N35" i="5"/>
  <c r="N58" i="5"/>
  <c r="O58" i="5" s="1"/>
  <c r="N9" i="5"/>
  <c r="O9" i="5" s="1"/>
  <c r="N96" i="5"/>
  <c r="O96" i="5" s="1"/>
  <c r="N88" i="5"/>
  <c r="O88" i="5" s="1"/>
  <c r="N80" i="5"/>
  <c r="O80" i="5" s="1"/>
  <c r="N72" i="5"/>
  <c r="O72" i="5" s="1"/>
  <c r="N64" i="5"/>
  <c r="E57" i="3" s="1"/>
  <c r="N56" i="5"/>
  <c r="N48" i="5"/>
  <c r="O48" i="5" s="1"/>
  <c r="N40" i="5"/>
  <c r="O40" i="5" s="1"/>
  <c r="N32" i="5"/>
  <c r="N24" i="5"/>
  <c r="N16" i="5"/>
  <c r="N78" i="5"/>
  <c r="N14" i="5"/>
  <c r="N51" i="5"/>
  <c r="N11" i="5"/>
  <c r="N74" i="5"/>
  <c r="N46" i="5"/>
  <c r="O46" i="5" s="1"/>
  <c r="N59" i="5"/>
  <c r="E52" i="3" s="1"/>
  <c r="N19" i="5"/>
  <c r="O19" i="5" s="1"/>
  <c r="N90" i="5"/>
  <c r="O90" i="5" s="1"/>
  <c r="N95" i="5"/>
  <c r="O95" i="5" s="1"/>
  <c r="N87" i="5"/>
  <c r="O87" i="5" s="1"/>
  <c r="N79" i="5"/>
  <c r="O79" i="5" s="1"/>
  <c r="N71" i="5"/>
  <c r="O71" i="5" s="1"/>
  <c r="N63" i="5"/>
  <c r="N55" i="5"/>
  <c r="N47" i="5"/>
  <c r="N39" i="5"/>
  <c r="N31" i="5"/>
  <c r="O31" i="5" s="1"/>
  <c r="N23" i="5"/>
  <c r="N15" i="5"/>
  <c r="O15" i="5" s="1"/>
  <c r="N70" i="5"/>
  <c r="N75" i="5"/>
  <c r="O75" i="5" s="1"/>
  <c r="N86" i="5"/>
  <c r="N30" i="5"/>
  <c r="O30" i="5" s="1"/>
  <c r="N85" i="5"/>
  <c r="E78" i="3" s="1"/>
  <c r="N69" i="5"/>
  <c r="O69" i="5" s="1"/>
  <c r="N53" i="5"/>
  <c r="O53" i="5" s="1"/>
  <c r="N37" i="5"/>
  <c r="E30" i="3" s="1"/>
  <c r="N29" i="5"/>
  <c r="O29" i="5" s="1"/>
  <c r="N13" i="5"/>
  <c r="O13" i="5" s="1"/>
  <c r="N92" i="5"/>
  <c r="N84" i="5"/>
  <c r="N76" i="5"/>
  <c r="N68" i="5"/>
  <c r="N60" i="5"/>
  <c r="N52" i="5"/>
  <c r="N44" i="5"/>
  <c r="O44" i="5" s="1"/>
  <c r="N36" i="5"/>
  <c r="O36" i="5" s="1"/>
  <c r="N28" i="5"/>
  <c r="O28" i="5" s="1"/>
  <c r="N20" i="5"/>
  <c r="O20" i="5" s="1"/>
  <c r="N12" i="5"/>
  <c r="O12" i="5" s="1"/>
  <c r="N93" i="5"/>
  <c r="N77" i="5"/>
  <c r="O77" i="5" s="1"/>
  <c r="N61" i="5"/>
  <c r="E54" i="3" s="1"/>
  <c r="N45" i="5"/>
  <c r="E38" i="3" s="1"/>
  <c r="N21" i="5"/>
  <c r="O91" i="5"/>
  <c r="O83" i="5"/>
  <c r="O63" i="5"/>
  <c r="O59" i="5"/>
  <c r="O55" i="5"/>
  <c r="O51" i="5"/>
  <c r="O47" i="5"/>
  <c r="O43" i="5"/>
  <c r="O39" i="5"/>
  <c r="O35" i="5"/>
  <c r="O23" i="5"/>
  <c r="O11" i="5"/>
  <c r="I16" i="1"/>
  <c r="N89" i="1" s="1"/>
  <c r="O89" i="1" s="1"/>
  <c r="O94" i="5"/>
  <c r="O86" i="5"/>
  <c r="O78" i="5"/>
  <c r="O74" i="5"/>
  <c r="O70" i="5"/>
  <c r="O66" i="5"/>
  <c r="O62" i="5"/>
  <c r="O54" i="5"/>
  <c r="O26" i="5"/>
  <c r="O22" i="5"/>
  <c r="O18" i="5"/>
  <c r="O14" i="5"/>
  <c r="O10" i="5"/>
  <c r="O93" i="5"/>
  <c r="O89" i="5"/>
  <c r="O25" i="5"/>
  <c r="O21" i="5"/>
  <c r="O17" i="5"/>
  <c r="O92" i="5"/>
  <c r="O84" i="5"/>
  <c r="O76" i="5"/>
  <c r="O68" i="5"/>
  <c r="O64" i="5"/>
  <c r="O60" i="5"/>
  <c r="O56" i="5"/>
  <c r="O52" i="5"/>
  <c r="O32" i="5"/>
  <c r="O24" i="5"/>
  <c r="O16" i="5"/>
  <c r="G9" i="6"/>
  <c r="F66" i="3"/>
  <c r="E47" i="3"/>
  <c r="F46" i="3"/>
  <c r="F4" i="3"/>
  <c r="E77" i="3"/>
  <c r="E25" i="3"/>
  <c r="F23" i="3"/>
  <c r="F21" i="3"/>
  <c r="F88" i="3"/>
  <c r="F72" i="3"/>
  <c r="F22" i="3"/>
  <c r="E2" i="3"/>
  <c r="F85" i="3"/>
  <c r="F54" i="3"/>
  <c r="F43" i="3"/>
  <c r="E29" i="3"/>
  <c r="F14" i="3"/>
  <c r="F76" i="3"/>
  <c r="F62" i="3"/>
  <c r="E48" i="3"/>
  <c r="E40" i="3"/>
  <c r="E32" i="3"/>
  <c r="E24" i="3"/>
  <c r="F18" i="3"/>
  <c r="F49" i="3"/>
  <c r="E8" i="3"/>
  <c r="F82" i="3"/>
  <c r="F65" i="3"/>
  <c r="F53" i="3"/>
  <c r="G10" i="1"/>
  <c r="G10" i="6" s="1"/>
  <c r="E62" i="3"/>
  <c r="F25" i="3"/>
  <c r="E17" i="3"/>
  <c r="F79" i="3"/>
  <c r="F74" i="3"/>
  <c r="E53" i="3"/>
  <c r="F42" i="3"/>
  <c r="E39" i="3"/>
  <c r="F20" i="3"/>
  <c r="E11" i="3"/>
  <c r="F50" i="3"/>
  <c r="F47" i="3"/>
  <c r="F12" i="3"/>
  <c r="F7" i="3"/>
  <c r="F77" i="3"/>
  <c r="F67" i="3"/>
  <c r="F38" i="3"/>
  <c r="F26" i="3"/>
  <c r="E7" i="3"/>
  <c r="F87" i="3"/>
  <c r="F86" i="3"/>
  <c r="E71" i="3"/>
  <c r="F59" i="3"/>
  <c r="F55" i="3"/>
  <c r="E43" i="3"/>
  <c r="F41" i="3"/>
  <c r="F35" i="3"/>
  <c r="F31" i="3"/>
  <c r="F27" i="3"/>
  <c r="F13" i="3"/>
  <c r="F8" i="3"/>
  <c r="F68" i="3"/>
  <c r="F80" i="3"/>
  <c r="F48" i="3"/>
  <c r="F83" i="3"/>
  <c r="F56" i="3"/>
  <c r="F36" i="3"/>
  <c r="F40" i="3"/>
  <c r="F32" i="3"/>
  <c r="F24" i="3"/>
  <c r="F44" i="3"/>
  <c r="F28" i="3"/>
  <c r="F78" i="3" l="1"/>
  <c r="F69" i="3"/>
  <c r="F60" i="3"/>
  <c r="F89" i="3"/>
  <c r="F63" i="3"/>
  <c r="F64" i="3"/>
  <c r="F70" i="3"/>
  <c r="F58" i="3"/>
  <c r="F2" i="3"/>
  <c r="F30" i="3"/>
  <c r="F84" i="3"/>
  <c r="F52" i="3"/>
  <c r="O37" i="5"/>
  <c r="O45" i="5"/>
  <c r="O61" i="5"/>
  <c r="O82" i="5"/>
  <c r="O85" i="5"/>
  <c r="E68" i="3"/>
  <c r="E60" i="3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G60" i="3" s="1"/>
  <c r="I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G48" i="3" s="1"/>
  <c r="I48" i="3" s="1"/>
  <c r="D2" i="3"/>
  <c r="H2" i="3" s="1"/>
  <c r="D61" i="3"/>
  <c r="D22" i="3"/>
  <c r="F5" i="3"/>
  <c r="F75" i="3"/>
  <c r="F51" i="3"/>
  <c r="F34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E49" i="3"/>
  <c r="D25" i="3"/>
  <c r="G11" i="1"/>
  <c r="G11" i="5" s="1"/>
  <c r="G10" i="5"/>
  <c r="D63" i="3"/>
  <c r="D79" i="3"/>
  <c r="F3" i="3"/>
  <c r="F19" i="3"/>
  <c r="F57" i="3"/>
  <c r="E72" i="3"/>
  <c r="E6" i="3"/>
  <c r="E10" i="3"/>
  <c r="F15" i="3"/>
  <c r="E20" i="3"/>
  <c r="F29" i="3"/>
  <c r="E56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80" i="3"/>
  <c r="E12" i="3"/>
  <c r="E44" i="3"/>
  <c r="E61" i="3"/>
  <c r="E67" i="3"/>
  <c r="D26" i="3"/>
  <c r="G26" i="3" s="1"/>
  <c r="I26" i="3" s="1"/>
  <c r="E22" i="3"/>
  <c r="H60" i="3"/>
  <c r="D15" i="3" l="1"/>
  <c r="D7" i="3"/>
  <c r="G7" i="3" s="1"/>
  <c r="I7" i="3" s="1"/>
  <c r="D19" i="3"/>
  <c r="G19" i="3" s="1"/>
  <c r="I19" i="3" s="1"/>
  <c r="D31" i="3"/>
  <c r="H31" i="3" s="1"/>
  <c r="D6" i="3"/>
  <c r="D51" i="3"/>
  <c r="D86" i="3"/>
  <c r="H86" i="3" s="1"/>
  <c r="D14" i="3"/>
  <c r="G14" i="3" s="1"/>
  <c r="I14" i="3" s="1"/>
  <c r="D43" i="3"/>
  <c r="H43" i="3" s="1"/>
  <c r="D53" i="3"/>
  <c r="D34" i="3"/>
  <c r="H34" i="3" s="1"/>
  <c r="D78" i="3"/>
  <c r="H78" i="3" s="1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H47" i="3" s="1"/>
  <c r="D8" i="3"/>
  <c r="G8" i="3" s="1"/>
  <c r="I8" i="3" s="1"/>
  <c r="G82" i="3"/>
  <c r="I82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2" i="3"/>
  <c r="I2" i="3" s="1"/>
  <c r="G45" i="3"/>
  <c r="I45" i="3" s="1"/>
  <c r="H79" i="3"/>
  <c r="G44" i="3"/>
  <c r="I44" i="3" s="1"/>
  <c r="H3" i="3"/>
  <c r="G79" i="3"/>
  <c r="I79" i="3" s="1"/>
  <c r="G86" i="3"/>
  <c r="I86" i="3" s="1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H15" i="3"/>
  <c r="G12" i="3"/>
  <c r="I12" i="3" s="1"/>
  <c r="G15" i="3"/>
  <c r="I15" i="3" s="1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H45" i="3"/>
  <c r="H14" i="3"/>
  <c r="H67" i="3"/>
  <c r="H26" i="3"/>
  <c r="H6" i="3"/>
  <c r="G6" i="3"/>
  <c r="I6" i="3" s="1"/>
  <c r="G4" i="3"/>
  <c r="I4" i="3" s="1"/>
  <c r="H4" i="3"/>
  <c r="H27" i="3"/>
  <c r="G27" i="3"/>
  <c r="I27" i="3" s="1"/>
  <c r="G12" i="5"/>
  <c r="H37" i="3" l="1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<sst xmlns="http://schemas.openxmlformats.org/spreadsheetml/2006/main" count="1065" uniqueCount="121">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</sst>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65012</c:v>
                </c:pt>
                <c:pt idx="1">
                  <c:v>37578</c:v>
                </c:pt>
                <c:pt idx="2">
                  <c:v>22247</c:v>
                </c:pt>
                <c:pt idx="3">
                  <c:v>9166</c:v>
                </c:pt>
                <c:pt idx="4">
                  <c:v>4609</c:v>
                </c:pt>
                <c:pt idx="5">
                  <c:v>3705</c:v>
                </c:pt>
                <c:pt idx="6">
                  <c:v>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37578</c:v>
                </c:pt>
                <c:pt idx="1">
                  <c:v>22247</c:v>
                </c:pt>
                <c:pt idx="2">
                  <c:v>9166</c:v>
                </c:pt>
                <c:pt idx="3">
                  <c:v>4609</c:v>
                </c:pt>
                <c:pt idx="4">
                  <c:v>3705</c:v>
                </c:pt>
                <c:pt idx="5">
                  <c:v>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65006</c:v>
                </c:pt>
                <c:pt idx="1">
                  <c:v>37044</c:v>
                </c:pt>
                <c:pt idx="2">
                  <c:v>22072</c:v>
                </c:pt>
                <c:pt idx="3">
                  <c:v>9073</c:v>
                </c:pt>
                <c:pt idx="4">
                  <c:v>4545</c:v>
                </c:pt>
                <c:pt idx="5">
                  <c:v>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65006</c:v>
                </c:pt>
                <c:pt idx="1">
                  <c:v>37044</c:v>
                </c:pt>
                <c:pt idx="2">
                  <c:v>22072</c:v>
                </c:pt>
                <c:pt idx="3">
                  <c:v>9073</c:v>
                </c:pt>
                <c:pt idx="4">
                  <c:v>4545</c:v>
                </c:pt>
                <c:pt idx="5">
                  <c:v>3654</c:v>
                </c:pt>
                <c:pt idx="6">
                  <c:v>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64984</c:v>
                </c:pt>
                <c:pt idx="1">
                  <c:v>35579</c:v>
                </c:pt>
                <c:pt idx="2">
                  <c:v>21308</c:v>
                </c:pt>
                <c:pt idx="3">
                  <c:v>8881</c:v>
                </c:pt>
                <c:pt idx="4">
                  <c:v>4348</c:v>
                </c:pt>
                <c:pt idx="5">
                  <c:v>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64984</c:v>
                </c:pt>
                <c:pt idx="1">
                  <c:v>35579</c:v>
                </c:pt>
                <c:pt idx="2">
                  <c:v>21308</c:v>
                </c:pt>
                <c:pt idx="3">
                  <c:v>8881</c:v>
                </c:pt>
                <c:pt idx="4">
                  <c:v>4348</c:v>
                </c:pt>
                <c:pt idx="5">
                  <c:v>3538</c:v>
                </c:pt>
                <c:pt idx="6">
                  <c:v>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-3.2789054970228777E-2</c:v>
                </c:pt>
                <c:pt idx="1">
                  <c:v>-1.5738746385709813E-2</c:v>
                </c:pt>
                <c:pt idx="2">
                  <c:v>-5.2462487952366042E-3</c:v>
                </c:pt>
                <c:pt idx="3">
                  <c:v>7.8256544528946009E-2</c:v>
                </c:pt>
                <c:pt idx="4">
                  <c:v>0.31914680171022675</c:v>
                </c:pt>
                <c:pt idx="5">
                  <c:v>0.72922858253788803</c:v>
                </c:pt>
                <c:pt idx="6">
                  <c:v>2.0189314113668866</c:v>
                </c:pt>
                <c:pt idx="7">
                  <c:v>4.3242205694737708</c:v>
                </c:pt>
                <c:pt idx="8">
                  <c:v>9.6526605958357496</c:v>
                </c:pt>
                <c:pt idx="9">
                  <c:v>12.500936504249623</c:v>
                </c:pt>
                <c:pt idx="10">
                  <c:v>8.6331395799614352</c:v>
                </c:pt>
                <c:pt idx="11">
                  <c:v>4.658668930170105</c:v>
                </c:pt>
                <c:pt idx="12">
                  <c:v>1.3946278047337306</c:v>
                </c:pt>
                <c:pt idx="13">
                  <c:v>0.74365576672478861</c:v>
                </c:pt>
                <c:pt idx="14">
                  <c:v>0.50582582134072929</c:v>
                </c:pt>
                <c:pt idx="15">
                  <c:v>0.27542806174992174</c:v>
                </c:pt>
                <c:pt idx="16">
                  <c:v>0.1232868466880602</c:v>
                </c:pt>
                <c:pt idx="17">
                  <c:v>0.10055310190870158</c:v>
                </c:pt>
                <c:pt idx="18">
                  <c:v>0.18580464483129641</c:v>
                </c:pt>
                <c:pt idx="19">
                  <c:v>0.10099028930830463</c:v>
                </c:pt>
                <c:pt idx="20">
                  <c:v>4.6779051757526391E-2</c:v>
                </c:pt>
                <c:pt idx="21">
                  <c:v>7.8693731928549063E-3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-3.9784053363877581E-2</c:v>
                </c:pt>
                <c:pt idx="1">
                  <c:v>-3.1040305371816575E-2</c:v>
                </c:pt>
                <c:pt idx="2">
                  <c:v>-3.9784053363877581E-2</c:v>
                </c:pt>
                <c:pt idx="3">
                  <c:v>2.7979993574595224E-2</c:v>
                </c:pt>
                <c:pt idx="4">
                  <c:v>0.4616698939808212</c:v>
                </c:pt>
                <c:pt idx="5">
                  <c:v>1.0907825620096105</c:v>
                </c:pt>
                <c:pt idx="6">
                  <c:v>1.718146480439988</c:v>
                </c:pt>
                <c:pt idx="7">
                  <c:v>3.6951079014449815</c:v>
                </c:pt>
                <c:pt idx="8">
                  <c:v>9.9822998951364497</c:v>
                </c:pt>
                <c:pt idx="9">
                  <c:v>14.202469863504694</c:v>
                </c:pt>
                <c:pt idx="10">
                  <c:v>9.7772590047226178</c:v>
                </c:pt>
                <c:pt idx="11">
                  <c:v>5.4958828004099463</c:v>
                </c:pt>
                <c:pt idx="12">
                  <c:v>1.9695292352117419</c:v>
                </c:pt>
                <c:pt idx="13">
                  <c:v>1.3058787626143114</c:v>
                </c:pt>
                <c:pt idx="14">
                  <c:v>0.51762988113001163</c:v>
                </c:pt>
                <c:pt idx="15">
                  <c:v>0.3029708679249139</c:v>
                </c:pt>
                <c:pt idx="16">
                  <c:v>0.16044777565431947</c:v>
                </c:pt>
                <c:pt idx="17">
                  <c:v>9.5744040513068035E-2</c:v>
                </c:pt>
                <c:pt idx="18">
                  <c:v>0.11060841209957174</c:v>
                </c:pt>
                <c:pt idx="19">
                  <c:v>0.10798528770195344</c:v>
                </c:pt>
                <c:pt idx="20">
                  <c:v>8.9186229519022275E-2</c:v>
                </c:pt>
                <c:pt idx="21">
                  <c:v>-7.4321857932518557E-3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-2.317093217896167E-2</c:v>
                </c:pt>
                <c:pt idx="1">
                  <c:v>-2.317093217896167E-2</c:v>
                </c:pt>
                <c:pt idx="2">
                  <c:v>-1.2241247188885409E-2</c:v>
                </c:pt>
                <c:pt idx="3">
                  <c:v>-4.8090613956335536E-3</c:v>
                </c:pt>
                <c:pt idx="4">
                  <c:v>0.17312621024280794</c:v>
                </c:pt>
                <c:pt idx="5">
                  <c:v>0.62255485703474367</c:v>
                </c:pt>
                <c:pt idx="6">
                  <c:v>1.7985889619669491</c:v>
                </c:pt>
                <c:pt idx="7">
                  <c:v>4.1930643495928557</c:v>
                </c:pt>
                <c:pt idx="8">
                  <c:v>10.851428445547313</c:v>
                </c:pt>
                <c:pt idx="9">
                  <c:v>21.225011063328491</c:v>
                </c:pt>
                <c:pt idx="10">
                  <c:v>17.701280622527907</c:v>
                </c:pt>
                <c:pt idx="11">
                  <c:v>10.766614090024321</c:v>
                </c:pt>
                <c:pt idx="12">
                  <c:v>4.2083659085789629</c:v>
                </c:pt>
                <c:pt idx="13">
                  <c:v>1.8514886373189183</c:v>
                </c:pt>
                <c:pt idx="14">
                  <c:v>1.0702347542282673</c:v>
                </c:pt>
                <c:pt idx="15">
                  <c:v>0.65140922540854507</c:v>
                </c:pt>
                <c:pt idx="16">
                  <c:v>0.31477492771419624</c:v>
                </c:pt>
                <c:pt idx="17">
                  <c:v>0.16044777565431947</c:v>
                </c:pt>
                <c:pt idx="18">
                  <c:v>0.20198057861660926</c:v>
                </c:pt>
                <c:pt idx="19">
                  <c:v>0.23127213439001365</c:v>
                </c:pt>
                <c:pt idx="20">
                  <c:v>0.10317622630631988</c:v>
                </c:pt>
                <c:pt idx="21">
                  <c:v>4.4155927359908087E-2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-4.5467489558717239E-2</c:v>
                </c:pt>
                <c:pt idx="1">
                  <c:v>-1.180405978928236E-2</c:v>
                </c:pt>
                <c:pt idx="2">
                  <c:v>-3.8909678564671479E-2</c:v>
                </c:pt>
                <c:pt idx="3">
                  <c:v>1.7924683383725066E-2</c:v>
                </c:pt>
                <c:pt idx="4">
                  <c:v>0.15826183865630422</c:v>
                </c:pt>
                <c:pt idx="5">
                  <c:v>0.4590467695832029</c:v>
                </c:pt>
                <c:pt idx="6">
                  <c:v>0.98891789790209994</c:v>
                </c:pt>
                <c:pt idx="7">
                  <c:v>2.0766401481144894</c:v>
                </c:pt>
                <c:pt idx="8">
                  <c:v>8.1058915760401575</c:v>
                </c:pt>
                <c:pt idx="9">
                  <c:v>14.881859082487834</c:v>
                </c:pt>
                <c:pt idx="10">
                  <c:v>13.320225691105739</c:v>
                </c:pt>
                <c:pt idx="11">
                  <c:v>8.0018409749346304</c:v>
                </c:pt>
                <c:pt idx="12">
                  <c:v>3.083482729400314</c:v>
                </c:pt>
                <c:pt idx="13">
                  <c:v>1.2560393990595637</c:v>
                </c:pt>
                <c:pt idx="14">
                  <c:v>0.61687142083990409</c:v>
                </c:pt>
                <c:pt idx="15">
                  <c:v>0.37816710065663856</c:v>
                </c:pt>
                <c:pt idx="16">
                  <c:v>0.22340276119715874</c:v>
                </c:pt>
                <c:pt idx="17">
                  <c:v>0.20154339121700621</c:v>
                </c:pt>
                <c:pt idx="18">
                  <c:v>0.20897557701025807</c:v>
                </c:pt>
                <c:pt idx="19">
                  <c:v>0.17443777244161709</c:v>
                </c:pt>
                <c:pt idx="20">
                  <c:v>7.4759045332121604E-2</c:v>
                </c:pt>
                <c:pt idx="21">
                  <c:v>3.0165930572610473E-2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65012</v>
      </c>
      <c r="D2">
        <v>3370</v>
      </c>
      <c r="E2">
        <v>4075</v>
      </c>
      <c r="F2">
        <v>3727</v>
      </c>
      <c r="G2">
        <v>35931</v>
      </c>
      <c r="H2">
        <v>25809</v>
      </c>
      <c r="I2">
        <v>3434</v>
      </c>
      <c r="J2">
        <v>3841</v>
      </c>
      <c r="K2">
        <v>3974</v>
      </c>
      <c r="L2">
        <v>3681</v>
      </c>
      <c r="M2">
        <v>6318</v>
      </c>
      <c r="N2">
        <v>4856</v>
      </c>
      <c r="O2">
        <v>37578</v>
      </c>
      <c r="P2">
        <v>3409</v>
      </c>
      <c r="Q2">
        <v>4602</v>
      </c>
      <c r="R2">
        <v>3675</v>
      </c>
      <c r="S2">
        <v>26278</v>
      </c>
      <c r="T2">
        <v>16016</v>
      </c>
      <c r="U2">
        <v>3417</v>
      </c>
      <c r="V2">
        <v>4869</v>
      </c>
      <c r="W2">
        <v>3907</v>
      </c>
      <c r="X2">
        <v>3546</v>
      </c>
      <c r="Y2">
        <v>10498</v>
      </c>
      <c r="Z2">
        <v>4310</v>
      </c>
      <c r="AA2">
        <v>22247</v>
      </c>
      <c r="AB2">
        <v>3433</v>
      </c>
      <c r="AC2">
        <v>5146</v>
      </c>
      <c r="AD2">
        <v>3870</v>
      </c>
      <c r="AE2">
        <v>11897</v>
      </c>
      <c r="AF2">
        <v>7950</v>
      </c>
      <c r="AG2">
        <v>3392</v>
      </c>
      <c r="AH2">
        <v>7559</v>
      </c>
      <c r="AI2">
        <v>3812</v>
      </c>
      <c r="AJ2">
        <v>3341</v>
      </c>
      <c r="AK2">
        <v>21748</v>
      </c>
      <c r="AL2">
        <v>3956</v>
      </c>
      <c r="AM2">
        <v>9166</v>
      </c>
      <c r="AN2">
        <v>3624</v>
      </c>
      <c r="AO2">
        <v>6635</v>
      </c>
      <c r="AP2">
        <v>3676</v>
      </c>
      <c r="AQ2">
        <v>7375</v>
      </c>
      <c r="AR2">
        <v>6432</v>
      </c>
      <c r="AS2">
        <v>3392</v>
      </c>
      <c r="AT2">
        <v>13036</v>
      </c>
      <c r="AU2">
        <v>4165</v>
      </c>
      <c r="AV2">
        <v>3418</v>
      </c>
      <c r="AW2">
        <v>33913</v>
      </c>
      <c r="AX2">
        <v>3906</v>
      </c>
      <c r="AY2">
        <v>4609</v>
      </c>
      <c r="AZ2">
        <v>4175</v>
      </c>
      <c r="BA2">
        <v>14101</v>
      </c>
      <c r="BB2">
        <v>3552</v>
      </c>
      <c r="BC2">
        <v>5940</v>
      </c>
      <c r="BD2">
        <v>4629</v>
      </c>
      <c r="BE2">
        <v>3428</v>
      </c>
      <c r="BF2">
        <v>28266</v>
      </c>
      <c r="BG2">
        <v>4935</v>
      </c>
      <c r="BH2">
        <v>3356</v>
      </c>
      <c r="BI2">
        <v>37485</v>
      </c>
      <c r="BJ2">
        <v>3923</v>
      </c>
      <c r="BK2">
        <v>3705</v>
      </c>
      <c r="BL2">
        <v>5113</v>
      </c>
      <c r="BM2">
        <v>23192</v>
      </c>
      <c r="BN2">
        <v>3463</v>
      </c>
      <c r="BO2">
        <v>4501</v>
      </c>
      <c r="BP2">
        <v>4138</v>
      </c>
      <c r="BQ2">
        <v>3649</v>
      </c>
      <c r="BR2">
        <v>51994</v>
      </c>
      <c r="BS2">
        <v>5893</v>
      </c>
      <c r="BT2">
        <v>3486</v>
      </c>
      <c r="BU2">
        <v>21986</v>
      </c>
      <c r="BV2">
        <v>3844</v>
      </c>
      <c r="BW2">
        <v>3445</v>
      </c>
      <c r="BX2">
        <v>8063</v>
      </c>
      <c r="BY2">
        <v>32039</v>
      </c>
      <c r="BZ2">
        <v>3354</v>
      </c>
      <c r="CA2">
        <v>3509</v>
      </c>
      <c r="CB2">
        <v>3812</v>
      </c>
      <c r="CC2">
        <v>3692</v>
      </c>
      <c r="CD2">
        <v>43934</v>
      </c>
      <c r="CE2">
        <v>7680</v>
      </c>
      <c r="CF2">
        <v>3807</v>
      </c>
      <c r="CG2">
        <v>8195</v>
      </c>
      <c r="CH2">
        <v>3616</v>
      </c>
      <c r="CI2">
        <v>3391</v>
      </c>
      <c r="CJ2">
        <v>13336</v>
      </c>
      <c r="CK2">
        <v>25524</v>
      </c>
      <c r="CL2">
        <v>3374</v>
      </c>
      <c r="CM2">
        <v>3354</v>
      </c>
      <c r="CN2">
        <v>3664</v>
      </c>
      <c r="CO2">
        <v>3698</v>
      </c>
      <c r="CP2">
        <v>28072</v>
      </c>
      <c r="CQ2">
        <v>13071</v>
      </c>
      <c r="CR2">
        <v>4495</v>
      </c>
      <c r="CS2">
        <v>5707</v>
      </c>
      <c r="CT2">
        <v>3514</v>
      </c>
    </row>
    <row r="7" spans="1:98" x14ac:dyDescent="0.2">
      <c r="N7" s="9" t="s">
        <v>115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65012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65012</v>
      </c>
      <c r="K9" t="s">
        <v>82</v>
      </c>
      <c r="L9" s="8" t="str">
        <f>A10</f>
        <v>A2</v>
      </c>
      <c r="M9" s="8">
        <f>B10</f>
        <v>3370</v>
      </c>
      <c r="N9" s="8">
        <f>(M9-I$15)/I$16</f>
        <v>-3.2789054970228777E-2</v>
      </c>
      <c r="O9" s="8">
        <f>N9*40</f>
        <v>-1.311562198809151</v>
      </c>
    </row>
    <row r="10" spans="1:98" x14ac:dyDescent="0.2">
      <c r="A10" t="s">
        <v>83</v>
      </c>
      <c r="B10">
        <v>3370</v>
      </c>
      <c r="E10">
        <f>E9/2</f>
        <v>15</v>
      </c>
      <c r="G10">
        <f>G9/2</f>
        <v>15</v>
      </c>
      <c r="H10" t="str">
        <f>A21</f>
        <v>B1</v>
      </c>
      <c r="I10">
        <f>B21</f>
        <v>37578</v>
      </c>
      <c r="K10" t="s">
        <v>85</v>
      </c>
      <c r="L10" s="8" t="str">
        <f>A22</f>
        <v>B2</v>
      </c>
      <c r="M10" s="8">
        <f>B22</f>
        <v>3409</v>
      </c>
      <c r="N10" s="8">
        <f t="shared" ref="N10:N73" si="1">(M10-I$15)/I$16</f>
        <v>-1.5738746385709813E-2</v>
      </c>
      <c r="O10" s="8">
        <f t="shared" ref="O10:O73" si="2">N10*40</f>
        <v>-0.62954985542839248</v>
      </c>
    </row>
    <row r="11" spans="1:98" x14ac:dyDescent="0.2">
      <c r="A11" t="s">
        <v>84</v>
      </c>
      <c r="B11">
        <v>4075</v>
      </c>
      <c r="E11">
        <f>E10/2</f>
        <v>7.5</v>
      </c>
      <c r="G11">
        <f>G10/2</f>
        <v>7.5</v>
      </c>
      <c r="H11" t="str">
        <f>A33</f>
        <v>C1</v>
      </c>
      <c r="I11">
        <f>B33</f>
        <v>22247</v>
      </c>
      <c r="K11" t="s">
        <v>88</v>
      </c>
      <c r="L11" s="8" t="str">
        <f>A34</f>
        <v>C2</v>
      </c>
      <c r="M11" s="8">
        <f>B34</f>
        <v>3433</v>
      </c>
      <c r="N11" s="8">
        <f t="shared" si="1"/>
        <v>-5.2462487952366042E-3</v>
      </c>
      <c r="O11" s="8">
        <f t="shared" si="2"/>
        <v>-0.20984995180946417</v>
      </c>
    </row>
    <row r="12" spans="1:98" x14ac:dyDescent="0.2">
      <c r="A12" t="s">
        <v>9</v>
      </c>
      <c r="B12">
        <v>3727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9166</v>
      </c>
      <c r="K12" t="s">
        <v>91</v>
      </c>
      <c r="L12" s="8" t="str">
        <f>A46</f>
        <v>D2</v>
      </c>
      <c r="M12" s="8">
        <f>B46</f>
        <v>3624</v>
      </c>
      <c r="N12" s="8">
        <f t="shared" si="1"/>
        <v>7.8256544528946009E-2</v>
      </c>
      <c r="O12" s="8">
        <f t="shared" si="2"/>
        <v>3.1302617811578406</v>
      </c>
    </row>
    <row r="13" spans="1:98" x14ac:dyDescent="0.2">
      <c r="A13" t="s">
        <v>17</v>
      </c>
      <c r="B13">
        <v>35931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4609</v>
      </c>
      <c r="K13" t="s">
        <v>94</v>
      </c>
      <c r="L13" s="8" t="str">
        <f>A58</f>
        <v>E2</v>
      </c>
      <c r="M13" s="8">
        <f>B58</f>
        <v>4175</v>
      </c>
      <c r="N13" s="8">
        <f t="shared" si="1"/>
        <v>0.31914680171022675</v>
      </c>
      <c r="O13" s="8">
        <f t="shared" si="2"/>
        <v>12.76587206840907</v>
      </c>
    </row>
    <row r="14" spans="1:98" x14ac:dyDescent="0.2">
      <c r="A14" t="s">
        <v>25</v>
      </c>
      <c r="B14">
        <v>25809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3705</v>
      </c>
      <c r="K14" t="s">
        <v>97</v>
      </c>
      <c r="L14" s="8" t="str">
        <f>A70</f>
        <v>F2</v>
      </c>
      <c r="M14" s="8">
        <f>B70</f>
        <v>5113</v>
      </c>
      <c r="N14" s="8">
        <f t="shared" si="1"/>
        <v>0.72922858253788803</v>
      </c>
      <c r="O14" s="8">
        <f t="shared" si="2"/>
        <v>29.169143301515522</v>
      </c>
    </row>
    <row r="15" spans="1:98" x14ac:dyDescent="0.2">
      <c r="A15" t="s">
        <v>34</v>
      </c>
      <c r="B15">
        <v>3434</v>
      </c>
      <c r="G15">
        <f t="shared" ref="G15" si="3">E15*1.14</f>
        <v>0</v>
      </c>
      <c r="H15" t="str">
        <f>A81</f>
        <v>G1</v>
      </c>
      <c r="I15">
        <f>B81</f>
        <v>3445</v>
      </c>
      <c r="K15" t="s">
        <v>100</v>
      </c>
      <c r="L15" s="8" t="str">
        <f>A82</f>
        <v>G2</v>
      </c>
      <c r="M15" s="8">
        <f>B82</f>
        <v>8063</v>
      </c>
      <c r="N15" s="8">
        <f t="shared" si="1"/>
        <v>2.0189314113668866</v>
      </c>
      <c r="O15" s="8">
        <f t="shared" si="2"/>
        <v>80.757256454675456</v>
      </c>
    </row>
    <row r="16" spans="1:98" x14ac:dyDescent="0.2">
      <c r="A16" t="s">
        <v>41</v>
      </c>
      <c r="B16">
        <v>3841</v>
      </c>
      <c r="H16" t="s">
        <v>119</v>
      </c>
      <c r="I16">
        <f>SLOPE(I10:I15, G10:G15)</f>
        <v>2287.3486310629314</v>
      </c>
      <c r="K16" t="s">
        <v>103</v>
      </c>
      <c r="L16" s="8" t="str">
        <f>A94</f>
        <v>H2</v>
      </c>
      <c r="M16" s="8">
        <f>B94</f>
        <v>13336</v>
      </c>
      <c r="N16" s="8">
        <f t="shared" si="1"/>
        <v>4.3242205694737708</v>
      </c>
      <c r="O16" s="8">
        <f t="shared" si="2"/>
        <v>172.96882277895082</v>
      </c>
    </row>
    <row r="17" spans="1:15" x14ac:dyDescent="0.2">
      <c r="A17" t="s">
        <v>49</v>
      </c>
      <c r="B17">
        <v>3974</v>
      </c>
      <c r="K17" t="s">
        <v>104</v>
      </c>
      <c r="L17" s="8" t="str">
        <f>A95</f>
        <v>H3</v>
      </c>
      <c r="M17" s="8">
        <f>B95</f>
        <v>25524</v>
      </c>
      <c r="N17" s="8">
        <f t="shared" si="1"/>
        <v>9.6526605958357496</v>
      </c>
      <c r="O17" s="8">
        <f t="shared" si="2"/>
        <v>386.10642383342997</v>
      </c>
    </row>
    <row r="18" spans="1:15" x14ac:dyDescent="0.2">
      <c r="A18" t="s">
        <v>57</v>
      </c>
      <c r="B18">
        <v>3681</v>
      </c>
      <c r="K18" t="s">
        <v>101</v>
      </c>
      <c r="L18" s="8" t="str">
        <f>A83</f>
        <v>G3</v>
      </c>
      <c r="M18" s="8">
        <f>B83</f>
        <v>32039</v>
      </c>
      <c r="N18" s="8">
        <f t="shared" si="1"/>
        <v>12.500936504249623</v>
      </c>
      <c r="O18" s="8">
        <f t="shared" si="2"/>
        <v>500.03746016998491</v>
      </c>
    </row>
    <row r="19" spans="1:15" x14ac:dyDescent="0.2">
      <c r="A19" t="s">
        <v>65</v>
      </c>
      <c r="B19">
        <v>6318</v>
      </c>
      <c r="K19" t="s">
        <v>98</v>
      </c>
      <c r="L19" s="8" t="str">
        <f>A71</f>
        <v>F3</v>
      </c>
      <c r="M19" s="8">
        <f>B71</f>
        <v>23192</v>
      </c>
      <c r="N19" s="8">
        <f t="shared" si="1"/>
        <v>8.6331395799614352</v>
      </c>
      <c r="O19" s="8">
        <f t="shared" si="2"/>
        <v>345.32558319845742</v>
      </c>
    </row>
    <row r="20" spans="1:15" x14ac:dyDescent="0.2">
      <c r="A20" t="s">
        <v>73</v>
      </c>
      <c r="B20">
        <v>4856</v>
      </c>
      <c r="K20" t="s">
        <v>95</v>
      </c>
      <c r="L20" s="8" t="str">
        <f>A59</f>
        <v>E3</v>
      </c>
      <c r="M20" s="8">
        <f>B59</f>
        <v>14101</v>
      </c>
      <c r="N20" s="8">
        <f t="shared" si="1"/>
        <v>4.658668930170105</v>
      </c>
      <c r="O20" s="8">
        <f t="shared" si="2"/>
        <v>186.3467572068042</v>
      </c>
    </row>
    <row r="21" spans="1:15" x14ac:dyDescent="0.2">
      <c r="A21" t="s">
        <v>85</v>
      </c>
      <c r="B21">
        <v>37578</v>
      </c>
      <c r="K21" t="s">
        <v>92</v>
      </c>
      <c r="L21" s="8" t="str">
        <f>A47</f>
        <v>D3</v>
      </c>
      <c r="M21" s="8">
        <f>B47</f>
        <v>6635</v>
      </c>
      <c r="N21" s="8">
        <f t="shared" si="1"/>
        <v>1.3946278047337306</v>
      </c>
      <c r="O21" s="8">
        <f t="shared" si="2"/>
        <v>55.785112189349221</v>
      </c>
    </row>
    <row r="22" spans="1:15" x14ac:dyDescent="0.2">
      <c r="A22" t="s">
        <v>86</v>
      </c>
      <c r="B22">
        <v>3409</v>
      </c>
      <c r="K22" t="s">
        <v>89</v>
      </c>
      <c r="L22" s="8" t="str">
        <f>A35</f>
        <v>C3</v>
      </c>
      <c r="M22" s="8">
        <f>B35</f>
        <v>5146</v>
      </c>
      <c r="N22" s="8">
        <f t="shared" si="1"/>
        <v>0.74365576672478861</v>
      </c>
      <c r="O22" s="8">
        <f t="shared" si="2"/>
        <v>29.746230668991544</v>
      </c>
    </row>
    <row r="23" spans="1:15" x14ac:dyDescent="0.2">
      <c r="A23" t="s">
        <v>87</v>
      </c>
      <c r="B23">
        <v>4602</v>
      </c>
      <c r="K23" t="s">
        <v>86</v>
      </c>
      <c r="L23" s="8" t="str">
        <f>A23</f>
        <v>B3</v>
      </c>
      <c r="M23" s="8">
        <f>B23</f>
        <v>4602</v>
      </c>
      <c r="N23" s="8">
        <f t="shared" si="1"/>
        <v>0.50582582134072929</v>
      </c>
      <c r="O23" s="8">
        <f t="shared" si="2"/>
        <v>20.233032853629172</v>
      </c>
    </row>
    <row r="24" spans="1:15" x14ac:dyDescent="0.2">
      <c r="A24" t="s">
        <v>10</v>
      </c>
      <c r="B24">
        <v>3675</v>
      </c>
      <c r="K24" t="s">
        <v>83</v>
      </c>
      <c r="L24" s="8" t="str">
        <f>A11</f>
        <v>A3</v>
      </c>
      <c r="M24" s="8">
        <f>B11</f>
        <v>4075</v>
      </c>
      <c r="N24" s="8">
        <f t="shared" si="1"/>
        <v>0.27542806174992174</v>
      </c>
      <c r="O24" s="8">
        <f t="shared" si="2"/>
        <v>11.01712246999687</v>
      </c>
    </row>
    <row r="25" spans="1:15" x14ac:dyDescent="0.2">
      <c r="A25" t="s">
        <v>18</v>
      </c>
      <c r="B25">
        <v>26278</v>
      </c>
      <c r="K25" t="s">
        <v>84</v>
      </c>
      <c r="L25" s="8" t="str">
        <f>A12</f>
        <v>A4</v>
      </c>
      <c r="M25" s="8">
        <f>B12</f>
        <v>3727</v>
      </c>
      <c r="N25" s="8">
        <f t="shared" si="1"/>
        <v>0.1232868466880602</v>
      </c>
      <c r="O25" s="8">
        <f t="shared" si="2"/>
        <v>4.9314738675224081</v>
      </c>
    </row>
    <row r="26" spans="1:15" x14ac:dyDescent="0.2">
      <c r="A26" t="s">
        <v>26</v>
      </c>
      <c r="B26">
        <v>16016</v>
      </c>
      <c r="K26" t="s">
        <v>87</v>
      </c>
      <c r="L26" s="8" t="str">
        <f>A24</f>
        <v>B4</v>
      </c>
      <c r="M26" s="8">
        <f>B24</f>
        <v>3675</v>
      </c>
      <c r="N26" s="8">
        <f t="shared" si="1"/>
        <v>0.10055310190870158</v>
      </c>
      <c r="O26" s="8">
        <f t="shared" si="2"/>
        <v>4.0221240763480628</v>
      </c>
    </row>
    <row r="27" spans="1:15" x14ac:dyDescent="0.2">
      <c r="A27" t="s">
        <v>35</v>
      </c>
      <c r="B27">
        <v>3417</v>
      </c>
      <c r="K27" t="s">
        <v>90</v>
      </c>
      <c r="L27" s="8" t="str">
        <f>A36</f>
        <v>C4</v>
      </c>
      <c r="M27" s="8">
        <f>B36</f>
        <v>3870</v>
      </c>
      <c r="N27" s="8">
        <f t="shared" si="1"/>
        <v>0.18580464483129641</v>
      </c>
      <c r="O27" s="8">
        <f t="shared" si="2"/>
        <v>7.4321857932518567</v>
      </c>
    </row>
    <row r="28" spans="1:15" x14ac:dyDescent="0.2">
      <c r="A28" t="s">
        <v>42</v>
      </c>
      <c r="B28">
        <v>4869</v>
      </c>
      <c r="K28" t="s">
        <v>93</v>
      </c>
      <c r="L28" s="8" t="str">
        <f>A48</f>
        <v>D4</v>
      </c>
      <c r="M28" s="8">
        <f>B48</f>
        <v>3676</v>
      </c>
      <c r="N28" s="8">
        <f t="shared" si="1"/>
        <v>0.10099028930830463</v>
      </c>
      <c r="O28" s="8">
        <f t="shared" si="2"/>
        <v>4.039611572332185</v>
      </c>
    </row>
    <row r="29" spans="1:15" x14ac:dyDescent="0.2">
      <c r="A29" t="s">
        <v>50</v>
      </c>
      <c r="B29">
        <v>3907</v>
      </c>
      <c r="K29" t="s">
        <v>96</v>
      </c>
      <c r="L29" s="8" t="str">
        <f>A60</f>
        <v>E4</v>
      </c>
      <c r="M29" s="8">
        <f>B60</f>
        <v>3552</v>
      </c>
      <c r="N29" s="8">
        <f t="shared" si="1"/>
        <v>4.6779051757526391E-2</v>
      </c>
      <c r="O29" s="8">
        <f t="shared" si="2"/>
        <v>1.8711620703010556</v>
      </c>
    </row>
    <row r="30" spans="1:15" x14ac:dyDescent="0.2">
      <c r="A30" t="s">
        <v>58</v>
      </c>
      <c r="B30">
        <v>3546</v>
      </c>
      <c r="K30" t="s">
        <v>99</v>
      </c>
      <c r="L30" s="8" t="str">
        <f>A72</f>
        <v>F4</v>
      </c>
      <c r="M30" s="8">
        <f>B72</f>
        <v>3463</v>
      </c>
      <c r="N30" s="8">
        <f t="shared" si="1"/>
        <v>7.8693731928549063E-3</v>
      </c>
      <c r="O30" s="8">
        <f t="shared" si="2"/>
        <v>0.31477492771419624</v>
      </c>
    </row>
    <row r="31" spans="1:15" x14ac:dyDescent="0.2">
      <c r="A31" t="s">
        <v>66</v>
      </c>
      <c r="B31">
        <v>10498</v>
      </c>
      <c r="K31" t="s">
        <v>102</v>
      </c>
      <c r="L31" s="8" t="str">
        <f>A84</f>
        <v>G4</v>
      </c>
      <c r="M31" s="8">
        <f>B84</f>
        <v>3354</v>
      </c>
      <c r="N31" s="8">
        <f t="shared" si="1"/>
        <v>-3.9784053363877581E-2</v>
      </c>
      <c r="O31" s="8">
        <f t="shared" si="2"/>
        <v>-1.5913621345551032</v>
      </c>
    </row>
    <row r="32" spans="1:15" x14ac:dyDescent="0.2">
      <c r="A32" t="s">
        <v>74</v>
      </c>
      <c r="B32">
        <v>4310</v>
      </c>
      <c r="K32" t="s">
        <v>105</v>
      </c>
      <c r="L32" t="str">
        <f>A96</f>
        <v>H4</v>
      </c>
      <c r="M32">
        <f>B96</f>
        <v>3374</v>
      </c>
      <c r="N32" s="8">
        <f t="shared" si="1"/>
        <v>-3.1040305371816575E-2</v>
      </c>
      <c r="O32" s="8">
        <f t="shared" si="2"/>
        <v>-1.2416122148726629</v>
      </c>
    </row>
    <row r="33" spans="1:15" x14ac:dyDescent="0.2">
      <c r="A33" t="s">
        <v>88</v>
      </c>
      <c r="B33">
        <v>22247</v>
      </c>
      <c r="K33" t="s">
        <v>16</v>
      </c>
      <c r="L33" t="str">
        <f>A97</f>
        <v>H5</v>
      </c>
      <c r="M33">
        <f>B97</f>
        <v>3354</v>
      </c>
      <c r="N33" s="8">
        <f t="shared" si="1"/>
        <v>-3.9784053363877581E-2</v>
      </c>
      <c r="O33" s="8">
        <f t="shared" si="2"/>
        <v>-1.5913621345551032</v>
      </c>
    </row>
    <row r="34" spans="1:15" x14ac:dyDescent="0.2">
      <c r="A34" t="s">
        <v>89</v>
      </c>
      <c r="B34">
        <v>3433</v>
      </c>
      <c r="K34" t="s">
        <v>15</v>
      </c>
      <c r="L34" t="str">
        <f>A85</f>
        <v>G5</v>
      </c>
      <c r="M34">
        <f>B85</f>
        <v>3509</v>
      </c>
      <c r="N34" s="8">
        <f t="shared" si="1"/>
        <v>2.7979993574595224E-2</v>
      </c>
      <c r="O34" s="8">
        <f t="shared" si="2"/>
        <v>1.119199742983809</v>
      </c>
    </row>
    <row r="35" spans="1:15" x14ac:dyDescent="0.2">
      <c r="A35" t="s">
        <v>90</v>
      </c>
      <c r="B35">
        <v>5146</v>
      </c>
      <c r="K35" t="s">
        <v>14</v>
      </c>
      <c r="L35" t="str">
        <f>A73</f>
        <v>F5</v>
      </c>
      <c r="M35">
        <f>B73</f>
        <v>4501</v>
      </c>
      <c r="N35" s="8">
        <f t="shared" si="1"/>
        <v>0.4616698939808212</v>
      </c>
      <c r="O35" s="8">
        <f t="shared" si="2"/>
        <v>18.466795759232848</v>
      </c>
    </row>
    <row r="36" spans="1:15" x14ac:dyDescent="0.2">
      <c r="A36" t="s">
        <v>11</v>
      </c>
      <c r="B36">
        <v>3870</v>
      </c>
      <c r="K36" t="s">
        <v>13</v>
      </c>
      <c r="L36" t="str">
        <f>A61</f>
        <v>E5</v>
      </c>
      <c r="M36">
        <f>B61</f>
        <v>5940</v>
      </c>
      <c r="N36" s="8">
        <f t="shared" si="1"/>
        <v>1.0907825620096105</v>
      </c>
      <c r="O36" s="8">
        <f t="shared" si="2"/>
        <v>43.63130248038442</v>
      </c>
    </row>
    <row r="37" spans="1:15" x14ac:dyDescent="0.2">
      <c r="A37" t="s">
        <v>19</v>
      </c>
      <c r="B37">
        <v>11897</v>
      </c>
      <c r="K37" t="s">
        <v>12</v>
      </c>
      <c r="L37" t="str">
        <f>A49</f>
        <v>D5</v>
      </c>
      <c r="M37">
        <f>B49</f>
        <v>7375</v>
      </c>
      <c r="N37" s="8">
        <f t="shared" si="1"/>
        <v>1.718146480439988</v>
      </c>
      <c r="O37" s="8">
        <f t="shared" si="2"/>
        <v>68.72585921759952</v>
      </c>
    </row>
    <row r="38" spans="1:15" x14ac:dyDescent="0.2">
      <c r="A38" t="s">
        <v>27</v>
      </c>
      <c r="B38">
        <v>7950</v>
      </c>
      <c r="K38" t="s">
        <v>11</v>
      </c>
      <c r="L38" t="str">
        <f>A37</f>
        <v>C5</v>
      </c>
      <c r="M38">
        <f>B37</f>
        <v>11897</v>
      </c>
      <c r="N38" s="8">
        <f t="shared" si="1"/>
        <v>3.6951079014449815</v>
      </c>
      <c r="O38" s="8">
        <f t="shared" si="2"/>
        <v>147.80431605779927</v>
      </c>
    </row>
    <row r="39" spans="1:15" x14ac:dyDescent="0.2">
      <c r="A39" t="s">
        <v>36</v>
      </c>
      <c r="B39">
        <v>3392</v>
      </c>
      <c r="K39" t="s">
        <v>10</v>
      </c>
      <c r="L39" t="str">
        <f>A25</f>
        <v>B5</v>
      </c>
      <c r="M39">
        <f>B25</f>
        <v>26278</v>
      </c>
      <c r="N39" s="8">
        <f t="shared" si="1"/>
        <v>9.9822998951364497</v>
      </c>
      <c r="O39" s="8">
        <f t="shared" si="2"/>
        <v>399.29199580545799</v>
      </c>
    </row>
    <row r="40" spans="1:15" x14ac:dyDescent="0.2">
      <c r="A40" t="s">
        <v>43</v>
      </c>
      <c r="B40">
        <v>7559</v>
      </c>
      <c r="K40" t="s">
        <v>9</v>
      </c>
      <c r="L40" t="str">
        <f>A13</f>
        <v>A5</v>
      </c>
      <c r="M40">
        <f>B13</f>
        <v>35931</v>
      </c>
      <c r="N40" s="8">
        <f t="shared" si="1"/>
        <v>14.202469863504694</v>
      </c>
      <c r="O40" s="8">
        <f t="shared" si="2"/>
        <v>568.09879454018778</v>
      </c>
    </row>
    <row r="41" spans="1:15" x14ac:dyDescent="0.2">
      <c r="A41" t="s">
        <v>51</v>
      </c>
      <c r="B41">
        <v>3812</v>
      </c>
      <c r="K41" t="s">
        <v>17</v>
      </c>
      <c r="L41" t="str">
        <f>A14</f>
        <v>A6</v>
      </c>
      <c r="M41">
        <f>B14</f>
        <v>25809</v>
      </c>
      <c r="N41" s="8">
        <f t="shared" si="1"/>
        <v>9.7772590047226178</v>
      </c>
      <c r="O41" s="8">
        <f t="shared" si="2"/>
        <v>391.0903601889047</v>
      </c>
    </row>
    <row r="42" spans="1:15" x14ac:dyDescent="0.2">
      <c r="A42" t="s">
        <v>59</v>
      </c>
      <c r="B42">
        <v>3341</v>
      </c>
      <c r="K42" t="s">
        <v>18</v>
      </c>
      <c r="L42" t="str">
        <f>A26</f>
        <v>B6</v>
      </c>
      <c r="M42">
        <f>B26</f>
        <v>16016</v>
      </c>
      <c r="N42" s="8">
        <f t="shared" si="1"/>
        <v>5.4958828004099463</v>
      </c>
      <c r="O42" s="8">
        <f t="shared" si="2"/>
        <v>219.83531201639784</v>
      </c>
    </row>
    <row r="43" spans="1:15" x14ac:dyDescent="0.2">
      <c r="A43" t="s">
        <v>67</v>
      </c>
      <c r="B43">
        <v>21748</v>
      </c>
      <c r="K43" t="s">
        <v>19</v>
      </c>
      <c r="L43" t="str">
        <f>A38</f>
        <v>C6</v>
      </c>
      <c r="M43">
        <f>B38</f>
        <v>7950</v>
      </c>
      <c r="N43" s="8">
        <f t="shared" si="1"/>
        <v>1.9695292352117419</v>
      </c>
      <c r="O43" s="8">
        <f t="shared" si="2"/>
        <v>78.78116940846968</v>
      </c>
    </row>
    <row r="44" spans="1:15" x14ac:dyDescent="0.2">
      <c r="A44" t="s">
        <v>75</v>
      </c>
      <c r="B44">
        <v>3956</v>
      </c>
      <c r="K44" t="s">
        <v>20</v>
      </c>
      <c r="L44" t="str">
        <f>A50</f>
        <v>D6</v>
      </c>
      <c r="M44">
        <f>B50</f>
        <v>6432</v>
      </c>
      <c r="N44" s="8">
        <f t="shared" si="1"/>
        <v>1.3058787626143114</v>
      </c>
      <c r="O44" s="8">
        <f t="shared" si="2"/>
        <v>52.235150504572452</v>
      </c>
    </row>
    <row r="45" spans="1:15" x14ac:dyDescent="0.2">
      <c r="A45" t="s">
        <v>91</v>
      </c>
      <c r="B45">
        <v>9166</v>
      </c>
      <c r="K45" t="s">
        <v>21</v>
      </c>
      <c r="L45" t="str">
        <f>A62</f>
        <v>E6</v>
      </c>
      <c r="M45">
        <f>B62</f>
        <v>4629</v>
      </c>
      <c r="N45" s="8">
        <f t="shared" si="1"/>
        <v>0.51762988113001163</v>
      </c>
      <c r="O45" s="8">
        <f t="shared" si="2"/>
        <v>20.705195245200464</v>
      </c>
    </row>
    <row r="46" spans="1:15" x14ac:dyDescent="0.2">
      <c r="A46" t="s">
        <v>92</v>
      </c>
      <c r="B46">
        <v>3624</v>
      </c>
      <c r="K46" t="s">
        <v>22</v>
      </c>
      <c r="L46" t="str">
        <f>A74</f>
        <v>F6</v>
      </c>
      <c r="M46">
        <f>B74</f>
        <v>4138</v>
      </c>
      <c r="N46" s="8">
        <f t="shared" si="1"/>
        <v>0.3029708679249139</v>
      </c>
      <c r="O46" s="8">
        <f t="shared" si="2"/>
        <v>12.118834716996556</v>
      </c>
    </row>
    <row r="47" spans="1:15" x14ac:dyDescent="0.2">
      <c r="A47" t="s">
        <v>93</v>
      </c>
      <c r="B47">
        <v>6635</v>
      </c>
      <c r="K47" t="s">
        <v>23</v>
      </c>
      <c r="L47" t="str">
        <f>A86</f>
        <v>G6</v>
      </c>
      <c r="M47">
        <f>B86</f>
        <v>3812</v>
      </c>
      <c r="N47" s="8">
        <f t="shared" si="1"/>
        <v>0.16044777565431947</v>
      </c>
      <c r="O47" s="8">
        <f t="shared" si="2"/>
        <v>6.4179110261727788</v>
      </c>
    </row>
    <row r="48" spans="1:15" x14ac:dyDescent="0.2">
      <c r="A48" t="s">
        <v>12</v>
      </c>
      <c r="B48">
        <v>3676</v>
      </c>
      <c r="K48" t="s">
        <v>24</v>
      </c>
      <c r="L48" t="str">
        <f>A98</f>
        <v>H6</v>
      </c>
      <c r="M48">
        <f>B98</f>
        <v>3664</v>
      </c>
      <c r="N48" s="8">
        <f t="shared" si="1"/>
        <v>9.5744040513068035E-2</v>
      </c>
      <c r="O48" s="8">
        <f t="shared" si="2"/>
        <v>3.8297616205227216</v>
      </c>
    </row>
    <row r="49" spans="1:15" x14ac:dyDescent="0.2">
      <c r="A49" t="s">
        <v>20</v>
      </c>
      <c r="B49">
        <v>7375</v>
      </c>
      <c r="K49" t="s">
        <v>33</v>
      </c>
      <c r="L49" t="str">
        <f>A99</f>
        <v>H7</v>
      </c>
      <c r="M49">
        <f>B99</f>
        <v>3698</v>
      </c>
      <c r="N49" s="8">
        <f t="shared" si="1"/>
        <v>0.11060841209957174</v>
      </c>
      <c r="O49" s="8">
        <f t="shared" si="2"/>
        <v>4.42433648398287</v>
      </c>
    </row>
    <row r="50" spans="1:15" x14ac:dyDescent="0.2">
      <c r="A50" t="s">
        <v>28</v>
      </c>
      <c r="B50">
        <v>6432</v>
      </c>
      <c r="K50" t="s">
        <v>31</v>
      </c>
      <c r="L50" t="str">
        <f>A87</f>
        <v>G7</v>
      </c>
      <c r="M50">
        <f>B87</f>
        <v>3692</v>
      </c>
      <c r="N50" s="8">
        <f t="shared" si="1"/>
        <v>0.10798528770195344</v>
      </c>
      <c r="O50" s="8">
        <f t="shared" si="2"/>
        <v>4.3194115080781375</v>
      </c>
    </row>
    <row r="51" spans="1:15" x14ac:dyDescent="0.2">
      <c r="A51" t="s">
        <v>37</v>
      </c>
      <c r="B51">
        <v>3392</v>
      </c>
      <c r="K51" t="s">
        <v>32</v>
      </c>
      <c r="L51" t="str">
        <f>A75</f>
        <v>F7</v>
      </c>
      <c r="M51">
        <f>B75</f>
        <v>3649</v>
      </c>
      <c r="N51" s="8">
        <f t="shared" si="1"/>
        <v>8.9186229519022275E-2</v>
      </c>
      <c r="O51" s="8">
        <f t="shared" si="2"/>
        <v>3.567449180760891</v>
      </c>
    </row>
    <row r="52" spans="1:15" x14ac:dyDescent="0.2">
      <c r="A52" t="s">
        <v>44</v>
      </c>
      <c r="B52">
        <v>13036</v>
      </c>
      <c r="K52" t="s">
        <v>29</v>
      </c>
      <c r="L52" t="str">
        <f>A63</f>
        <v>E7</v>
      </c>
      <c r="M52">
        <f>B63</f>
        <v>3428</v>
      </c>
      <c r="N52" s="8">
        <f t="shared" si="1"/>
        <v>-7.4321857932518557E-3</v>
      </c>
      <c r="O52" s="8">
        <f t="shared" si="2"/>
        <v>-0.29728743173007421</v>
      </c>
    </row>
    <row r="53" spans="1:15" x14ac:dyDescent="0.2">
      <c r="A53" t="s">
        <v>52</v>
      </c>
      <c r="B53">
        <v>4165</v>
      </c>
      <c r="K53" t="s">
        <v>28</v>
      </c>
      <c r="L53" t="str">
        <f>A51</f>
        <v>D7</v>
      </c>
      <c r="M53">
        <f>B51</f>
        <v>3392</v>
      </c>
      <c r="N53" s="8">
        <f t="shared" si="1"/>
        <v>-2.317093217896167E-2</v>
      </c>
      <c r="O53" s="8">
        <f t="shared" si="2"/>
        <v>-0.9268372871584668</v>
      </c>
    </row>
    <row r="54" spans="1:15" x14ac:dyDescent="0.2">
      <c r="A54" t="s">
        <v>60</v>
      </c>
      <c r="B54">
        <v>3418</v>
      </c>
      <c r="K54" t="s">
        <v>27</v>
      </c>
      <c r="L54" s="8" t="str">
        <f>A39</f>
        <v>C7</v>
      </c>
      <c r="M54" s="8">
        <f>B39</f>
        <v>3392</v>
      </c>
      <c r="N54" s="8">
        <f t="shared" si="1"/>
        <v>-2.317093217896167E-2</v>
      </c>
      <c r="O54" s="8">
        <f t="shared" si="2"/>
        <v>-0.9268372871584668</v>
      </c>
    </row>
    <row r="55" spans="1:15" x14ac:dyDescent="0.2">
      <c r="A55" t="s">
        <v>68</v>
      </c>
      <c r="B55">
        <v>33913</v>
      </c>
      <c r="K55" t="s">
        <v>26</v>
      </c>
      <c r="L55" s="8" t="str">
        <f>A27</f>
        <v>B7</v>
      </c>
      <c r="M55" s="8">
        <f>B27</f>
        <v>3417</v>
      </c>
      <c r="N55" s="8">
        <f t="shared" si="1"/>
        <v>-1.2241247188885409E-2</v>
      </c>
      <c r="O55" s="8">
        <f t="shared" si="2"/>
        <v>-0.48964988755541639</v>
      </c>
    </row>
    <row r="56" spans="1:15" x14ac:dyDescent="0.2">
      <c r="A56" t="s">
        <v>76</v>
      </c>
      <c r="B56">
        <v>3906</v>
      </c>
      <c r="K56" t="s">
        <v>25</v>
      </c>
      <c r="L56" s="8" t="str">
        <f>A15</f>
        <v>A7</v>
      </c>
      <c r="M56" s="8">
        <f>B15</f>
        <v>3434</v>
      </c>
      <c r="N56" s="8">
        <f t="shared" si="1"/>
        <v>-4.8090613956335536E-3</v>
      </c>
      <c r="O56" s="8">
        <f t="shared" si="2"/>
        <v>-0.19236245582534214</v>
      </c>
    </row>
    <row r="57" spans="1:15" x14ac:dyDescent="0.2">
      <c r="A57" t="s">
        <v>94</v>
      </c>
      <c r="B57">
        <v>4609</v>
      </c>
      <c r="K57" t="s">
        <v>34</v>
      </c>
      <c r="L57" s="8" t="str">
        <f>A16</f>
        <v>A8</v>
      </c>
      <c r="M57" s="8">
        <f>B16</f>
        <v>3841</v>
      </c>
      <c r="N57" s="8">
        <f t="shared" si="1"/>
        <v>0.17312621024280794</v>
      </c>
      <c r="O57" s="8">
        <f t="shared" si="2"/>
        <v>6.9250484097123177</v>
      </c>
    </row>
    <row r="58" spans="1:15" x14ac:dyDescent="0.2">
      <c r="A58" t="s">
        <v>95</v>
      </c>
      <c r="B58">
        <v>4175</v>
      </c>
      <c r="K58" t="s">
        <v>35</v>
      </c>
      <c r="L58" s="8" t="str">
        <f>A28</f>
        <v>B8</v>
      </c>
      <c r="M58" s="8">
        <f>B28</f>
        <v>4869</v>
      </c>
      <c r="N58" s="8">
        <f t="shared" si="1"/>
        <v>0.62255485703474367</v>
      </c>
      <c r="O58" s="8">
        <f t="shared" si="2"/>
        <v>24.902194281389747</v>
      </c>
    </row>
    <row r="59" spans="1:15" x14ac:dyDescent="0.2">
      <c r="A59" t="s">
        <v>96</v>
      </c>
      <c r="B59">
        <v>14101</v>
      </c>
      <c r="K59" t="s">
        <v>36</v>
      </c>
      <c r="L59" s="8" t="str">
        <f>A40</f>
        <v>C8</v>
      </c>
      <c r="M59" s="8">
        <f>B40</f>
        <v>7559</v>
      </c>
      <c r="N59" s="8">
        <f t="shared" si="1"/>
        <v>1.7985889619669491</v>
      </c>
      <c r="O59" s="8">
        <f t="shared" si="2"/>
        <v>71.943558478677957</v>
      </c>
    </row>
    <row r="60" spans="1:15" x14ac:dyDescent="0.2">
      <c r="A60" t="s">
        <v>13</v>
      </c>
      <c r="B60">
        <v>3552</v>
      </c>
      <c r="K60" t="s">
        <v>37</v>
      </c>
      <c r="L60" s="8" t="str">
        <f>A52</f>
        <v>D8</v>
      </c>
      <c r="M60" s="8">
        <f>B52</f>
        <v>13036</v>
      </c>
      <c r="N60" s="8">
        <f t="shared" si="1"/>
        <v>4.1930643495928557</v>
      </c>
      <c r="O60" s="8">
        <f t="shared" si="2"/>
        <v>167.72257398371423</v>
      </c>
    </row>
    <row r="61" spans="1:15" x14ac:dyDescent="0.2">
      <c r="A61" t="s">
        <v>21</v>
      </c>
      <c r="B61">
        <v>5940</v>
      </c>
      <c r="K61" t="s">
        <v>38</v>
      </c>
      <c r="L61" s="8" t="str">
        <f>A64</f>
        <v>E8</v>
      </c>
      <c r="M61" s="8">
        <f>B64</f>
        <v>28266</v>
      </c>
      <c r="N61" s="8">
        <f t="shared" si="1"/>
        <v>10.851428445547313</v>
      </c>
      <c r="O61" s="8">
        <f t="shared" si="2"/>
        <v>434.05713782189252</v>
      </c>
    </row>
    <row r="62" spans="1:15" x14ac:dyDescent="0.2">
      <c r="A62" t="s">
        <v>29</v>
      </c>
      <c r="B62">
        <v>4629</v>
      </c>
      <c r="K62" t="s">
        <v>30</v>
      </c>
      <c r="L62" s="8" t="str">
        <f>A76</f>
        <v>F8</v>
      </c>
      <c r="M62" s="8">
        <f>B76</f>
        <v>51994</v>
      </c>
      <c r="N62" s="8">
        <f t="shared" si="1"/>
        <v>21.225011063328491</v>
      </c>
      <c r="O62" s="8">
        <f t="shared" si="2"/>
        <v>849.00044253313968</v>
      </c>
    </row>
    <row r="63" spans="1:15" x14ac:dyDescent="0.2">
      <c r="A63" t="s">
        <v>38</v>
      </c>
      <c r="B63">
        <v>3428</v>
      </c>
      <c r="K63" t="s">
        <v>39</v>
      </c>
      <c r="L63" s="8" t="str">
        <f>A88</f>
        <v>G8</v>
      </c>
      <c r="M63" s="8">
        <f>B88</f>
        <v>43934</v>
      </c>
      <c r="N63" s="8">
        <f t="shared" si="1"/>
        <v>17.701280622527907</v>
      </c>
      <c r="O63" s="8">
        <f t="shared" si="2"/>
        <v>708.05122490111626</v>
      </c>
    </row>
    <row r="64" spans="1:15" x14ac:dyDescent="0.2">
      <c r="A64" t="s">
        <v>45</v>
      </c>
      <c r="B64">
        <v>28266</v>
      </c>
      <c r="K64" t="s">
        <v>40</v>
      </c>
      <c r="L64" s="8" t="str">
        <f>A100</f>
        <v>H8</v>
      </c>
      <c r="M64" s="8">
        <f>B100</f>
        <v>28072</v>
      </c>
      <c r="N64" s="8">
        <f t="shared" si="1"/>
        <v>10.766614090024321</v>
      </c>
      <c r="O64" s="8">
        <f t="shared" si="2"/>
        <v>430.66456360097283</v>
      </c>
    </row>
    <row r="65" spans="1:15" x14ac:dyDescent="0.2">
      <c r="A65" t="s">
        <v>53</v>
      </c>
      <c r="B65">
        <v>4935</v>
      </c>
      <c r="K65" t="s">
        <v>48</v>
      </c>
      <c r="L65" s="8" t="str">
        <f>A101</f>
        <v>H9</v>
      </c>
      <c r="M65" s="8">
        <f>B101</f>
        <v>13071</v>
      </c>
      <c r="N65" s="8">
        <f t="shared" si="1"/>
        <v>4.2083659085789629</v>
      </c>
      <c r="O65" s="8">
        <f t="shared" si="2"/>
        <v>168.33463634315851</v>
      </c>
    </row>
    <row r="66" spans="1:15" x14ac:dyDescent="0.2">
      <c r="A66" t="s">
        <v>61</v>
      </c>
      <c r="B66">
        <v>3356</v>
      </c>
      <c r="K66" t="s">
        <v>47</v>
      </c>
      <c r="L66" s="8" t="str">
        <f>A89</f>
        <v>G9</v>
      </c>
      <c r="M66" s="8">
        <f>B89</f>
        <v>7680</v>
      </c>
      <c r="N66" s="8">
        <f t="shared" si="1"/>
        <v>1.8514886373189183</v>
      </c>
      <c r="O66" s="8">
        <f t="shared" si="2"/>
        <v>74.05954549275674</v>
      </c>
    </row>
    <row r="67" spans="1:15" x14ac:dyDescent="0.2">
      <c r="A67" t="s">
        <v>69</v>
      </c>
      <c r="B67">
        <v>37485</v>
      </c>
      <c r="K67" t="s">
        <v>46</v>
      </c>
      <c r="L67" s="8" t="str">
        <f>A77</f>
        <v>F9</v>
      </c>
      <c r="M67" s="8">
        <f>B77</f>
        <v>5893</v>
      </c>
      <c r="N67" s="8">
        <f t="shared" si="1"/>
        <v>1.0702347542282673</v>
      </c>
      <c r="O67" s="8">
        <f t="shared" si="2"/>
        <v>42.809390169130694</v>
      </c>
    </row>
    <row r="68" spans="1:15" x14ac:dyDescent="0.2">
      <c r="A68" t="s">
        <v>77</v>
      </c>
      <c r="B68">
        <v>3923</v>
      </c>
      <c r="K68" t="s">
        <v>45</v>
      </c>
      <c r="L68" s="8" t="str">
        <f>A65</f>
        <v>E9</v>
      </c>
      <c r="M68" s="8">
        <f>B65</f>
        <v>4935</v>
      </c>
      <c r="N68" s="8">
        <f t="shared" si="1"/>
        <v>0.65140922540854507</v>
      </c>
      <c r="O68" s="8">
        <f t="shared" si="2"/>
        <v>26.056369016341804</v>
      </c>
    </row>
    <row r="69" spans="1:15" x14ac:dyDescent="0.2">
      <c r="A69" t="s">
        <v>97</v>
      </c>
      <c r="B69">
        <v>3705</v>
      </c>
      <c r="K69" t="s">
        <v>44</v>
      </c>
      <c r="L69" s="8" t="str">
        <f>A53</f>
        <v>D9</v>
      </c>
      <c r="M69" s="8">
        <f>B53</f>
        <v>4165</v>
      </c>
      <c r="N69" s="8">
        <f t="shared" si="1"/>
        <v>0.31477492771419624</v>
      </c>
      <c r="O69" s="8">
        <f t="shared" si="2"/>
        <v>12.59099710856785</v>
      </c>
    </row>
    <row r="70" spans="1:15" x14ac:dyDescent="0.2">
      <c r="A70" t="s">
        <v>98</v>
      </c>
      <c r="B70">
        <v>5113</v>
      </c>
      <c r="K70" t="s">
        <v>43</v>
      </c>
      <c r="L70" s="8" t="str">
        <f>A41</f>
        <v>C9</v>
      </c>
      <c r="M70" s="8">
        <f>B41</f>
        <v>3812</v>
      </c>
      <c r="N70" s="8">
        <f t="shared" si="1"/>
        <v>0.16044777565431947</v>
      </c>
      <c r="O70" s="8">
        <f t="shared" si="2"/>
        <v>6.4179110261727788</v>
      </c>
    </row>
    <row r="71" spans="1:15" x14ac:dyDescent="0.2">
      <c r="A71" t="s">
        <v>99</v>
      </c>
      <c r="B71">
        <v>23192</v>
      </c>
      <c r="K71" t="s">
        <v>42</v>
      </c>
      <c r="L71" s="8" t="str">
        <f>A29</f>
        <v>B9</v>
      </c>
      <c r="M71" s="8">
        <f>B29</f>
        <v>3907</v>
      </c>
      <c r="N71" s="8">
        <f t="shared" si="1"/>
        <v>0.20198057861660926</v>
      </c>
      <c r="O71" s="8">
        <f t="shared" si="2"/>
        <v>8.0792231446643701</v>
      </c>
    </row>
    <row r="72" spans="1:15" x14ac:dyDescent="0.2">
      <c r="A72" t="s">
        <v>14</v>
      </c>
      <c r="B72">
        <v>3463</v>
      </c>
      <c r="K72" t="s">
        <v>41</v>
      </c>
      <c r="L72" s="8" t="str">
        <f>A17</f>
        <v>A9</v>
      </c>
      <c r="M72" s="8">
        <f>B17</f>
        <v>3974</v>
      </c>
      <c r="N72" s="8">
        <f t="shared" si="1"/>
        <v>0.23127213439001365</v>
      </c>
      <c r="O72" s="8">
        <f t="shared" si="2"/>
        <v>9.2508853756005465</v>
      </c>
    </row>
    <row r="73" spans="1:15" x14ac:dyDescent="0.2">
      <c r="A73" t="s">
        <v>22</v>
      </c>
      <c r="B73">
        <v>4501</v>
      </c>
      <c r="K73" t="s">
        <v>49</v>
      </c>
      <c r="L73" s="8" t="str">
        <f>A18</f>
        <v>A10</v>
      </c>
      <c r="M73" s="8">
        <f>B18</f>
        <v>3681</v>
      </c>
      <c r="N73" s="8">
        <f t="shared" si="1"/>
        <v>0.10317622630631988</v>
      </c>
      <c r="O73" s="8">
        <f t="shared" si="2"/>
        <v>4.1270490522527954</v>
      </c>
    </row>
    <row r="74" spans="1:15" x14ac:dyDescent="0.2">
      <c r="A74" t="s">
        <v>32</v>
      </c>
      <c r="B74">
        <v>4138</v>
      </c>
      <c r="K74" t="s">
        <v>50</v>
      </c>
      <c r="L74" s="8" t="str">
        <f>A30</f>
        <v>B10</v>
      </c>
      <c r="M74" s="8">
        <f>B30</f>
        <v>3546</v>
      </c>
      <c r="N74" s="8">
        <f t="shared" ref="N74:N96" si="4">(M74-I$15)/I$16</f>
        <v>4.4155927359908087E-2</v>
      </c>
      <c r="O74" s="8">
        <f t="shared" ref="O74:O96" si="5">N74*40</f>
        <v>1.7662370943963235</v>
      </c>
    </row>
    <row r="75" spans="1:15" x14ac:dyDescent="0.2">
      <c r="A75" t="s">
        <v>30</v>
      </c>
      <c r="B75">
        <v>3649</v>
      </c>
      <c r="K75" t="s">
        <v>51</v>
      </c>
      <c r="L75" s="8" t="str">
        <f>A42</f>
        <v>C10</v>
      </c>
      <c r="M75" s="8">
        <f>B42</f>
        <v>3341</v>
      </c>
      <c r="N75" s="8">
        <f t="shared" si="4"/>
        <v>-4.5467489558717239E-2</v>
      </c>
      <c r="O75" s="8">
        <f t="shared" si="5"/>
        <v>-1.8186995823486896</v>
      </c>
    </row>
    <row r="76" spans="1:15" x14ac:dyDescent="0.2">
      <c r="A76" t="s">
        <v>46</v>
      </c>
      <c r="B76">
        <v>51994</v>
      </c>
      <c r="K76" t="s">
        <v>52</v>
      </c>
      <c r="L76" t="str">
        <f>A54</f>
        <v>D10</v>
      </c>
      <c r="M76">
        <f>B54</f>
        <v>3418</v>
      </c>
      <c r="N76" s="8">
        <f t="shared" si="4"/>
        <v>-1.180405978928236E-2</v>
      </c>
      <c r="O76" s="8">
        <f t="shared" si="5"/>
        <v>-0.47216239157129442</v>
      </c>
    </row>
    <row r="77" spans="1:15" x14ac:dyDescent="0.2">
      <c r="A77" t="s">
        <v>54</v>
      </c>
      <c r="B77">
        <v>5893</v>
      </c>
      <c r="K77" t="s">
        <v>53</v>
      </c>
      <c r="L77" t="str">
        <f>A66</f>
        <v>E10</v>
      </c>
      <c r="M77">
        <f>B66</f>
        <v>3356</v>
      </c>
      <c r="N77" s="8">
        <f t="shared" si="4"/>
        <v>-3.8909678564671479E-2</v>
      </c>
      <c r="O77" s="8">
        <f t="shared" si="5"/>
        <v>-1.5563871425868592</v>
      </c>
    </row>
    <row r="78" spans="1:15" x14ac:dyDescent="0.2">
      <c r="A78" t="s">
        <v>62</v>
      </c>
      <c r="B78">
        <v>3486</v>
      </c>
      <c r="K78" t="s">
        <v>54</v>
      </c>
      <c r="L78" t="str">
        <f>A78</f>
        <v>F10</v>
      </c>
      <c r="M78">
        <f>B78</f>
        <v>3486</v>
      </c>
      <c r="N78" s="8">
        <f t="shared" si="4"/>
        <v>1.7924683383725066E-2</v>
      </c>
      <c r="O78" s="8">
        <f t="shared" si="5"/>
        <v>0.71698733534900261</v>
      </c>
    </row>
    <row r="79" spans="1:15" x14ac:dyDescent="0.2">
      <c r="A79" t="s">
        <v>70</v>
      </c>
      <c r="B79">
        <v>21986</v>
      </c>
      <c r="K79" t="s">
        <v>55</v>
      </c>
      <c r="L79" t="str">
        <f>A90</f>
        <v>G10</v>
      </c>
      <c r="M79">
        <f>B90</f>
        <v>3807</v>
      </c>
      <c r="N79" s="8">
        <f t="shared" si="4"/>
        <v>0.15826183865630422</v>
      </c>
      <c r="O79" s="8">
        <f t="shared" si="5"/>
        <v>6.3304735462521684</v>
      </c>
    </row>
    <row r="80" spans="1:15" x14ac:dyDescent="0.2">
      <c r="A80" t="s">
        <v>78</v>
      </c>
      <c r="B80">
        <v>3844</v>
      </c>
      <c r="K80" t="s">
        <v>56</v>
      </c>
      <c r="L80" t="str">
        <f>A102</f>
        <v>H10</v>
      </c>
      <c r="M80">
        <f>B102</f>
        <v>4495</v>
      </c>
      <c r="N80" s="8">
        <f t="shared" si="4"/>
        <v>0.4590467695832029</v>
      </c>
      <c r="O80" s="8">
        <f t="shared" si="5"/>
        <v>18.361870783328115</v>
      </c>
    </row>
    <row r="81" spans="1:15" x14ac:dyDescent="0.2">
      <c r="A81" t="s">
        <v>100</v>
      </c>
      <c r="B81">
        <v>3445</v>
      </c>
      <c r="K81" t="s">
        <v>64</v>
      </c>
      <c r="L81" t="str">
        <f>A103</f>
        <v>H11</v>
      </c>
      <c r="M81">
        <f>B103</f>
        <v>5707</v>
      </c>
      <c r="N81" s="8">
        <f t="shared" si="4"/>
        <v>0.98891789790209994</v>
      </c>
      <c r="O81" s="8">
        <f t="shared" si="5"/>
        <v>39.556715916083995</v>
      </c>
    </row>
    <row r="82" spans="1:15" x14ac:dyDescent="0.2">
      <c r="A82" t="s">
        <v>101</v>
      </c>
      <c r="B82">
        <v>8063</v>
      </c>
      <c r="K82" t="s">
        <v>63</v>
      </c>
      <c r="L82" t="str">
        <f>A91</f>
        <v>G11</v>
      </c>
      <c r="M82">
        <f>B91</f>
        <v>8195</v>
      </c>
      <c r="N82" s="8">
        <f t="shared" si="4"/>
        <v>2.0766401481144894</v>
      </c>
      <c r="O82" s="8">
        <f t="shared" si="5"/>
        <v>83.065605924579572</v>
      </c>
    </row>
    <row r="83" spans="1:15" x14ac:dyDescent="0.2">
      <c r="A83" t="s">
        <v>102</v>
      </c>
      <c r="B83">
        <v>32039</v>
      </c>
      <c r="K83" t="s">
        <v>62</v>
      </c>
      <c r="L83" t="str">
        <f>A79</f>
        <v>F11</v>
      </c>
      <c r="M83">
        <f>B79</f>
        <v>21986</v>
      </c>
      <c r="N83" s="8">
        <f t="shared" si="4"/>
        <v>8.1058915760401575</v>
      </c>
      <c r="O83" s="8">
        <f t="shared" si="5"/>
        <v>324.2356630416063</v>
      </c>
    </row>
    <row r="84" spans="1:15" x14ac:dyDescent="0.2">
      <c r="A84" t="s">
        <v>15</v>
      </c>
      <c r="B84">
        <v>3354</v>
      </c>
      <c r="K84" t="s">
        <v>61</v>
      </c>
      <c r="L84" t="str">
        <f>A67</f>
        <v>E11</v>
      </c>
      <c r="M84">
        <f>B67</f>
        <v>37485</v>
      </c>
      <c r="N84" s="8">
        <f t="shared" si="4"/>
        <v>14.881859082487834</v>
      </c>
      <c r="O84" s="8">
        <f t="shared" si="5"/>
        <v>595.27436329951331</v>
      </c>
    </row>
    <row r="85" spans="1:15" x14ac:dyDescent="0.2">
      <c r="A85" t="s">
        <v>23</v>
      </c>
      <c r="B85">
        <v>3509</v>
      </c>
      <c r="K85" t="s">
        <v>60</v>
      </c>
      <c r="L85" t="str">
        <f>A55</f>
        <v>D11</v>
      </c>
      <c r="M85">
        <f>B55</f>
        <v>33913</v>
      </c>
      <c r="N85" s="8">
        <f t="shared" si="4"/>
        <v>13.320225691105739</v>
      </c>
      <c r="O85" s="8">
        <f t="shared" si="5"/>
        <v>532.80902764422956</v>
      </c>
    </row>
    <row r="86" spans="1:15" x14ac:dyDescent="0.2">
      <c r="A86" t="s">
        <v>31</v>
      </c>
      <c r="B86">
        <v>3812</v>
      </c>
      <c r="K86" t="s">
        <v>59</v>
      </c>
      <c r="L86" t="str">
        <f>A43</f>
        <v>C11</v>
      </c>
      <c r="M86">
        <f>B43</f>
        <v>21748</v>
      </c>
      <c r="N86" s="8">
        <f t="shared" si="4"/>
        <v>8.0018409749346304</v>
      </c>
      <c r="O86" s="8">
        <f t="shared" si="5"/>
        <v>320.07363899738522</v>
      </c>
    </row>
    <row r="87" spans="1:15" x14ac:dyDescent="0.2">
      <c r="A87" t="s">
        <v>39</v>
      </c>
      <c r="B87">
        <v>3692</v>
      </c>
      <c r="K87" t="s">
        <v>58</v>
      </c>
      <c r="L87" t="str">
        <f>A31</f>
        <v>B11</v>
      </c>
      <c r="M87">
        <f>B31</f>
        <v>10498</v>
      </c>
      <c r="N87" s="8">
        <f t="shared" si="4"/>
        <v>3.083482729400314</v>
      </c>
      <c r="O87" s="8">
        <f t="shared" si="5"/>
        <v>123.33930917601256</v>
      </c>
    </row>
    <row r="88" spans="1:15" x14ac:dyDescent="0.2">
      <c r="A88" t="s">
        <v>47</v>
      </c>
      <c r="B88">
        <v>43934</v>
      </c>
      <c r="K88" t="s">
        <v>57</v>
      </c>
      <c r="L88" t="str">
        <f>A19</f>
        <v>A11</v>
      </c>
      <c r="M88">
        <f>B19</f>
        <v>6318</v>
      </c>
      <c r="N88" s="8">
        <f t="shared" si="4"/>
        <v>1.2560393990595637</v>
      </c>
      <c r="O88" s="8">
        <f t="shared" si="5"/>
        <v>50.241575962382548</v>
      </c>
    </row>
    <row r="89" spans="1:15" x14ac:dyDescent="0.2">
      <c r="A89" t="s">
        <v>55</v>
      </c>
      <c r="B89">
        <v>7680</v>
      </c>
      <c r="K89" t="s">
        <v>65</v>
      </c>
      <c r="L89" t="str">
        <f>A20</f>
        <v>A12</v>
      </c>
      <c r="M89">
        <f>B20</f>
        <v>4856</v>
      </c>
      <c r="N89" s="8">
        <f t="shared" si="4"/>
        <v>0.61687142083990409</v>
      </c>
      <c r="O89" s="8">
        <f t="shared" si="5"/>
        <v>24.674856833596163</v>
      </c>
    </row>
    <row r="90" spans="1:15" x14ac:dyDescent="0.2">
      <c r="A90" t="s">
        <v>63</v>
      </c>
      <c r="B90">
        <v>3807</v>
      </c>
      <c r="K90" t="s">
        <v>66</v>
      </c>
      <c r="L90" t="str">
        <f>A32</f>
        <v>B12</v>
      </c>
      <c r="M90">
        <f>B32</f>
        <v>4310</v>
      </c>
      <c r="N90" s="8">
        <f t="shared" si="4"/>
        <v>0.37816710065663856</v>
      </c>
      <c r="O90" s="8">
        <f t="shared" si="5"/>
        <v>15.126684026265542</v>
      </c>
    </row>
    <row r="91" spans="1:15" x14ac:dyDescent="0.2">
      <c r="A91" t="s">
        <v>71</v>
      </c>
      <c r="B91">
        <v>8195</v>
      </c>
      <c r="K91" t="s">
        <v>67</v>
      </c>
      <c r="L91" t="str">
        <f>A44</f>
        <v>C12</v>
      </c>
      <c r="M91">
        <f>B44</f>
        <v>3956</v>
      </c>
      <c r="N91" s="8">
        <f t="shared" si="4"/>
        <v>0.22340276119715874</v>
      </c>
      <c r="O91" s="8">
        <f t="shared" si="5"/>
        <v>8.9361104478863496</v>
      </c>
    </row>
    <row r="92" spans="1:15" x14ac:dyDescent="0.2">
      <c r="A92" t="s">
        <v>79</v>
      </c>
      <c r="B92">
        <v>3616</v>
      </c>
      <c r="K92" t="s">
        <v>68</v>
      </c>
      <c r="L92" t="str">
        <f>A56</f>
        <v>D12</v>
      </c>
      <c r="M92">
        <f>B56</f>
        <v>3906</v>
      </c>
      <c r="N92" s="8">
        <f t="shared" si="4"/>
        <v>0.20154339121700621</v>
      </c>
      <c r="O92" s="8">
        <f t="shared" si="5"/>
        <v>8.0617356486802478</v>
      </c>
    </row>
    <row r="93" spans="1:15" x14ac:dyDescent="0.2">
      <c r="A93" t="s">
        <v>103</v>
      </c>
      <c r="B93">
        <v>3391</v>
      </c>
      <c r="K93" t="s">
        <v>69</v>
      </c>
      <c r="L93" t="str">
        <f>A68</f>
        <v>E12</v>
      </c>
      <c r="M93">
        <f>B68</f>
        <v>3923</v>
      </c>
      <c r="N93" s="8">
        <f t="shared" si="4"/>
        <v>0.20897557701025807</v>
      </c>
      <c r="O93" s="8">
        <f t="shared" si="5"/>
        <v>8.3590230804103225</v>
      </c>
    </row>
    <row r="94" spans="1:15" x14ac:dyDescent="0.2">
      <c r="A94" t="s">
        <v>104</v>
      </c>
      <c r="B94">
        <v>13336</v>
      </c>
      <c r="K94" t="s">
        <v>70</v>
      </c>
      <c r="L94" t="str">
        <f>A80</f>
        <v>F12</v>
      </c>
      <c r="M94">
        <f>B80</f>
        <v>3844</v>
      </c>
      <c r="N94" s="8">
        <f t="shared" si="4"/>
        <v>0.17443777244161709</v>
      </c>
      <c r="O94" s="8">
        <f t="shared" si="5"/>
        <v>6.9775108976646836</v>
      </c>
    </row>
    <row r="95" spans="1:15" x14ac:dyDescent="0.2">
      <c r="A95" t="s">
        <v>105</v>
      </c>
      <c r="B95">
        <v>25524</v>
      </c>
      <c r="K95" t="s">
        <v>71</v>
      </c>
      <c r="L95" t="str">
        <f>A92</f>
        <v>G12</v>
      </c>
      <c r="M95">
        <f>B92</f>
        <v>3616</v>
      </c>
      <c r="N95" s="8">
        <f t="shared" si="4"/>
        <v>7.4759045332121604E-2</v>
      </c>
      <c r="O95" s="8">
        <f t="shared" si="5"/>
        <v>2.9903618132848644</v>
      </c>
    </row>
    <row r="96" spans="1:15" x14ac:dyDescent="0.2">
      <c r="A96" t="s">
        <v>16</v>
      </c>
      <c r="B96">
        <v>3374</v>
      </c>
      <c r="K96" t="s">
        <v>72</v>
      </c>
      <c r="L96" t="str">
        <f>A104</f>
        <v>H12</v>
      </c>
      <c r="M96">
        <f>B104</f>
        <v>3514</v>
      </c>
      <c r="N96" s="8">
        <f t="shared" si="4"/>
        <v>3.0165930572610473E-2</v>
      </c>
      <c r="O96" s="8">
        <f t="shared" si="5"/>
        <v>1.2066372229044189</v>
      </c>
    </row>
    <row r="97" spans="1:2" x14ac:dyDescent="0.2">
      <c r="A97" t="s">
        <v>24</v>
      </c>
      <c r="B97">
        <v>3354</v>
      </c>
    </row>
    <row r="98" spans="1:2" x14ac:dyDescent="0.2">
      <c r="A98" t="s">
        <v>33</v>
      </c>
      <c r="B98">
        <v>3664</v>
      </c>
    </row>
    <row r="99" spans="1:2" x14ac:dyDescent="0.2">
      <c r="A99" t="s">
        <v>40</v>
      </c>
      <c r="B99">
        <v>3698</v>
      </c>
    </row>
    <row r="100" spans="1:2" x14ac:dyDescent="0.2">
      <c r="A100" t="s">
        <v>48</v>
      </c>
      <c r="B100">
        <v>28072</v>
      </c>
    </row>
    <row r="101" spans="1:2" x14ac:dyDescent="0.2">
      <c r="A101" t="s">
        <v>56</v>
      </c>
      <c r="B101">
        <v>13071</v>
      </c>
    </row>
    <row r="102" spans="1:2" x14ac:dyDescent="0.2">
      <c r="A102" t="s">
        <v>64</v>
      </c>
      <c r="B102">
        <v>4495</v>
      </c>
    </row>
    <row r="103" spans="1:2" x14ac:dyDescent="0.2">
      <c r="A103" t="s">
        <v>72</v>
      </c>
      <c r="B103">
        <v>5707</v>
      </c>
    </row>
    <row r="104" spans="1:2" x14ac:dyDescent="0.2">
      <c r="A104" t="s">
        <v>80</v>
      </c>
      <c r="B104">
        <v>3514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F15" sqref="F15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65006</v>
      </c>
      <c r="D2">
        <v>3337</v>
      </c>
      <c r="E2">
        <v>4055</v>
      </c>
      <c r="F2">
        <v>3840</v>
      </c>
      <c r="G2">
        <v>36332</v>
      </c>
      <c r="H2">
        <v>25898</v>
      </c>
      <c r="I2">
        <v>3419</v>
      </c>
      <c r="J2">
        <v>3827</v>
      </c>
      <c r="K2">
        <v>3966</v>
      </c>
      <c r="L2">
        <v>3662</v>
      </c>
      <c r="M2">
        <v>6285</v>
      </c>
      <c r="N2">
        <v>4879</v>
      </c>
      <c r="O2">
        <v>37044</v>
      </c>
      <c r="P2">
        <v>3358</v>
      </c>
      <c r="Q2">
        <v>4556</v>
      </c>
      <c r="R2">
        <v>3621</v>
      </c>
      <c r="S2">
        <v>26043</v>
      </c>
      <c r="T2">
        <v>15877</v>
      </c>
      <c r="U2">
        <v>3367</v>
      </c>
      <c r="V2">
        <v>4791</v>
      </c>
      <c r="W2">
        <v>3858</v>
      </c>
      <c r="X2">
        <v>3496</v>
      </c>
      <c r="Y2">
        <v>10396</v>
      </c>
      <c r="Z2">
        <v>4284</v>
      </c>
      <c r="AA2">
        <v>22072</v>
      </c>
      <c r="AB2">
        <v>3379</v>
      </c>
      <c r="AC2">
        <v>5208</v>
      </c>
      <c r="AD2">
        <v>3567</v>
      </c>
      <c r="AE2">
        <v>11511</v>
      </c>
      <c r="AF2">
        <v>7918</v>
      </c>
      <c r="AG2">
        <v>3341</v>
      </c>
      <c r="AH2">
        <v>7572</v>
      </c>
      <c r="AI2">
        <v>3823</v>
      </c>
      <c r="AJ2">
        <v>3290</v>
      </c>
      <c r="AK2">
        <v>21572</v>
      </c>
      <c r="AL2">
        <v>3908</v>
      </c>
      <c r="AM2">
        <v>9073</v>
      </c>
      <c r="AN2">
        <v>3575</v>
      </c>
      <c r="AO2">
        <v>6522</v>
      </c>
      <c r="AP2">
        <v>3548</v>
      </c>
      <c r="AQ2">
        <v>7397</v>
      </c>
      <c r="AR2">
        <v>5647</v>
      </c>
      <c r="AS2">
        <v>3355</v>
      </c>
      <c r="AT2">
        <v>12967</v>
      </c>
      <c r="AU2">
        <v>4094</v>
      </c>
      <c r="AV2">
        <v>3359</v>
      </c>
      <c r="AW2">
        <v>33525</v>
      </c>
      <c r="AX2">
        <v>3856</v>
      </c>
      <c r="AY2">
        <v>4545</v>
      </c>
      <c r="AZ2">
        <v>4097</v>
      </c>
      <c r="BA2">
        <v>13939</v>
      </c>
      <c r="BB2">
        <v>3503</v>
      </c>
      <c r="BC2">
        <v>6204</v>
      </c>
      <c r="BD2">
        <v>4587</v>
      </c>
      <c r="BE2">
        <v>3389</v>
      </c>
      <c r="BF2">
        <v>28277</v>
      </c>
      <c r="BG2">
        <v>4808</v>
      </c>
      <c r="BH2">
        <v>3308</v>
      </c>
      <c r="BI2">
        <v>36914</v>
      </c>
      <c r="BJ2">
        <v>3877</v>
      </c>
      <c r="BK2">
        <v>3654</v>
      </c>
      <c r="BL2">
        <v>5016</v>
      </c>
      <c r="BM2">
        <v>22635</v>
      </c>
      <c r="BN2">
        <v>3401</v>
      </c>
      <c r="BO2">
        <v>4436</v>
      </c>
      <c r="BP2">
        <v>4067</v>
      </c>
      <c r="BQ2">
        <v>3606</v>
      </c>
      <c r="BR2">
        <v>51345</v>
      </c>
      <c r="BS2">
        <v>5817</v>
      </c>
      <c r="BT2">
        <v>3421</v>
      </c>
      <c r="BU2">
        <v>21816</v>
      </c>
      <c r="BV2">
        <v>3790</v>
      </c>
      <c r="BW2">
        <v>3395</v>
      </c>
      <c r="BX2">
        <v>7933</v>
      </c>
      <c r="BY2">
        <v>30320</v>
      </c>
      <c r="BZ2">
        <v>3299</v>
      </c>
      <c r="CA2">
        <v>3434</v>
      </c>
      <c r="CB2">
        <v>3746</v>
      </c>
      <c r="CC2">
        <v>3623</v>
      </c>
      <c r="CD2">
        <v>42010</v>
      </c>
      <c r="CE2">
        <v>7562</v>
      </c>
      <c r="CF2">
        <v>3715</v>
      </c>
      <c r="CG2">
        <v>7893</v>
      </c>
      <c r="CH2">
        <v>3540</v>
      </c>
      <c r="CI2">
        <v>3333</v>
      </c>
      <c r="CJ2">
        <v>12303</v>
      </c>
      <c r="CK2">
        <v>24131</v>
      </c>
      <c r="CL2">
        <v>3308</v>
      </c>
      <c r="CM2">
        <v>3294</v>
      </c>
      <c r="CN2">
        <v>3593</v>
      </c>
      <c r="CO2">
        <v>3616</v>
      </c>
      <c r="CP2">
        <v>27236</v>
      </c>
      <c r="CQ2">
        <v>12606</v>
      </c>
      <c r="CR2">
        <v>4360</v>
      </c>
      <c r="CS2">
        <v>5505</v>
      </c>
      <c r="CT2">
        <v>3444</v>
      </c>
    </row>
    <row r="7" spans="1:98" ht="18" x14ac:dyDescent="0.25">
      <c r="N7" s="4" t="s">
        <v>110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65006</v>
      </c>
      <c r="G9">
        <f>'Plate 1'!G9</f>
        <v>30</v>
      </c>
      <c r="H9" t="str">
        <f t="shared" ref="H9:I9" si="0">A9</f>
        <v>A1</v>
      </c>
      <c r="I9">
        <f t="shared" si="0"/>
        <v>65006</v>
      </c>
      <c r="K9" t="s">
        <v>82</v>
      </c>
      <c r="L9" t="str">
        <f>A10</f>
        <v>A2</v>
      </c>
      <c r="M9">
        <f>B10</f>
        <v>3337</v>
      </c>
      <c r="N9" s="8">
        <f>(M9-I$15)/I$16</f>
        <v>-2.569858903284674E-2</v>
      </c>
      <c r="O9">
        <f>N9*40</f>
        <v>-1.0279435613138697</v>
      </c>
    </row>
    <row r="10" spans="1:98" x14ac:dyDescent="0.2">
      <c r="A10" t="s">
        <v>83</v>
      </c>
      <c r="B10">
        <v>3337</v>
      </c>
      <c r="G10">
        <f>'Plate 1'!G10</f>
        <v>15</v>
      </c>
      <c r="H10" t="str">
        <f>A21</f>
        <v>B1</v>
      </c>
      <c r="I10">
        <f>B21</f>
        <v>37044</v>
      </c>
      <c r="K10" t="s">
        <v>85</v>
      </c>
      <c r="L10" t="str">
        <f>A22</f>
        <v>B2</v>
      </c>
      <c r="M10">
        <f>B22</f>
        <v>3358</v>
      </c>
      <c r="N10" s="8">
        <f t="shared" ref="N10:N73" si="1">(M10-I$15)/I$16</f>
        <v>-1.6393927486471196E-2</v>
      </c>
      <c r="O10">
        <f t="shared" ref="O10:O73" si="2">N10*40</f>
        <v>-0.65575709945884786</v>
      </c>
    </row>
    <row r="11" spans="1:98" x14ac:dyDescent="0.2">
      <c r="A11" t="s">
        <v>84</v>
      </c>
      <c r="B11">
        <v>4055</v>
      </c>
      <c r="G11">
        <f>'Plate 1'!G11</f>
        <v>7.5</v>
      </c>
      <c r="H11" t="str">
        <f>A33</f>
        <v>C1</v>
      </c>
      <c r="I11">
        <f>B33</f>
        <v>22072</v>
      </c>
      <c r="K11" t="s">
        <v>88</v>
      </c>
      <c r="L11" t="str">
        <f>A34</f>
        <v>C2</v>
      </c>
      <c r="M11">
        <f>B34</f>
        <v>3379</v>
      </c>
      <c r="N11" s="8">
        <f t="shared" si="1"/>
        <v>-7.0892659400956532E-3</v>
      </c>
      <c r="O11">
        <f t="shared" si="2"/>
        <v>-0.28357063760382611</v>
      </c>
    </row>
    <row r="12" spans="1:98" x14ac:dyDescent="0.2">
      <c r="A12" t="s">
        <v>9</v>
      </c>
      <c r="B12">
        <v>3840</v>
      </c>
      <c r="G12">
        <f>'Plate 1'!G12</f>
        <v>1.875</v>
      </c>
      <c r="H12" t="str">
        <f>A45</f>
        <v>D1</v>
      </c>
      <c r="I12">
        <f>B45</f>
        <v>9073</v>
      </c>
      <c r="K12" t="s">
        <v>91</v>
      </c>
      <c r="L12" t="str">
        <f>A46</f>
        <v>D2</v>
      </c>
      <c r="M12">
        <f>B46</f>
        <v>3575</v>
      </c>
      <c r="N12" s="8">
        <f t="shared" si="1"/>
        <v>7.97542418260761E-2</v>
      </c>
      <c r="O12">
        <f t="shared" si="2"/>
        <v>3.190169673043044</v>
      </c>
    </row>
    <row r="13" spans="1:98" x14ac:dyDescent="0.2">
      <c r="A13" t="s">
        <v>17</v>
      </c>
      <c r="B13">
        <v>36332</v>
      </c>
      <c r="G13">
        <f>'Plate 1'!G13</f>
        <v>0.46875</v>
      </c>
      <c r="H13" t="str">
        <f>A57</f>
        <v>E1</v>
      </c>
      <c r="I13">
        <f>B57</f>
        <v>4545</v>
      </c>
      <c r="K13" t="s">
        <v>94</v>
      </c>
      <c r="L13" t="str">
        <f>A58</f>
        <v>E2</v>
      </c>
      <c r="M13">
        <f>B58</f>
        <v>4097</v>
      </c>
      <c r="N13" s="8">
        <f t="shared" si="1"/>
        <v>0.3110415431216968</v>
      </c>
      <c r="O13">
        <f t="shared" si="2"/>
        <v>12.441661724867872</v>
      </c>
    </row>
    <row r="14" spans="1:98" x14ac:dyDescent="0.2">
      <c r="A14" t="s">
        <v>25</v>
      </c>
      <c r="B14">
        <v>25898</v>
      </c>
      <c r="G14">
        <f>'Plate 1'!G14</f>
        <v>0.1171875</v>
      </c>
      <c r="H14" t="str">
        <f>A69</f>
        <v>F1</v>
      </c>
      <c r="I14">
        <f>B69</f>
        <v>3654</v>
      </c>
      <c r="K14" t="s">
        <v>97</v>
      </c>
      <c r="L14" t="str">
        <f>A70</f>
        <v>F2</v>
      </c>
      <c r="M14">
        <f>B70</f>
        <v>5016</v>
      </c>
      <c r="N14" s="8">
        <f t="shared" si="1"/>
        <v>0.71823125555594081</v>
      </c>
      <c r="O14">
        <f t="shared" si="2"/>
        <v>28.729250222237631</v>
      </c>
    </row>
    <row r="15" spans="1:98" x14ac:dyDescent="0.2">
      <c r="A15" t="s">
        <v>34</v>
      </c>
      <c r="B15">
        <v>3419</v>
      </c>
      <c r="G15">
        <f>'Plate 1'!G15</f>
        <v>0</v>
      </c>
      <c r="H15" t="str">
        <f>A81</f>
        <v>G1</v>
      </c>
      <c r="I15">
        <f>B81</f>
        <v>3395</v>
      </c>
      <c r="K15" t="s">
        <v>100</v>
      </c>
      <c r="L15" t="str">
        <f>A82</f>
        <v>G2</v>
      </c>
      <c r="M15">
        <f>B82</f>
        <v>7933</v>
      </c>
      <c r="N15" s="8">
        <f t="shared" si="1"/>
        <v>2.0106930522596294</v>
      </c>
      <c r="O15">
        <f t="shared" si="2"/>
        <v>80.427722090385174</v>
      </c>
    </row>
    <row r="16" spans="1:98" x14ac:dyDescent="0.2">
      <c r="A16" t="s">
        <v>41</v>
      </c>
      <c r="B16">
        <v>3827</v>
      </c>
      <c r="H16" t="s">
        <v>119</v>
      </c>
      <c r="I16">
        <f>SLOPE(I10:I15, G10:G15)</f>
        <v>2256.9332474194243</v>
      </c>
      <c r="K16" t="s">
        <v>103</v>
      </c>
      <c r="L16" t="str">
        <f>A94</f>
        <v>H2</v>
      </c>
      <c r="M16">
        <f>B94</f>
        <v>12303</v>
      </c>
      <c r="N16" s="8">
        <f t="shared" si="1"/>
        <v>3.9469488121482548</v>
      </c>
      <c r="O16">
        <f t="shared" si="2"/>
        <v>157.87795248593019</v>
      </c>
    </row>
    <row r="17" spans="1:15" x14ac:dyDescent="0.2">
      <c r="A17" t="s">
        <v>49</v>
      </c>
      <c r="B17">
        <v>3966</v>
      </c>
      <c r="K17" t="s">
        <v>104</v>
      </c>
      <c r="L17" t="str">
        <f>A95</f>
        <v>H3</v>
      </c>
      <c r="M17">
        <f>B95</f>
        <v>24131</v>
      </c>
      <c r="N17" s="8">
        <f t="shared" si="1"/>
        <v>9.1876886583639656</v>
      </c>
      <c r="O17">
        <f t="shared" si="2"/>
        <v>367.50754633455864</v>
      </c>
    </row>
    <row r="18" spans="1:15" x14ac:dyDescent="0.2">
      <c r="A18" t="s">
        <v>57</v>
      </c>
      <c r="B18">
        <v>3662</v>
      </c>
      <c r="K18" t="s">
        <v>101</v>
      </c>
      <c r="L18" t="str">
        <f>A83</f>
        <v>G3</v>
      </c>
      <c r="M18">
        <f>B83</f>
        <v>30320</v>
      </c>
      <c r="N18" s="8">
        <f t="shared" si="1"/>
        <v>11.929905339817216</v>
      </c>
      <c r="O18">
        <f t="shared" si="2"/>
        <v>477.19621359268865</v>
      </c>
    </row>
    <row r="19" spans="1:15" x14ac:dyDescent="0.2">
      <c r="A19" t="s">
        <v>65</v>
      </c>
      <c r="B19">
        <v>6285</v>
      </c>
      <c r="K19" t="s">
        <v>98</v>
      </c>
      <c r="L19" t="str">
        <f>A71</f>
        <v>F3</v>
      </c>
      <c r="M19">
        <f>B71</f>
        <v>22635</v>
      </c>
      <c r="N19" s="8">
        <f t="shared" si="1"/>
        <v>8.5248422929650225</v>
      </c>
      <c r="O19">
        <f t="shared" si="2"/>
        <v>340.99369171860087</v>
      </c>
    </row>
    <row r="20" spans="1:15" x14ac:dyDescent="0.2">
      <c r="A20" t="s">
        <v>73</v>
      </c>
      <c r="B20">
        <v>4879</v>
      </c>
      <c r="K20" t="s">
        <v>95</v>
      </c>
      <c r="L20" t="str">
        <f>A59</f>
        <v>E3</v>
      </c>
      <c r="M20">
        <f>B59</f>
        <v>13939</v>
      </c>
      <c r="N20" s="8">
        <f t="shared" si="1"/>
        <v>4.6718262545230349</v>
      </c>
      <c r="O20">
        <f t="shared" si="2"/>
        <v>186.87305018092138</v>
      </c>
    </row>
    <row r="21" spans="1:15" x14ac:dyDescent="0.2">
      <c r="A21" t="s">
        <v>85</v>
      </c>
      <c r="B21">
        <v>37044</v>
      </c>
      <c r="K21" t="s">
        <v>92</v>
      </c>
      <c r="L21" t="str">
        <f>A47</f>
        <v>D3</v>
      </c>
      <c r="M21">
        <f>B47</f>
        <v>6522</v>
      </c>
      <c r="N21" s="8">
        <f t="shared" si="1"/>
        <v>1.3855084121674441</v>
      </c>
      <c r="O21">
        <f t="shared" si="2"/>
        <v>55.420336486697764</v>
      </c>
    </row>
    <row r="22" spans="1:15" x14ac:dyDescent="0.2">
      <c r="A22" t="s">
        <v>86</v>
      </c>
      <c r="B22">
        <v>3358</v>
      </c>
      <c r="K22" t="s">
        <v>89</v>
      </c>
      <c r="L22" t="str">
        <f>A35</f>
        <v>C3</v>
      </c>
      <c r="M22">
        <f>B35</f>
        <v>5208</v>
      </c>
      <c r="N22" s="8">
        <f t="shared" si="1"/>
        <v>0.80330244683708862</v>
      </c>
      <c r="O22">
        <f t="shared" si="2"/>
        <v>32.132097873483545</v>
      </c>
    </row>
    <row r="23" spans="1:15" x14ac:dyDescent="0.2">
      <c r="A23" t="s">
        <v>87</v>
      </c>
      <c r="B23">
        <v>4556</v>
      </c>
      <c r="K23" t="s">
        <v>86</v>
      </c>
      <c r="L23" t="str">
        <f>A23</f>
        <v>B3</v>
      </c>
      <c r="M23">
        <f>B23</f>
        <v>4556</v>
      </c>
      <c r="N23" s="8">
        <f t="shared" si="1"/>
        <v>0.51441485977819079</v>
      </c>
      <c r="O23">
        <f t="shared" si="2"/>
        <v>20.576594391127632</v>
      </c>
    </row>
    <row r="24" spans="1:15" x14ac:dyDescent="0.2">
      <c r="A24" t="s">
        <v>10</v>
      </c>
      <c r="B24">
        <v>3621</v>
      </c>
      <c r="K24" t="s">
        <v>83</v>
      </c>
      <c r="L24" t="str">
        <f>A11</f>
        <v>A3</v>
      </c>
      <c r="M24">
        <f>B11</f>
        <v>4055</v>
      </c>
      <c r="N24" s="8">
        <f t="shared" si="1"/>
        <v>0.2924322200289457</v>
      </c>
      <c r="O24">
        <f t="shared" si="2"/>
        <v>11.697288801157828</v>
      </c>
    </row>
    <row r="25" spans="1:15" x14ac:dyDescent="0.2">
      <c r="A25" t="s">
        <v>18</v>
      </c>
      <c r="B25">
        <v>26043</v>
      </c>
      <c r="K25" t="s">
        <v>84</v>
      </c>
      <c r="L25" t="str">
        <f>A12</f>
        <v>A4</v>
      </c>
      <c r="M25">
        <f>B12</f>
        <v>3840</v>
      </c>
      <c r="N25" s="8">
        <f t="shared" si="1"/>
        <v>0.19717020895891035</v>
      </c>
      <c r="O25">
        <f t="shared" si="2"/>
        <v>7.8868083583564141</v>
      </c>
    </row>
    <row r="26" spans="1:15" x14ac:dyDescent="0.2">
      <c r="A26" t="s">
        <v>26</v>
      </c>
      <c r="B26">
        <v>15877</v>
      </c>
      <c r="K26" t="s">
        <v>87</v>
      </c>
      <c r="L26" t="str">
        <f>A24</f>
        <v>B4</v>
      </c>
      <c r="M26">
        <f>B24</f>
        <v>3621</v>
      </c>
      <c r="N26" s="8">
        <f t="shared" si="1"/>
        <v>0.1001358814038511</v>
      </c>
      <c r="O26">
        <f t="shared" si="2"/>
        <v>4.0054352561540441</v>
      </c>
    </row>
    <row r="27" spans="1:15" x14ac:dyDescent="0.2">
      <c r="A27" t="s">
        <v>35</v>
      </c>
      <c r="B27">
        <v>3367</v>
      </c>
      <c r="K27" t="s">
        <v>90</v>
      </c>
      <c r="L27" t="str">
        <f>A36</f>
        <v>C4</v>
      </c>
      <c r="M27">
        <f>B36</f>
        <v>3567</v>
      </c>
      <c r="N27" s="8">
        <f t="shared" si="1"/>
        <v>7.6209608856028274E-2</v>
      </c>
      <c r="O27">
        <f t="shared" si="2"/>
        <v>3.0483843542411311</v>
      </c>
    </row>
    <row r="28" spans="1:15" x14ac:dyDescent="0.2">
      <c r="A28" t="s">
        <v>42</v>
      </c>
      <c r="B28">
        <v>4791</v>
      </c>
      <c r="K28" t="s">
        <v>93</v>
      </c>
      <c r="L28" t="str">
        <f>A48</f>
        <v>D4</v>
      </c>
      <c r="M28">
        <f>B48</f>
        <v>3548</v>
      </c>
      <c r="N28" s="8">
        <f t="shared" si="1"/>
        <v>6.7791105552164679E-2</v>
      </c>
      <c r="O28">
        <f t="shared" si="2"/>
        <v>2.7116442220865871</v>
      </c>
    </row>
    <row r="29" spans="1:15" x14ac:dyDescent="0.2">
      <c r="A29" t="s">
        <v>50</v>
      </c>
      <c r="B29">
        <v>3858</v>
      </c>
      <c r="K29" t="s">
        <v>96</v>
      </c>
      <c r="L29" t="str">
        <f>A60</f>
        <v>E4</v>
      </c>
      <c r="M29">
        <f>B60</f>
        <v>3503</v>
      </c>
      <c r="N29" s="8">
        <f t="shared" si="1"/>
        <v>4.7852545095645654E-2</v>
      </c>
      <c r="O29">
        <f t="shared" si="2"/>
        <v>1.9141018038258262</v>
      </c>
    </row>
    <row r="30" spans="1:15" x14ac:dyDescent="0.2">
      <c r="A30" t="s">
        <v>58</v>
      </c>
      <c r="B30">
        <v>3496</v>
      </c>
      <c r="K30" t="s">
        <v>99</v>
      </c>
      <c r="L30" t="str">
        <f>A72</f>
        <v>F4</v>
      </c>
      <c r="M30">
        <f>B72</f>
        <v>3401</v>
      </c>
      <c r="N30" s="8">
        <f t="shared" si="1"/>
        <v>2.6584747275358697E-3</v>
      </c>
      <c r="O30">
        <f t="shared" si="2"/>
        <v>0.10633898910143479</v>
      </c>
    </row>
    <row r="31" spans="1:15" x14ac:dyDescent="0.2">
      <c r="A31" t="s">
        <v>66</v>
      </c>
      <c r="B31">
        <v>10396</v>
      </c>
      <c r="K31" t="s">
        <v>102</v>
      </c>
      <c r="L31" t="str">
        <f>A84</f>
        <v>G4</v>
      </c>
      <c r="M31">
        <f>B84</f>
        <v>3299</v>
      </c>
      <c r="N31" s="8">
        <f t="shared" si="1"/>
        <v>-4.2535595640573916E-2</v>
      </c>
      <c r="O31">
        <f t="shared" si="2"/>
        <v>-1.7014238256229566</v>
      </c>
    </row>
    <row r="32" spans="1:15" x14ac:dyDescent="0.2">
      <c r="A32" t="s">
        <v>74</v>
      </c>
      <c r="B32">
        <v>4284</v>
      </c>
      <c r="K32" t="s">
        <v>105</v>
      </c>
      <c r="L32" t="str">
        <f>A96</f>
        <v>H4</v>
      </c>
      <c r="M32">
        <f>B96</f>
        <v>3308</v>
      </c>
      <c r="N32" s="8">
        <f t="shared" si="1"/>
        <v>-3.8547883549270114E-2</v>
      </c>
      <c r="O32">
        <f t="shared" si="2"/>
        <v>-1.5419153419708045</v>
      </c>
    </row>
    <row r="33" spans="1:15" x14ac:dyDescent="0.2">
      <c r="A33" t="s">
        <v>88</v>
      </c>
      <c r="B33">
        <v>22072</v>
      </c>
      <c r="K33" t="s">
        <v>16</v>
      </c>
      <c r="L33" t="str">
        <f>A97</f>
        <v>H5</v>
      </c>
      <c r="M33">
        <f>B97</f>
        <v>3294</v>
      </c>
      <c r="N33" s="8">
        <f t="shared" si="1"/>
        <v>-4.4750991246853812E-2</v>
      </c>
      <c r="O33">
        <f t="shared" si="2"/>
        <v>-1.7900396498741524</v>
      </c>
    </row>
    <row r="34" spans="1:15" x14ac:dyDescent="0.2">
      <c r="A34" t="s">
        <v>89</v>
      </c>
      <c r="B34">
        <v>3379</v>
      </c>
      <c r="K34" t="s">
        <v>15</v>
      </c>
      <c r="L34" t="str">
        <f>A85</f>
        <v>G5</v>
      </c>
      <c r="M34">
        <f>B85</f>
        <v>3434</v>
      </c>
      <c r="N34" s="8">
        <f t="shared" si="1"/>
        <v>1.7280085728983152E-2</v>
      </c>
      <c r="O34">
        <f t="shared" si="2"/>
        <v>0.69120342915932609</v>
      </c>
    </row>
    <row r="35" spans="1:15" x14ac:dyDescent="0.2">
      <c r="A35" t="s">
        <v>90</v>
      </c>
      <c r="B35">
        <v>5208</v>
      </c>
      <c r="K35" t="s">
        <v>14</v>
      </c>
      <c r="L35" t="str">
        <f>A73</f>
        <v>F5</v>
      </c>
      <c r="M35">
        <f>B73</f>
        <v>4436</v>
      </c>
      <c r="N35" s="8">
        <f t="shared" si="1"/>
        <v>0.46124536522747339</v>
      </c>
      <c r="O35">
        <f t="shared" si="2"/>
        <v>18.449814609098937</v>
      </c>
    </row>
    <row r="36" spans="1:15" x14ac:dyDescent="0.2">
      <c r="A36" t="s">
        <v>11</v>
      </c>
      <c r="B36">
        <v>3567</v>
      </c>
      <c r="K36" t="s">
        <v>13</v>
      </c>
      <c r="L36" t="str">
        <f>A61</f>
        <v>E5</v>
      </c>
      <c r="M36">
        <f>B61</f>
        <v>6204</v>
      </c>
      <c r="N36" s="8">
        <f t="shared" si="1"/>
        <v>1.2446092516080431</v>
      </c>
      <c r="O36">
        <f t="shared" si="2"/>
        <v>49.784370064321728</v>
      </c>
    </row>
    <row r="37" spans="1:15" x14ac:dyDescent="0.2">
      <c r="A37" t="s">
        <v>19</v>
      </c>
      <c r="B37">
        <v>11511</v>
      </c>
      <c r="K37" t="s">
        <v>12</v>
      </c>
      <c r="L37" t="str">
        <f>A49</f>
        <v>D5</v>
      </c>
      <c r="M37">
        <f>B49</f>
        <v>7397</v>
      </c>
      <c r="N37" s="8">
        <f t="shared" si="1"/>
        <v>1.7732026432664252</v>
      </c>
      <c r="O37">
        <f t="shared" si="2"/>
        <v>70.928105730657009</v>
      </c>
    </row>
    <row r="38" spans="1:15" x14ac:dyDescent="0.2">
      <c r="A38" t="s">
        <v>27</v>
      </c>
      <c r="B38">
        <v>7918</v>
      </c>
      <c r="K38" t="s">
        <v>11</v>
      </c>
      <c r="L38" t="str">
        <f>A37</f>
        <v>C5</v>
      </c>
      <c r="M38">
        <f>B37</f>
        <v>11511</v>
      </c>
      <c r="N38" s="8">
        <f t="shared" si="1"/>
        <v>3.59603014811352</v>
      </c>
      <c r="O38">
        <f t="shared" si="2"/>
        <v>143.84120592454079</v>
      </c>
    </row>
    <row r="39" spans="1:15" x14ac:dyDescent="0.2">
      <c r="A39" t="s">
        <v>36</v>
      </c>
      <c r="B39">
        <v>3341</v>
      </c>
      <c r="K39" t="s">
        <v>10</v>
      </c>
      <c r="L39" t="str">
        <f>A25</f>
        <v>B5</v>
      </c>
      <c r="M39">
        <f>B25</f>
        <v>26043</v>
      </c>
      <c r="N39" s="8">
        <f t="shared" si="1"/>
        <v>10.034855938205396</v>
      </c>
      <c r="O39">
        <f t="shared" si="2"/>
        <v>401.39423752821585</v>
      </c>
    </row>
    <row r="40" spans="1:15" x14ac:dyDescent="0.2">
      <c r="A40" t="s">
        <v>43</v>
      </c>
      <c r="B40">
        <v>7572</v>
      </c>
      <c r="K40" t="s">
        <v>9</v>
      </c>
      <c r="L40" t="str">
        <f>A13</f>
        <v>A5</v>
      </c>
      <c r="M40">
        <f>B13</f>
        <v>36332</v>
      </c>
      <c r="N40" s="8">
        <f t="shared" si="1"/>
        <v>14.593697016808157</v>
      </c>
      <c r="O40">
        <f t="shared" si="2"/>
        <v>583.74788067232635</v>
      </c>
    </row>
    <row r="41" spans="1:15" x14ac:dyDescent="0.2">
      <c r="A41" t="s">
        <v>51</v>
      </c>
      <c r="B41">
        <v>3823</v>
      </c>
      <c r="K41" t="s">
        <v>17</v>
      </c>
      <c r="L41" t="str">
        <f>A14</f>
        <v>A6</v>
      </c>
      <c r="M41">
        <f>B14</f>
        <v>25898</v>
      </c>
      <c r="N41" s="8">
        <f t="shared" si="1"/>
        <v>9.97060946562328</v>
      </c>
      <c r="O41">
        <f t="shared" si="2"/>
        <v>398.82437862493123</v>
      </c>
    </row>
    <row r="42" spans="1:15" x14ac:dyDescent="0.2">
      <c r="A42" t="s">
        <v>59</v>
      </c>
      <c r="B42">
        <v>3290</v>
      </c>
      <c r="K42" t="s">
        <v>18</v>
      </c>
      <c r="L42" t="str">
        <f>A26</f>
        <v>B6</v>
      </c>
      <c r="M42">
        <f>B26</f>
        <v>15877</v>
      </c>
      <c r="N42" s="8">
        <f t="shared" si="1"/>
        <v>5.5305135915171215</v>
      </c>
      <c r="O42">
        <f t="shared" si="2"/>
        <v>221.22054366068485</v>
      </c>
    </row>
    <row r="43" spans="1:15" x14ac:dyDescent="0.2">
      <c r="A43" t="s">
        <v>67</v>
      </c>
      <c r="B43">
        <v>21572</v>
      </c>
      <c r="K43" t="s">
        <v>19</v>
      </c>
      <c r="L43" t="str">
        <f>A38</f>
        <v>C6</v>
      </c>
      <c r="M43">
        <f>B38</f>
        <v>7918</v>
      </c>
      <c r="N43" s="8">
        <f t="shared" si="1"/>
        <v>2.0040468654407899</v>
      </c>
      <c r="O43">
        <f t="shared" si="2"/>
        <v>80.161874617631597</v>
      </c>
    </row>
    <row r="44" spans="1:15" x14ac:dyDescent="0.2">
      <c r="A44" t="s">
        <v>75</v>
      </c>
      <c r="B44">
        <v>3908</v>
      </c>
      <c r="K44" t="s">
        <v>20</v>
      </c>
      <c r="L44" t="str">
        <f>A50</f>
        <v>D6</v>
      </c>
      <c r="M44">
        <f>B50</f>
        <v>5647</v>
      </c>
      <c r="N44" s="8">
        <f t="shared" si="1"/>
        <v>0.99781418106846309</v>
      </c>
      <c r="O44">
        <f t="shared" si="2"/>
        <v>39.912567242738525</v>
      </c>
    </row>
    <row r="45" spans="1:15" x14ac:dyDescent="0.2">
      <c r="A45" t="s">
        <v>91</v>
      </c>
      <c r="B45">
        <v>9073</v>
      </c>
      <c r="K45" t="s">
        <v>21</v>
      </c>
      <c r="L45" t="str">
        <f>A62</f>
        <v>E6</v>
      </c>
      <c r="M45">
        <f>B62</f>
        <v>4587</v>
      </c>
      <c r="N45" s="8">
        <f t="shared" si="1"/>
        <v>0.52815031253712619</v>
      </c>
      <c r="O45">
        <f t="shared" si="2"/>
        <v>21.126012501485047</v>
      </c>
    </row>
    <row r="46" spans="1:15" x14ac:dyDescent="0.2">
      <c r="A46" t="s">
        <v>92</v>
      </c>
      <c r="B46">
        <v>3575</v>
      </c>
      <c r="K46" t="s">
        <v>22</v>
      </c>
      <c r="L46" t="str">
        <f>A74</f>
        <v>F6</v>
      </c>
      <c r="M46">
        <f>B74</f>
        <v>4067</v>
      </c>
      <c r="N46" s="8">
        <f t="shared" si="1"/>
        <v>0.29774916948401742</v>
      </c>
      <c r="O46">
        <f t="shared" si="2"/>
        <v>11.909966779360698</v>
      </c>
    </row>
    <row r="47" spans="1:15" x14ac:dyDescent="0.2">
      <c r="A47" t="s">
        <v>93</v>
      </c>
      <c r="B47">
        <v>6522</v>
      </c>
      <c r="K47" t="s">
        <v>23</v>
      </c>
      <c r="L47" t="str">
        <f>A86</f>
        <v>G6</v>
      </c>
      <c r="M47">
        <f>B86</f>
        <v>3746</v>
      </c>
      <c r="N47" s="8">
        <f t="shared" si="1"/>
        <v>0.1555207715608484</v>
      </c>
      <c r="O47">
        <f t="shared" si="2"/>
        <v>6.2208308624339361</v>
      </c>
    </row>
    <row r="48" spans="1:15" x14ac:dyDescent="0.2">
      <c r="A48" t="s">
        <v>12</v>
      </c>
      <c r="B48">
        <v>3548</v>
      </c>
      <c r="K48" t="s">
        <v>24</v>
      </c>
      <c r="L48" t="str">
        <f>A98</f>
        <v>H6</v>
      </c>
      <c r="M48">
        <f>B98</f>
        <v>3593</v>
      </c>
      <c r="N48" s="8">
        <f t="shared" si="1"/>
        <v>8.7729666008683704E-2</v>
      </c>
      <c r="O48">
        <f t="shared" si="2"/>
        <v>3.5091866403473482</v>
      </c>
    </row>
    <row r="49" spans="1:15" x14ac:dyDescent="0.2">
      <c r="A49" t="s">
        <v>20</v>
      </c>
      <c r="B49">
        <v>7397</v>
      </c>
      <c r="K49" t="s">
        <v>33</v>
      </c>
      <c r="L49" t="str">
        <f>A99</f>
        <v>H7</v>
      </c>
      <c r="M49">
        <f>B99</f>
        <v>3616</v>
      </c>
      <c r="N49" s="8">
        <f t="shared" si="1"/>
        <v>9.7920485797571205E-2</v>
      </c>
      <c r="O49">
        <f t="shared" si="2"/>
        <v>3.916819431902848</v>
      </c>
    </row>
    <row r="50" spans="1:15" x14ac:dyDescent="0.2">
      <c r="A50" t="s">
        <v>28</v>
      </c>
      <c r="B50">
        <v>5647</v>
      </c>
      <c r="K50" t="s">
        <v>31</v>
      </c>
      <c r="L50" t="str">
        <f>A87</f>
        <v>G7</v>
      </c>
      <c r="M50">
        <f>B87</f>
        <v>3623</v>
      </c>
      <c r="N50" s="8">
        <f t="shared" si="1"/>
        <v>0.10102203964636305</v>
      </c>
      <c r="O50">
        <f t="shared" si="2"/>
        <v>4.040881585854522</v>
      </c>
    </row>
    <row r="51" spans="1:15" x14ac:dyDescent="0.2">
      <c r="A51" t="s">
        <v>37</v>
      </c>
      <c r="B51">
        <v>3355</v>
      </c>
      <c r="K51" t="s">
        <v>32</v>
      </c>
      <c r="L51" t="str">
        <f>A75</f>
        <v>F7</v>
      </c>
      <c r="M51">
        <f>B75</f>
        <v>3606</v>
      </c>
      <c r="N51" s="8">
        <f t="shared" si="1"/>
        <v>9.3489694585011426E-2</v>
      </c>
      <c r="O51">
        <f t="shared" si="2"/>
        <v>3.7395877834004572</v>
      </c>
    </row>
    <row r="52" spans="1:15" x14ac:dyDescent="0.2">
      <c r="A52" t="s">
        <v>44</v>
      </c>
      <c r="B52">
        <v>12967</v>
      </c>
      <c r="K52" t="s">
        <v>29</v>
      </c>
      <c r="L52" t="str">
        <f>A63</f>
        <v>E7</v>
      </c>
      <c r="M52">
        <f>B63</f>
        <v>3389</v>
      </c>
      <c r="N52" s="8">
        <f t="shared" si="1"/>
        <v>-2.6584747275358697E-3</v>
      </c>
      <c r="O52">
        <f t="shared" si="2"/>
        <v>-0.10633898910143479</v>
      </c>
    </row>
    <row r="53" spans="1:15" x14ac:dyDescent="0.2">
      <c r="A53" t="s">
        <v>52</v>
      </c>
      <c r="B53">
        <v>4094</v>
      </c>
      <c r="K53" t="s">
        <v>28</v>
      </c>
      <c r="L53" t="str">
        <f>A51</f>
        <v>D7</v>
      </c>
      <c r="M53">
        <f>B51</f>
        <v>3355</v>
      </c>
      <c r="N53" s="8">
        <f t="shared" si="1"/>
        <v>-1.7723164850239132E-2</v>
      </c>
      <c r="O53">
        <f t="shared" si="2"/>
        <v>-0.70892659400956526</v>
      </c>
    </row>
    <row r="54" spans="1:15" x14ac:dyDescent="0.2">
      <c r="A54" t="s">
        <v>60</v>
      </c>
      <c r="B54">
        <v>3359</v>
      </c>
      <c r="K54" t="s">
        <v>27</v>
      </c>
      <c r="L54" t="str">
        <f>A39</f>
        <v>C7</v>
      </c>
      <c r="M54">
        <f>B39</f>
        <v>3341</v>
      </c>
      <c r="N54" s="8">
        <f t="shared" si="1"/>
        <v>-2.3926272547822827E-2</v>
      </c>
      <c r="O54">
        <f t="shared" si="2"/>
        <v>-0.95705090191291309</v>
      </c>
    </row>
    <row r="55" spans="1:15" x14ac:dyDescent="0.2">
      <c r="A55" t="s">
        <v>68</v>
      </c>
      <c r="B55">
        <v>33525</v>
      </c>
      <c r="K55" t="s">
        <v>26</v>
      </c>
      <c r="L55" t="str">
        <f>A27</f>
        <v>B7</v>
      </c>
      <c r="M55">
        <f>B27</f>
        <v>3367</v>
      </c>
      <c r="N55" s="8">
        <f t="shared" si="1"/>
        <v>-1.2406215395167392E-2</v>
      </c>
      <c r="O55">
        <f t="shared" si="2"/>
        <v>-0.49624861580669566</v>
      </c>
    </row>
    <row r="56" spans="1:15" x14ac:dyDescent="0.2">
      <c r="A56" t="s">
        <v>76</v>
      </c>
      <c r="B56">
        <v>3856</v>
      </c>
      <c r="K56" t="s">
        <v>25</v>
      </c>
      <c r="L56" t="str">
        <f>A15</f>
        <v>A7</v>
      </c>
      <c r="M56">
        <f>B15</f>
        <v>3419</v>
      </c>
      <c r="N56" s="8">
        <f t="shared" si="1"/>
        <v>1.0633898910143479E-2</v>
      </c>
      <c r="O56">
        <f t="shared" si="2"/>
        <v>0.42535595640573914</v>
      </c>
    </row>
    <row r="57" spans="1:15" x14ac:dyDescent="0.2">
      <c r="A57" t="s">
        <v>94</v>
      </c>
      <c r="B57">
        <v>4545</v>
      </c>
      <c r="K57" t="s">
        <v>34</v>
      </c>
      <c r="L57" t="str">
        <f>A16</f>
        <v>A8</v>
      </c>
      <c r="M57">
        <f>B16</f>
        <v>3827</v>
      </c>
      <c r="N57" s="8">
        <f t="shared" si="1"/>
        <v>0.19141018038258262</v>
      </c>
      <c r="O57">
        <f t="shared" si="2"/>
        <v>7.6564072153033047</v>
      </c>
    </row>
    <row r="58" spans="1:15" x14ac:dyDescent="0.2">
      <c r="A58" t="s">
        <v>95</v>
      </c>
      <c r="B58">
        <v>4097</v>
      </c>
      <c r="K58" t="s">
        <v>35</v>
      </c>
      <c r="L58" t="str">
        <f>A28</f>
        <v>B8</v>
      </c>
      <c r="M58">
        <f>B28</f>
        <v>4791</v>
      </c>
      <c r="N58" s="8">
        <f t="shared" si="1"/>
        <v>0.61853845327334567</v>
      </c>
      <c r="O58">
        <f t="shared" si="2"/>
        <v>24.741538130933826</v>
      </c>
    </row>
    <row r="59" spans="1:15" x14ac:dyDescent="0.2">
      <c r="A59" t="s">
        <v>96</v>
      </c>
      <c r="B59">
        <v>13939</v>
      </c>
      <c r="K59" t="s">
        <v>36</v>
      </c>
      <c r="L59" t="str">
        <f>A40</f>
        <v>C8</v>
      </c>
      <c r="M59">
        <f>B40</f>
        <v>7572</v>
      </c>
      <c r="N59" s="8">
        <f t="shared" si="1"/>
        <v>1.8507414894862213</v>
      </c>
      <c r="O59">
        <f t="shared" si="2"/>
        <v>74.029659579448847</v>
      </c>
    </row>
    <row r="60" spans="1:15" x14ac:dyDescent="0.2">
      <c r="A60" t="s">
        <v>13</v>
      </c>
      <c r="B60">
        <v>3503</v>
      </c>
      <c r="K60" t="s">
        <v>37</v>
      </c>
      <c r="L60" t="str">
        <f>A52</f>
        <v>D8</v>
      </c>
      <c r="M60">
        <f>B52</f>
        <v>12967</v>
      </c>
      <c r="N60" s="8">
        <f t="shared" si="1"/>
        <v>4.2411533486622242</v>
      </c>
      <c r="O60">
        <f t="shared" si="2"/>
        <v>169.64613394648896</v>
      </c>
    </row>
    <row r="61" spans="1:15" x14ac:dyDescent="0.2">
      <c r="A61" t="s">
        <v>21</v>
      </c>
      <c r="B61">
        <v>6204</v>
      </c>
      <c r="K61" t="s">
        <v>38</v>
      </c>
      <c r="L61" t="str">
        <f>A64</f>
        <v>E8</v>
      </c>
      <c r="M61">
        <f>B64</f>
        <v>28277</v>
      </c>
      <c r="N61" s="8">
        <f t="shared" si="1"/>
        <v>11.024694695091252</v>
      </c>
      <c r="O61">
        <f t="shared" si="2"/>
        <v>440.98778780365012</v>
      </c>
    </row>
    <row r="62" spans="1:15" x14ac:dyDescent="0.2">
      <c r="A62" t="s">
        <v>29</v>
      </c>
      <c r="B62">
        <v>4587</v>
      </c>
      <c r="K62" t="s">
        <v>30</v>
      </c>
      <c r="L62" t="str">
        <f>A76</f>
        <v>F8</v>
      </c>
      <c r="M62">
        <f>B76</f>
        <v>51345</v>
      </c>
      <c r="N62" s="8">
        <f t="shared" si="1"/>
        <v>21.24564386422416</v>
      </c>
      <c r="O62">
        <f t="shared" si="2"/>
        <v>849.82575456896643</v>
      </c>
    </row>
    <row r="63" spans="1:15" x14ac:dyDescent="0.2">
      <c r="A63" t="s">
        <v>38</v>
      </c>
      <c r="B63">
        <v>3389</v>
      </c>
      <c r="K63" t="s">
        <v>39</v>
      </c>
      <c r="L63" t="str">
        <f>A88</f>
        <v>G8</v>
      </c>
      <c r="M63">
        <f>B88</f>
        <v>42010</v>
      </c>
      <c r="N63" s="8">
        <f t="shared" si="1"/>
        <v>17.109500267299602</v>
      </c>
      <c r="O63">
        <f t="shared" si="2"/>
        <v>684.38001069198413</v>
      </c>
    </row>
    <row r="64" spans="1:15" x14ac:dyDescent="0.2">
      <c r="A64" t="s">
        <v>45</v>
      </c>
      <c r="B64">
        <v>28277</v>
      </c>
      <c r="K64" t="s">
        <v>40</v>
      </c>
      <c r="L64" t="str">
        <f>A100</f>
        <v>H8</v>
      </c>
      <c r="M64">
        <f>B100</f>
        <v>27236</v>
      </c>
      <c r="N64" s="8">
        <f t="shared" si="1"/>
        <v>10.563449329863779</v>
      </c>
      <c r="O64">
        <f t="shared" si="2"/>
        <v>422.53797319455117</v>
      </c>
    </row>
    <row r="65" spans="1:15" x14ac:dyDescent="0.2">
      <c r="A65" t="s">
        <v>53</v>
      </c>
      <c r="B65">
        <v>4808</v>
      </c>
      <c r="K65" t="s">
        <v>48</v>
      </c>
      <c r="L65" t="str">
        <f>A101</f>
        <v>H9</v>
      </c>
      <c r="M65">
        <f>B101</f>
        <v>12606</v>
      </c>
      <c r="N65" s="8">
        <f t="shared" si="1"/>
        <v>4.0812017858888163</v>
      </c>
      <c r="O65">
        <f t="shared" si="2"/>
        <v>163.24807143555265</v>
      </c>
    </row>
    <row r="66" spans="1:15" x14ac:dyDescent="0.2">
      <c r="A66" t="s">
        <v>61</v>
      </c>
      <c r="B66">
        <v>3308</v>
      </c>
      <c r="K66" t="s">
        <v>47</v>
      </c>
      <c r="L66" t="str">
        <f>A89</f>
        <v>G9</v>
      </c>
      <c r="M66">
        <f>B89</f>
        <v>7562</v>
      </c>
      <c r="N66" s="8">
        <f t="shared" si="1"/>
        <v>1.8463106982736617</v>
      </c>
      <c r="O66">
        <f t="shared" si="2"/>
        <v>73.852427930946462</v>
      </c>
    </row>
    <row r="67" spans="1:15" x14ac:dyDescent="0.2">
      <c r="A67" t="s">
        <v>69</v>
      </c>
      <c r="B67">
        <v>36914</v>
      </c>
      <c r="K67" t="s">
        <v>46</v>
      </c>
      <c r="L67" t="str">
        <f>A77</f>
        <v>F9</v>
      </c>
      <c r="M67">
        <f>B77</f>
        <v>5817</v>
      </c>
      <c r="N67" s="8">
        <f t="shared" si="1"/>
        <v>1.0731376316819794</v>
      </c>
      <c r="O67">
        <f t="shared" si="2"/>
        <v>42.925505267279178</v>
      </c>
    </row>
    <row r="68" spans="1:15" x14ac:dyDescent="0.2">
      <c r="A68" t="s">
        <v>77</v>
      </c>
      <c r="B68">
        <v>3877</v>
      </c>
      <c r="K68" t="s">
        <v>45</v>
      </c>
      <c r="L68" t="str">
        <f>A65</f>
        <v>E9</v>
      </c>
      <c r="M68">
        <f>B65</f>
        <v>4808</v>
      </c>
      <c r="N68" s="8">
        <f t="shared" si="1"/>
        <v>0.62607079833469736</v>
      </c>
      <c r="O68">
        <f t="shared" si="2"/>
        <v>25.042831933387895</v>
      </c>
    </row>
    <row r="69" spans="1:15" x14ac:dyDescent="0.2">
      <c r="A69" t="s">
        <v>97</v>
      </c>
      <c r="B69">
        <v>3654</v>
      </c>
      <c r="K69" t="s">
        <v>44</v>
      </c>
      <c r="L69" t="str">
        <f>A53</f>
        <v>D9</v>
      </c>
      <c r="M69">
        <f>B53</f>
        <v>4094</v>
      </c>
      <c r="N69" s="8">
        <f t="shared" si="1"/>
        <v>0.30971230575792885</v>
      </c>
      <c r="O69">
        <f t="shared" si="2"/>
        <v>12.388492230317155</v>
      </c>
    </row>
    <row r="70" spans="1:15" x14ac:dyDescent="0.2">
      <c r="A70" t="s">
        <v>98</v>
      </c>
      <c r="B70">
        <v>5016</v>
      </c>
      <c r="K70" t="s">
        <v>43</v>
      </c>
      <c r="L70" t="str">
        <f>A41</f>
        <v>C9</v>
      </c>
      <c r="M70">
        <f>B41</f>
        <v>3823</v>
      </c>
      <c r="N70" s="8">
        <f t="shared" si="1"/>
        <v>0.18963786389755871</v>
      </c>
      <c r="O70">
        <f t="shared" si="2"/>
        <v>7.585514555902348</v>
      </c>
    </row>
    <row r="71" spans="1:15" x14ac:dyDescent="0.2">
      <c r="A71" t="s">
        <v>99</v>
      </c>
      <c r="B71">
        <v>22635</v>
      </c>
      <c r="K71" t="s">
        <v>42</v>
      </c>
      <c r="L71" t="str">
        <f>A29</f>
        <v>B9</v>
      </c>
      <c r="M71">
        <f>B29</f>
        <v>3858</v>
      </c>
      <c r="N71" s="8">
        <f t="shared" si="1"/>
        <v>0.20514563314151796</v>
      </c>
      <c r="O71">
        <f t="shared" si="2"/>
        <v>8.2058253256607188</v>
      </c>
    </row>
    <row r="72" spans="1:15" x14ac:dyDescent="0.2">
      <c r="A72" t="s">
        <v>14</v>
      </c>
      <c r="B72">
        <v>3401</v>
      </c>
      <c r="K72" t="s">
        <v>41</v>
      </c>
      <c r="L72" t="str">
        <f>A17</f>
        <v>A9</v>
      </c>
      <c r="M72">
        <f>B17</f>
        <v>3966</v>
      </c>
      <c r="N72" s="8">
        <f t="shared" si="1"/>
        <v>0.25299817823716364</v>
      </c>
      <c r="O72">
        <f t="shared" si="2"/>
        <v>10.119927129486545</v>
      </c>
    </row>
    <row r="73" spans="1:15" x14ac:dyDescent="0.2">
      <c r="A73" t="s">
        <v>22</v>
      </c>
      <c r="B73">
        <v>4436</v>
      </c>
      <c r="K73" t="s">
        <v>49</v>
      </c>
      <c r="L73" t="str">
        <f>A18</f>
        <v>A10</v>
      </c>
      <c r="M73">
        <f>B18</f>
        <v>3662</v>
      </c>
      <c r="N73" s="8">
        <f t="shared" si="1"/>
        <v>0.11830212537534621</v>
      </c>
      <c r="O73">
        <f t="shared" si="2"/>
        <v>4.7320850150138485</v>
      </c>
    </row>
    <row r="74" spans="1:15" x14ac:dyDescent="0.2">
      <c r="A74" t="s">
        <v>32</v>
      </c>
      <c r="B74">
        <v>4067</v>
      </c>
      <c r="K74" t="s">
        <v>50</v>
      </c>
      <c r="L74" t="str">
        <f>A30</f>
        <v>B10</v>
      </c>
      <c r="M74">
        <f>B30</f>
        <v>3496</v>
      </c>
      <c r="N74" s="8">
        <f t="shared" ref="N74:N96" si="3">(M74-I$15)/I$16</f>
        <v>4.4750991246853812E-2</v>
      </c>
      <c r="O74">
        <f t="shared" ref="O74:O96" si="4">N74*40</f>
        <v>1.7900396498741524</v>
      </c>
    </row>
    <row r="75" spans="1:15" x14ac:dyDescent="0.2">
      <c r="A75" t="s">
        <v>30</v>
      </c>
      <c r="B75">
        <v>3606</v>
      </c>
      <c r="K75" t="s">
        <v>51</v>
      </c>
      <c r="L75" t="str">
        <f>A42</f>
        <v>C10</v>
      </c>
      <c r="M75">
        <f>B42</f>
        <v>3290</v>
      </c>
      <c r="N75" s="8">
        <f t="shared" si="3"/>
        <v>-4.6523307731877725E-2</v>
      </c>
      <c r="O75">
        <f t="shared" si="4"/>
        <v>-1.8609323092751091</v>
      </c>
    </row>
    <row r="76" spans="1:15" x14ac:dyDescent="0.2">
      <c r="A76" t="s">
        <v>46</v>
      </c>
      <c r="B76">
        <v>51345</v>
      </c>
      <c r="K76" t="s">
        <v>52</v>
      </c>
      <c r="L76" t="str">
        <f>A54</f>
        <v>D10</v>
      </c>
      <c r="M76">
        <f>B54</f>
        <v>3359</v>
      </c>
      <c r="N76" s="8">
        <f t="shared" si="3"/>
        <v>-1.5950848365215219E-2</v>
      </c>
      <c r="O76">
        <f t="shared" si="4"/>
        <v>-0.6380339346086088</v>
      </c>
    </row>
    <row r="77" spans="1:15" x14ac:dyDescent="0.2">
      <c r="A77" t="s">
        <v>54</v>
      </c>
      <c r="B77">
        <v>5817</v>
      </c>
      <c r="K77" t="s">
        <v>53</v>
      </c>
      <c r="L77" t="str">
        <f>A66</f>
        <v>E10</v>
      </c>
      <c r="M77">
        <f>B66</f>
        <v>3308</v>
      </c>
      <c r="N77" s="8">
        <f t="shared" si="3"/>
        <v>-3.8547883549270114E-2</v>
      </c>
      <c r="O77">
        <f t="shared" si="4"/>
        <v>-1.5419153419708045</v>
      </c>
    </row>
    <row r="78" spans="1:15" x14ac:dyDescent="0.2">
      <c r="A78" t="s">
        <v>62</v>
      </c>
      <c r="B78">
        <v>3421</v>
      </c>
      <c r="K78" t="s">
        <v>54</v>
      </c>
      <c r="L78" t="str">
        <f>A78</f>
        <v>F10</v>
      </c>
      <c r="M78">
        <f>B78</f>
        <v>3421</v>
      </c>
      <c r="N78" s="8">
        <f t="shared" si="3"/>
        <v>1.1520057152655435E-2</v>
      </c>
      <c r="O78">
        <f t="shared" si="4"/>
        <v>0.46080228610621743</v>
      </c>
    </row>
    <row r="79" spans="1:15" x14ac:dyDescent="0.2">
      <c r="A79" t="s">
        <v>70</v>
      </c>
      <c r="B79">
        <v>21816</v>
      </c>
      <c r="K79" t="s">
        <v>55</v>
      </c>
      <c r="L79" t="str">
        <f>A90</f>
        <v>G10</v>
      </c>
      <c r="M79">
        <f>B90</f>
        <v>3715</v>
      </c>
      <c r="N79" s="8">
        <f t="shared" si="3"/>
        <v>0.14178531880191306</v>
      </c>
      <c r="O79">
        <f t="shared" si="4"/>
        <v>5.6714127520765221</v>
      </c>
    </row>
    <row r="80" spans="1:15" x14ac:dyDescent="0.2">
      <c r="A80" t="s">
        <v>78</v>
      </c>
      <c r="B80">
        <v>3790</v>
      </c>
      <c r="K80" t="s">
        <v>56</v>
      </c>
      <c r="L80" t="str">
        <f>A102</f>
        <v>H10</v>
      </c>
      <c r="M80">
        <f>B102</f>
        <v>4360</v>
      </c>
      <c r="N80" s="8">
        <f t="shared" si="3"/>
        <v>0.42757135201201907</v>
      </c>
      <c r="O80">
        <f t="shared" si="4"/>
        <v>17.102854080480764</v>
      </c>
    </row>
    <row r="81" spans="1:15" x14ac:dyDescent="0.2">
      <c r="A81" t="s">
        <v>100</v>
      </c>
      <c r="B81">
        <v>3395</v>
      </c>
      <c r="K81" t="s">
        <v>64</v>
      </c>
      <c r="L81" t="str">
        <f>A103</f>
        <v>H11</v>
      </c>
      <c r="M81">
        <f>B103</f>
        <v>5505</v>
      </c>
      <c r="N81" s="8">
        <f t="shared" si="3"/>
        <v>0.93489694585011418</v>
      </c>
      <c r="O81">
        <f t="shared" si="4"/>
        <v>37.395877834004565</v>
      </c>
    </row>
    <row r="82" spans="1:15" x14ac:dyDescent="0.2">
      <c r="A82" t="s">
        <v>101</v>
      </c>
      <c r="B82">
        <v>7933</v>
      </c>
      <c r="K82" t="s">
        <v>63</v>
      </c>
      <c r="L82" t="str">
        <f>A91</f>
        <v>G11</v>
      </c>
      <c r="M82">
        <f>B91</f>
        <v>7893</v>
      </c>
      <c r="N82" s="8">
        <f t="shared" si="3"/>
        <v>1.9929698874093904</v>
      </c>
      <c r="O82">
        <f t="shared" si="4"/>
        <v>79.71879549637562</v>
      </c>
    </row>
    <row r="83" spans="1:15" x14ac:dyDescent="0.2">
      <c r="A83" t="s">
        <v>102</v>
      </c>
      <c r="B83">
        <v>30320</v>
      </c>
      <c r="K83" t="s">
        <v>62</v>
      </c>
      <c r="L83" t="str">
        <f>A79</f>
        <v>F11</v>
      </c>
      <c r="M83">
        <f>B79</f>
        <v>21816</v>
      </c>
      <c r="N83" s="8">
        <f t="shared" si="3"/>
        <v>8.1619604926563767</v>
      </c>
      <c r="O83">
        <f t="shared" si="4"/>
        <v>326.47841970625507</v>
      </c>
    </row>
    <row r="84" spans="1:15" x14ac:dyDescent="0.2">
      <c r="A84" t="s">
        <v>15</v>
      </c>
      <c r="B84">
        <v>3299</v>
      </c>
      <c r="K84" t="s">
        <v>61</v>
      </c>
      <c r="L84" t="str">
        <f>A67</f>
        <v>E11</v>
      </c>
      <c r="M84">
        <f>B67</f>
        <v>36914</v>
      </c>
      <c r="N84" s="8">
        <f t="shared" si="3"/>
        <v>14.851569065379136</v>
      </c>
      <c r="O84">
        <f t="shared" si="4"/>
        <v>594.06276261516541</v>
      </c>
    </row>
    <row r="85" spans="1:15" x14ac:dyDescent="0.2">
      <c r="A85" t="s">
        <v>23</v>
      </c>
      <c r="B85">
        <v>3434</v>
      </c>
      <c r="K85" t="s">
        <v>60</v>
      </c>
      <c r="L85" t="str">
        <f>A55</f>
        <v>D11</v>
      </c>
      <c r="M85">
        <f>B55</f>
        <v>33525</v>
      </c>
      <c r="N85" s="8">
        <f t="shared" si="3"/>
        <v>13.349973923442626</v>
      </c>
      <c r="O85">
        <f t="shared" si="4"/>
        <v>533.99895693770509</v>
      </c>
    </row>
    <row r="86" spans="1:15" x14ac:dyDescent="0.2">
      <c r="A86" t="s">
        <v>31</v>
      </c>
      <c r="B86">
        <v>3746</v>
      </c>
      <c r="K86" t="s">
        <v>59</v>
      </c>
      <c r="L86" t="str">
        <f>A43</f>
        <v>C11</v>
      </c>
      <c r="M86">
        <f>B43</f>
        <v>21572</v>
      </c>
      <c r="N86" s="8">
        <f t="shared" si="3"/>
        <v>8.0538491870699183</v>
      </c>
      <c r="O86">
        <f t="shared" si="4"/>
        <v>322.1539674827967</v>
      </c>
    </row>
    <row r="87" spans="1:15" x14ac:dyDescent="0.2">
      <c r="A87" t="s">
        <v>39</v>
      </c>
      <c r="B87">
        <v>3623</v>
      </c>
      <c r="K87" t="s">
        <v>58</v>
      </c>
      <c r="L87" t="str">
        <f>A31</f>
        <v>B11</v>
      </c>
      <c r="M87">
        <f>B31</f>
        <v>10396</v>
      </c>
      <c r="N87" s="8">
        <f t="shared" si="3"/>
        <v>3.1019969279131043</v>
      </c>
      <c r="O87">
        <f t="shared" si="4"/>
        <v>124.07987711652417</v>
      </c>
    </row>
    <row r="88" spans="1:15" x14ac:dyDescent="0.2">
      <c r="A88" t="s">
        <v>47</v>
      </c>
      <c r="B88">
        <v>42010</v>
      </c>
      <c r="K88" t="s">
        <v>57</v>
      </c>
      <c r="L88" t="str">
        <f>A19</f>
        <v>A11</v>
      </c>
      <c r="M88">
        <f>B19</f>
        <v>6285</v>
      </c>
      <c r="N88" s="8">
        <f t="shared" si="3"/>
        <v>1.2804986604297772</v>
      </c>
      <c r="O88">
        <f t="shared" si="4"/>
        <v>51.219946417191089</v>
      </c>
    </row>
    <row r="89" spans="1:15" x14ac:dyDescent="0.2">
      <c r="A89" t="s">
        <v>55</v>
      </c>
      <c r="B89">
        <v>7562</v>
      </c>
      <c r="K89" t="s">
        <v>65</v>
      </c>
      <c r="L89" t="str">
        <f>A20</f>
        <v>A12</v>
      </c>
      <c r="M89">
        <f>B20</f>
        <v>4879</v>
      </c>
      <c r="N89" s="8">
        <f t="shared" si="3"/>
        <v>0.65752941594387182</v>
      </c>
      <c r="O89">
        <f t="shared" si="4"/>
        <v>26.301176637754871</v>
      </c>
    </row>
    <row r="90" spans="1:15" x14ac:dyDescent="0.2">
      <c r="A90" t="s">
        <v>63</v>
      </c>
      <c r="B90">
        <v>3715</v>
      </c>
      <c r="K90" t="s">
        <v>66</v>
      </c>
      <c r="L90" t="str">
        <f>A32</f>
        <v>B12</v>
      </c>
      <c r="M90">
        <f>B32</f>
        <v>4284</v>
      </c>
      <c r="N90" s="8">
        <f t="shared" si="3"/>
        <v>0.39389733879656469</v>
      </c>
      <c r="O90">
        <f t="shared" si="4"/>
        <v>15.755893551862588</v>
      </c>
    </row>
    <row r="91" spans="1:15" x14ac:dyDescent="0.2">
      <c r="A91" t="s">
        <v>71</v>
      </c>
      <c r="B91">
        <v>7893</v>
      </c>
      <c r="K91" t="s">
        <v>67</v>
      </c>
      <c r="L91" t="str">
        <f>A44</f>
        <v>C12</v>
      </c>
      <c r="M91">
        <f>B44</f>
        <v>3908</v>
      </c>
      <c r="N91" s="8">
        <f t="shared" si="3"/>
        <v>0.22729958920431687</v>
      </c>
      <c r="O91">
        <f t="shared" si="4"/>
        <v>9.0919835681726742</v>
      </c>
    </row>
    <row r="92" spans="1:15" x14ac:dyDescent="0.2">
      <c r="A92" t="s">
        <v>79</v>
      </c>
      <c r="B92">
        <v>3540</v>
      </c>
      <c r="K92" t="s">
        <v>68</v>
      </c>
      <c r="L92" t="str">
        <f>A56</f>
        <v>D12</v>
      </c>
      <c r="M92">
        <f>B56</f>
        <v>3856</v>
      </c>
      <c r="N92" s="8">
        <f t="shared" si="3"/>
        <v>0.204259474899006</v>
      </c>
      <c r="O92">
        <f t="shared" si="4"/>
        <v>8.17037899596024</v>
      </c>
    </row>
    <row r="93" spans="1:15" x14ac:dyDescent="0.2">
      <c r="A93" t="s">
        <v>103</v>
      </c>
      <c r="B93">
        <v>3333</v>
      </c>
      <c r="K93" t="s">
        <v>69</v>
      </c>
      <c r="L93" t="str">
        <f>A68</f>
        <v>E12</v>
      </c>
      <c r="M93">
        <f>B68</f>
        <v>3877</v>
      </c>
      <c r="N93" s="8">
        <f t="shared" si="3"/>
        <v>0.21356413644538155</v>
      </c>
      <c r="O93">
        <f t="shared" si="4"/>
        <v>8.5425654578152628</v>
      </c>
    </row>
    <row r="94" spans="1:15" x14ac:dyDescent="0.2">
      <c r="A94" t="s">
        <v>104</v>
      </c>
      <c r="B94">
        <v>12303</v>
      </c>
      <c r="K94" t="s">
        <v>70</v>
      </c>
      <c r="L94" t="str">
        <f>A80</f>
        <v>F12</v>
      </c>
      <c r="M94">
        <f>B80</f>
        <v>3790</v>
      </c>
      <c r="N94" s="8">
        <f t="shared" si="3"/>
        <v>0.17501625289611142</v>
      </c>
      <c r="O94">
        <f t="shared" si="4"/>
        <v>7.000650115844457</v>
      </c>
    </row>
    <row r="95" spans="1:15" x14ac:dyDescent="0.2">
      <c r="A95" t="s">
        <v>105</v>
      </c>
      <c r="B95">
        <v>24131</v>
      </c>
      <c r="K95" t="s">
        <v>71</v>
      </c>
      <c r="L95" t="str">
        <f>A92</f>
        <v>G12</v>
      </c>
      <c r="M95">
        <f>B92</f>
        <v>3540</v>
      </c>
      <c r="N95" s="8">
        <f t="shared" si="3"/>
        <v>6.4246472582116854E-2</v>
      </c>
      <c r="O95">
        <f t="shared" si="4"/>
        <v>2.5698589032846741</v>
      </c>
    </row>
    <row r="96" spans="1:15" x14ac:dyDescent="0.2">
      <c r="A96" t="s">
        <v>16</v>
      </c>
      <c r="B96">
        <v>3308</v>
      </c>
      <c r="K96" t="s">
        <v>72</v>
      </c>
      <c r="L96" t="str">
        <f>A104</f>
        <v>H12</v>
      </c>
      <c r="M96">
        <f>B104</f>
        <v>3444</v>
      </c>
      <c r="N96" s="8">
        <f t="shared" si="3"/>
        <v>2.1710876941542938E-2</v>
      </c>
      <c r="O96">
        <f t="shared" si="4"/>
        <v>0.86843507766171757</v>
      </c>
    </row>
    <row r="97" spans="1:2" x14ac:dyDescent="0.2">
      <c r="A97" t="s">
        <v>24</v>
      </c>
      <c r="B97">
        <v>3294</v>
      </c>
    </row>
    <row r="98" spans="1:2" x14ac:dyDescent="0.2">
      <c r="A98" t="s">
        <v>33</v>
      </c>
      <c r="B98">
        <v>3593</v>
      </c>
    </row>
    <row r="99" spans="1:2" x14ac:dyDescent="0.2">
      <c r="A99" t="s">
        <v>40</v>
      </c>
      <c r="B99">
        <v>3616</v>
      </c>
    </row>
    <row r="100" spans="1:2" x14ac:dyDescent="0.2">
      <c r="A100" t="s">
        <v>48</v>
      </c>
      <c r="B100">
        <v>27236</v>
      </c>
    </row>
    <row r="101" spans="1:2" x14ac:dyDescent="0.2">
      <c r="A101" t="s">
        <v>56</v>
      </c>
      <c r="B101">
        <v>12606</v>
      </c>
    </row>
    <row r="102" spans="1:2" x14ac:dyDescent="0.2">
      <c r="A102" t="s">
        <v>64</v>
      </c>
      <c r="B102">
        <v>4360</v>
      </c>
    </row>
    <row r="103" spans="1:2" x14ac:dyDescent="0.2">
      <c r="A103" t="s">
        <v>72</v>
      </c>
      <c r="B103">
        <v>5505</v>
      </c>
    </row>
    <row r="104" spans="1:2" x14ac:dyDescent="0.2">
      <c r="A104" t="s">
        <v>80</v>
      </c>
      <c r="B104">
        <v>3444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abSelected="1" workbookViewId="0">
      <selection activeCell="E8" sqref="E8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64984</v>
      </c>
      <c r="D2">
        <v>3254</v>
      </c>
      <c r="E2">
        <v>3907</v>
      </c>
      <c r="F2">
        <v>3588</v>
      </c>
      <c r="G2">
        <v>33858</v>
      </c>
      <c r="H2">
        <v>24406</v>
      </c>
      <c r="I2">
        <v>3311</v>
      </c>
      <c r="J2">
        <v>3686</v>
      </c>
      <c r="K2">
        <v>3823</v>
      </c>
      <c r="L2">
        <v>3604</v>
      </c>
      <c r="M2">
        <v>6033</v>
      </c>
      <c r="N2">
        <v>4734</v>
      </c>
      <c r="O2">
        <v>35579</v>
      </c>
      <c r="P2">
        <v>3262</v>
      </c>
      <c r="Q2">
        <v>4425</v>
      </c>
      <c r="R2">
        <v>3512</v>
      </c>
      <c r="S2">
        <v>24758</v>
      </c>
      <c r="T2">
        <v>15188</v>
      </c>
      <c r="U2">
        <v>3267</v>
      </c>
      <c r="V2">
        <v>4718</v>
      </c>
      <c r="W2">
        <v>3772</v>
      </c>
      <c r="X2">
        <v>3364</v>
      </c>
      <c r="Y2">
        <v>9966</v>
      </c>
      <c r="Z2">
        <v>4082</v>
      </c>
      <c r="AA2">
        <v>21308</v>
      </c>
      <c r="AB2">
        <v>3254</v>
      </c>
      <c r="AC2">
        <v>4950</v>
      </c>
      <c r="AD2">
        <v>3495</v>
      </c>
      <c r="AE2">
        <v>10949</v>
      </c>
      <c r="AF2">
        <v>7670</v>
      </c>
      <c r="AG2">
        <v>3286</v>
      </c>
      <c r="AH2">
        <v>7157</v>
      </c>
      <c r="AI2">
        <v>3646</v>
      </c>
      <c r="AJ2">
        <v>3283</v>
      </c>
      <c r="AK2">
        <v>20287</v>
      </c>
      <c r="AL2">
        <v>3766</v>
      </c>
      <c r="AM2">
        <v>8881</v>
      </c>
      <c r="AN2">
        <v>3543</v>
      </c>
      <c r="AO2">
        <v>6325</v>
      </c>
      <c r="AP2">
        <v>3457</v>
      </c>
      <c r="AQ2">
        <v>7061</v>
      </c>
      <c r="AR2">
        <v>5466</v>
      </c>
      <c r="AS2">
        <v>3320</v>
      </c>
      <c r="AT2">
        <v>12095</v>
      </c>
      <c r="AU2">
        <v>3978</v>
      </c>
      <c r="AV2">
        <v>3234</v>
      </c>
      <c r="AW2">
        <v>31333</v>
      </c>
      <c r="AX2">
        <v>3620</v>
      </c>
      <c r="AY2">
        <v>4348</v>
      </c>
      <c r="AZ2">
        <v>4006</v>
      </c>
      <c r="BA2">
        <v>13218</v>
      </c>
      <c r="BB2">
        <v>3398</v>
      </c>
      <c r="BC2">
        <v>5668</v>
      </c>
      <c r="BD2">
        <v>4397</v>
      </c>
      <c r="BE2">
        <v>3290</v>
      </c>
      <c r="BF2">
        <v>27505</v>
      </c>
      <c r="BG2">
        <v>4662</v>
      </c>
      <c r="BH2">
        <v>3248</v>
      </c>
      <c r="BI2">
        <v>34797</v>
      </c>
      <c r="BJ2">
        <v>3682</v>
      </c>
      <c r="BK2">
        <v>3538</v>
      </c>
      <c r="BL2">
        <v>4805</v>
      </c>
      <c r="BM2">
        <v>21620</v>
      </c>
      <c r="BN2">
        <v>3270</v>
      </c>
      <c r="BO2">
        <v>4318</v>
      </c>
      <c r="BP2">
        <v>3938</v>
      </c>
      <c r="BQ2">
        <v>3471</v>
      </c>
      <c r="BR2">
        <v>47649</v>
      </c>
      <c r="BS2">
        <v>5625</v>
      </c>
      <c r="BT2">
        <v>3310</v>
      </c>
      <c r="BU2">
        <v>21121</v>
      </c>
      <c r="BV2">
        <v>3661</v>
      </c>
      <c r="BW2">
        <v>3326</v>
      </c>
      <c r="BX2">
        <v>7658</v>
      </c>
      <c r="BY2">
        <v>29140</v>
      </c>
      <c r="BZ2">
        <v>3236</v>
      </c>
      <c r="CA2">
        <v>3407</v>
      </c>
      <c r="CB2">
        <v>3685</v>
      </c>
      <c r="CC2">
        <v>3649</v>
      </c>
      <c r="CD2">
        <v>39899</v>
      </c>
      <c r="CE2">
        <v>7344</v>
      </c>
      <c r="CF2">
        <v>3647</v>
      </c>
      <c r="CG2">
        <v>7614</v>
      </c>
      <c r="CH2">
        <v>3483</v>
      </c>
      <c r="CI2">
        <v>3326</v>
      </c>
      <c r="CJ2">
        <v>12093</v>
      </c>
      <c r="CK2">
        <v>23715</v>
      </c>
      <c r="CL2">
        <v>3250</v>
      </c>
      <c r="CM2">
        <v>3251</v>
      </c>
      <c r="CN2">
        <v>3535</v>
      </c>
      <c r="CO2">
        <v>3624</v>
      </c>
      <c r="CP2">
        <v>26214</v>
      </c>
      <c r="CQ2">
        <v>12324</v>
      </c>
      <c r="CR2">
        <v>4206</v>
      </c>
      <c r="CS2">
        <v>5378</v>
      </c>
      <c r="CT2">
        <v>3370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64984</v>
      </c>
      <c r="G9">
        <f>'Plate 1'!G9</f>
        <v>30</v>
      </c>
      <c r="H9" t="str">
        <f t="shared" ref="H9:I9" si="0">A9</f>
        <v>A1</v>
      </c>
      <c r="I9">
        <f t="shared" si="0"/>
        <v>64984</v>
      </c>
      <c r="K9" t="s">
        <v>82</v>
      </c>
      <c r="L9" t="str">
        <f>A10</f>
        <v>A2</v>
      </c>
      <c r="M9">
        <f>B10</f>
        <v>3254</v>
      </c>
      <c r="N9" s="8">
        <f>(M9-I$15)/I$16</f>
        <v>-3.3244111888675827E-2</v>
      </c>
      <c r="O9">
        <f>N9*40</f>
        <v>-1.329764475547033</v>
      </c>
    </row>
    <row r="10" spans="1:98" x14ac:dyDescent="0.2">
      <c r="A10" t="s">
        <v>83</v>
      </c>
      <c r="B10">
        <v>3254</v>
      </c>
      <c r="G10">
        <f>'Plate 1'!G10</f>
        <v>15</v>
      </c>
      <c r="H10" t="str">
        <f>A21</f>
        <v>B1</v>
      </c>
      <c r="I10">
        <f>B21</f>
        <v>35579</v>
      </c>
      <c r="K10" t="s">
        <v>85</v>
      </c>
      <c r="L10" t="str">
        <f>A22</f>
        <v>B2</v>
      </c>
      <c r="M10">
        <f>B22</f>
        <v>3262</v>
      </c>
      <c r="N10" s="8">
        <f t="shared" ref="N10:N73" si="1">(M10-I$15)/I$16</f>
        <v>-2.9550321678822957E-2</v>
      </c>
      <c r="O10">
        <f t="shared" ref="O10:O73" si="2">N10*40</f>
        <v>-1.1820128671529182</v>
      </c>
    </row>
    <row r="11" spans="1:98" x14ac:dyDescent="0.2">
      <c r="A11" t="s">
        <v>84</v>
      </c>
      <c r="B11">
        <v>3907</v>
      </c>
      <c r="G11">
        <f>'Plate 1'!G11</f>
        <v>7.5</v>
      </c>
      <c r="H11" t="str">
        <f>A33</f>
        <v>C1</v>
      </c>
      <c r="I11">
        <f>B33</f>
        <v>21308</v>
      </c>
      <c r="K11" t="s">
        <v>88</v>
      </c>
      <c r="L11" t="str">
        <f>A34</f>
        <v>C2</v>
      </c>
      <c r="M11">
        <f>B34</f>
        <v>3254</v>
      </c>
      <c r="N11" s="8">
        <f t="shared" si="1"/>
        <v>-3.3244111888675827E-2</v>
      </c>
      <c r="O11">
        <f t="shared" si="2"/>
        <v>-1.329764475547033</v>
      </c>
    </row>
    <row r="12" spans="1:98" x14ac:dyDescent="0.2">
      <c r="A12" t="s">
        <v>9</v>
      </c>
      <c r="B12">
        <v>3588</v>
      </c>
      <c r="G12">
        <f>'Plate 1'!G12</f>
        <v>1.875</v>
      </c>
      <c r="H12" t="str">
        <f>A45</f>
        <v>D1</v>
      </c>
      <c r="I12">
        <f>B45</f>
        <v>8881</v>
      </c>
      <c r="K12" t="s">
        <v>91</v>
      </c>
      <c r="L12" t="str">
        <f>A46</f>
        <v>D2</v>
      </c>
      <c r="M12">
        <f>B46</f>
        <v>3543</v>
      </c>
      <c r="N12" s="8">
        <f t="shared" si="1"/>
        <v>0.10019405944225909</v>
      </c>
      <c r="O12">
        <f t="shared" si="2"/>
        <v>4.0077623776903639</v>
      </c>
    </row>
    <row r="13" spans="1:98" x14ac:dyDescent="0.2">
      <c r="A13" t="s">
        <v>17</v>
      </c>
      <c r="B13">
        <v>33858</v>
      </c>
      <c r="G13">
        <f>'Plate 1'!G13</f>
        <v>0.46875</v>
      </c>
      <c r="H13" t="str">
        <f>A57</f>
        <v>E1</v>
      </c>
      <c r="I13">
        <f>B57</f>
        <v>4348</v>
      </c>
      <c r="K13" t="s">
        <v>94</v>
      </c>
      <c r="L13" t="str">
        <f>A58</f>
        <v>E2</v>
      </c>
      <c r="M13">
        <f>B58</f>
        <v>4006</v>
      </c>
      <c r="N13" s="8">
        <f t="shared" si="1"/>
        <v>0.31397216783749393</v>
      </c>
      <c r="O13">
        <f t="shared" si="2"/>
        <v>12.558886713499756</v>
      </c>
    </row>
    <row r="14" spans="1:98" x14ac:dyDescent="0.2">
      <c r="A14" t="s">
        <v>25</v>
      </c>
      <c r="B14">
        <v>24406</v>
      </c>
      <c r="G14">
        <f>'Plate 1'!G14</f>
        <v>0.1171875</v>
      </c>
      <c r="H14" t="str">
        <f>A69</f>
        <v>F1</v>
      </c>
      <c r="I14">
        <f>B69</f>
        <v>3538</v>
      </c>
      <c r="K14" t="s">
        <v>97</v>
      </c>
      <c r="L14" t="str">
        <f>A70</f>
        <v>F2</v>
      </c>
      <c r="M14">
        <f>B70</f>
        <v>4805</v>
      </c>
      <c r="N14" s="8">
        <f t="shared" si="1"/>
        <v>0.68288946504654924</v>
      </c>
      <c r="O14">
        <f t="shared" si="2"/>
        <v>27.315578601861969</v>
      </c>
    </row>
    <row r="15" spans="1:98" x14ac:dyDescent="0.2">
      <c r="A15" t="s">
        <v>34</v>
      </c>
      <c r="B15">
        <v>3311</v>
      </c>
      <c r="G15">
        <f>'Plate 1'!G15</f>
        <v>0</v>
      </c>
      <c r="H15" t="str">
        <f>A81</f>
        <v>G1</v>
      </c>
      <c r="I15">
        <f>B81</f>
        <v>3326</v>
      </c>
      <c r="K15" t="s">
        <v>100</v>
      </c>
      <c r="L15" t="str">
        <f>A82</f>
        <v>G2</v>
      </c>
      <c r="M15">
        <f>B82</f>
        <v>7658</v>
      </c>
      <c r="N15" s="8">
        <f t="shared" si="1"/>
        <v>2.0001873986353291</v>
      </c>
      <c r="O15">
        <f t="shared" si="2"/>
        <v>80.007495945413169</v>
      </c>
    </row>
    <row r="16" spans="1:98" x14ac:dyDescent="0.2">
      <c r="A16" t="s">
        <v>41</v>
      </c>
      <c r="B16">
        <v>3686</v>
      </c>
      <c r="H16" t="s">
        <v>119</v>
      </c>
      <c r="I16">
        <f>SLOPE(I10:I15, G10:G15)</f>
        <v>2165.7970662926887</v>
      </c>
      <c r="K16" t="s">
        <v>103</v>
      </c>
      <c r="L16" t="str">
        <f>A94</f>
        <v>H2</v>
      </c>
      <c r="M16">
        <f>B94</f>
        <v>12093</v>
      </c>
      <c r="N16" s="8">
        <f t="shared" si="1"/>
        <v>4.0479323462225132</v>
      </c>
      <c r="O16">
        <f t="shared" si="2"/>
        <v>161.91729384890053</v>
      </c>
    </row>
    <row r="17" spans="1:15" x14ac:dyDescent="0.2">
      <c r="A17" t="s">
        <v>49</v>
      </c>
      <c r="B17">
        <v>3823</v>
      </c>
      <c r="K17" t="s">
        <v>104</v>
      </c>
      <c r="L17" t="str">
        <f>A95</f>
        <v>H3</v>
      </c>
      <c r="M17">
        <f>B95</f>
        <v>23715</v>
      </c>
      <c r="N17" s="8">
        <f t="shared" si="1"/>
        <v>9.4140860735862706</v>
      </c>
      <c r="O17">
        <f t="shared" si="2"/>
        <v>376.56344294345081</v>
      </c>
    </row>
    <row r="18" spans="1:15" x14ac:dyDescent="0.2">
      <c r="A18" t="s">
        <v>57</v>
      </c>
      <c r="B18">
        <v>3604</v>
      </c>
      <c r="K18" t="s">
        <v>101</v>
      </c>
      <c r="L18" t="str">
        <f>A83</f>
        <v>G3</v>
      </c>
      <c r="M18">
        <f>B83</f>
        <v>29140</v>
      </c>
      <c r="N18" s="8">
        <f t="shared" si="1"/>
        <v>11.918937559642748</v>
      </c>
      <c r="O18">
        <f t="shared" si="2"/>
        <v>476.75750238570993</v>
      </c>
    </row>
    <row r="19" spans="1:15" x14ac:dyDescent="0.2">
      <c r="A19" t="s">
        <v>65</v>
      </c>
      <c r="B19">
        <v>6033</v>
      </c>
      <c r="K19" t="s">
        <v>98</v>
      </c>
      <c r="L19" t="str">
        <f>A71</f>
        <v>F3</v>
      </c>
      <c r="M19">
        <f>B71</f>
        <v>21620</v>
      </c>
      <c r="N19" s="8">
        <f t="shared" si="1"/>
        <v>8.4467747623810503</v>
      </c>
      <c r="O19">
        <f t="shared" si="2"/>
        <v>337.87099049524204</v>
      </c>
    </row>
    <row r="20" spans="1:15" x14ac:dyDescent="0.2">
      <c r="A20" t="s">
        <v>73</v>
      </c>
      <c r="B20">
        <v>4734</v>
      </c>
      <c r="K20" t="s">
        <v>95</v>
      </c>
      <c r="L20" t="str">
        <f>A59</f>
        <v>E3</v>
      </c>
      <c r="M20">
        <f>B59</f>
        <v>13218</v>
      </c>
      <c r="N20" s="8">
        <f t="shared" si="1"/>
        <v>4.5673715944830731</v>
      </c>
      <c r="O20">
        <f t="shared" si="2"/>
        <v>182.69486377932293</v>
      </c>
    </row>
    <row r="21" spans="1:15" x14ac:dyDescent="0.2">
      <c r="A21" t="s">
        <v>85</v>
      </c>
      <c r="B21">
        <v>35579</v>
      </c>
      <c r="K21" t="s">
        <v>92</v>
      </c>
      <c r="L21" t="str">
        <f>A47</f>
        <v>D3</v>
      </c>
      <c r="M21">
        <f>B47</f>
        <v>6325</v>
      </c>
      <c r="N21" s="8">
        <f t="shared" si="1"/>
        <v>1.3847096049185945</v>
      </c>
      <c r="O21">
        <f t="shared" si="2"/>
        <v>55.388384196743779</v>
      </c>
    </row>
    <row r="22" spans="1:15" x14ac:dyDescent="0.2">
      <c r="A22" t="s">
        <v>86</v>
      </c>
      <c r="B22">
        <v>3262</v>
      </c>
      <c r="K22" t="s">
        <v>89</v>
      </c>
      <c r="L22" t="str">
        <f>A35</f>
        <v>C3</v>
      </c>
      <c r="M22">
        <f>B35</f>
        <v>4950</v>
      </c>
      <c r="N22" s="8">
        <f t="shared" si="1"/>
        <v>0.74983941260013254</v>
      </c>
      <c r="O22">
        <f t="shared" si="2"/>
        <v>29.993576504005301</v>
      </c>
    </row>
    <row r="23" spans="1:15" x14ac:dyDescent="0.2">
      <c r="A23" t="s">
        <v>87</v>
      </c>
      <c r="B23">
        <v>4425</v>
      </c>
      <c r="K23" t="s">
        <v>86</v>
      </c>
      <c r="L23" t="str">
        <f>A23</f>
        <v>B3</v>
      </c>
      <c r="M23">
        <f>B23</f>
        <v>4425</v>
      </c>
      <c r="N23" s="8">
        <f t="shared" si="1"/>
        <v>0.50743443007853795</v>
      </c>
      <c r="O23">
        <f t="shared" si="2"/>
        <v>20.297377203141519</v>
      </c>
    </row>
    <row r="24" spans="1:15" x14ac:dyDescent="0.2">
      <c r="A24" t="s">
        <v>10</v>
      </c>
      <c r="B24">
        <v>3512</v>
      </c>
      <c r="K24" t="s">
        <v>83</v>
      </c>
      <c r="L24" t="str">
        <f>A11</f>
        <v>A3</v>
      </c>
      <c r="M24">
        <f>B11</f>
        <v>3907</v>
      </c>
      <c r="N24" s="8">
        <f t="shared" si="1"/>
        <v>0.26826151399056464</v>
      </c>
      <c r="O24">
        <f t="shared" si="2"/>
        <v>10.730460559622585</v>
      </c>
    </row>
    <row r="25" spans="1:15" x14ac:dyDescent="0.2">
      <c r="A25" t="s">
        <v>18</v>
      </c>
      <c r="B25">
        <v>24758</v>
      </c>
      <c r="K25" t="s">
        <v>84</v>
      </c>
      <c r="L25" t="str">
        <f>A12</f>
        <v>A4</v>
      </c>
      <c r="M25">
        <f>B12</f>
        <v>3588</v>
      </c>
      <c r="N25" s="8">
        <f t="shared" si="1"/>
        <v>0.12097162937268148</v>
      </c>
      <c r="O25">
        <f t="shared" si="2"/>
        <v>4.8388651749072595</v>
      </c>
    </row>
    <row r="26" spans="1:15" x14ac:dyDescent="0.2">
      <c r="A26" t="s">
        <v>26</v>
      </c>
      <c r="B26">
        <v>15188</v>
      </c>
      <c r="K26" t="s">
        <v>87</v>
      </c>
      <c r="L26" t="str">
        <f>A24</f>
        <v>B4</v>
      </c>
      <c r="M26">
        <f>B24</f>
        <v>3512</v>
      </c>
      <c r="N26" s="8">
        <f t="shared" si="1"/>
        <v>8.5880622379079216E-2</v>
      </c>
      <c r="O26">
        <f t="shared" si="2"/>
        <v>3.4352248951631688</v>
      </c>
    </row>
    <row r="27" spans="1:15" x14ac:dyDescent="0.2">
      <c r="A27" t="s">
        <v>35</v>
      </c>
      <c r="B27">
        <v>3267</v>
      </c>
      <c r="K27" t="s">
        <v>90</v>
      </c>
      <c r="L27" t="str">
        <f>A36</f>
        <v>C4</v>
      </c>
      <c r="M27">
        <f>B36</f>
        <v>3495</v>
      </c>
      <c r="N27" s="8">
        <f t="shared" si="1"/>
        <v>7.8031318183141879E-2</v>
      </c>
      <c r="O27">
        <f t="shared" si="2"/>
        <v>3.1212527273256754</v>
      </c>
    </row>
    <row r="28" spans="1:15" x14ac:dyDescent="0.2">
      <c r="A28" t="s">
        <v>42</v>
      </c>
      <c r="B28">
        <v>4718</v>
      </c>
      <c r="K28" t="s">
        <v>93</v>
      </c>
      <c r="L28" t="str">
        <f>A48</f>
        <v>D4</v>
      </c>
      <c r="M28">
        <f>B48</f>
        <v>3457</v>
      </c>
      <c r="N28" s="8">
        <f t="shared" si="1"/>
        <v>6.048581468634074E-2</v>
      </c>
      <c r="O28">
        <f t="shared" si="2"/>
        <v>2.4194325874536298</v>
      </c>
    </row>
    <row r="29" spans="1:15" x14ac:dyDescent="0.2">
      <c r="A29" t="s">
        <v>50</v>
      </c>
      <c r="B29">
        <v>3772</v>
      </c>
      <c r="K29" t="s">
        <v>96</v>
      </c>
      <c r="L29" t="str">
        <f>A60</f>
        <v>E4</v>
      </c>
      <c r="M29">
        <f>B60</f>
        <v>3398</v>
      </c>
      <c r="N29" s="8">
        <f t="shared" si="1"/>
        <v>3.3244111888675827E-2</v>
      </c>
      <c r="O29">
        <f t="shared" si="2"/>
        <v>1.329764475547033</v>
      </c>
    </row>
    <row r="30" spans="1:15" x14ac:dyDescent="0.2">
      <c r="A30" t="s">
        <v>58</v>
      </c>
      <c r="B30">
        <v>3364</v>
      </c>
      <c r="K30" t="s">
        <v>99</v>
      </c>
      <c r="L30" t="str">
        <f>A72</f>
        <v>F4</v>
      </c>
      <c r="M30">
        <f>B72</f>
        <v>3270</v>
      </c>
      <c r="N30" s="8">
        <f t="shared" si="1"/>
        <v>-2.5856531468970087E-2</v>
      </c>
      <c r="O30">
        <f t="shared" si="2"/>
        <v>-1.0342612587588036</v>
      </c>
    </row>
    <row r="31" spans="1:15" x14ac:dyDescent="0.2">
      <c r="A31" t="s">
        <v>66</v>
      </c>
      <c r="B31">
        <v>9966</v>
      </c>
      <c r="K31" t="s">
        <v>102</v>
      </c>
      <c r="L31" t="str">
        <f>A84</f>
        <v>G4</v>
      </c>
      <c r="M31">
        <f>B84</f>
        <v>3236</v>
      </c>
      <c r="N31" s="8">
        <f t="shared" si="1"/>
        <v>-4.1555139860844782E-2</v>
      </c>
      <c r="O31">
        <f t="shared" si="2"/>
        <v>-1.6622055944337912</v>
      </c>
    </row>
    <row r="32" spans="1:15" x14ac:dyDescent="0.2">
      <c r="A32" t="s">
        <v>74</v>
      </c>
      <c r="B32">
        <v>4082</v>
      </c>
      <c r="K32" t="s">
        <v>105</v>
      </c>
      <c r="L32" t="str">
        <f>A96</f>
        <v>H4</v>
      </c>
      <c r="M32">
        <f>B96</f>
        <v>3250</v>
      </c>
      <c r="N32" s="8">
        <f t="shared" si="1"/>
        <v>-3.5091006993602264E-2</v>
      </c>
      <c r="O32">
        <f t="shared" si="2"/>
        <v>-1.4036402797440906</v>
      </c>
    </row>
    <row r="33" spans="1:15" x14ac:dyDescent="0.2">
      <c r="A33" t="s">
        <v>88</v>
      </c>
      <c r="B33">
        <v>21308</v>
      </c>
      <c r="K33" t="s">
        <v>16</v>
      </c>
      <c r="L33" t="str">
        <f>A97</f>
        <v>H5</v>
      </c>
      <c r="M33">
        <f>B97</f>
        <v>3251</v>
      </c>
      <c r="N33" s="8">
        <f t="shared" si="1"/>
        <v>-3.4629283217370653E-2</v>
      </c>
      <c r="O33">
        <f t="shared" si="2"/>
        <v>-1.3851713286948262</v>
      </c>
    </row>
    <row r="34" spans="1:15" x14ac:dyDescent="0.2">
      <c r="A34" t="s">
        <v>89</v>
      </c>
      <c r="B34">
        <v>3254</v>
      </c>
      <c r="K34" t="s">
        <v>15</v>
      </c>
      <c r="L34" t="str">
        <f>A85</f>
        <v>G5</v>
      </c>
      <c r="M34">
        <f>B85</f>
        <v>3407</v>
      </c>
      <c r="N34" s="8">
        <f t="shared" si="1"/>
        <v>3.7399625874760305E-2</v>
      </c>
      <c r="O34">
        <f t="shared" si="2"/>
        <v>1.4959850349904122</v>
      </c>
    </row>
    <row r="35" spans="1:15" x14ac:dyDescent="0.2">
      <c r="A35" t="s">
        <v>90</v>
      </c>
      <c r="B35">
        <v>4950</v>
      </c>
      <c r="K35" t="s">
        <v>14</v>
      </c>
      <c r="L35" t="str">
        <f>A73</f>
        <v>F5</v>
      </c>
      <c r="M35">
        <f>B73</f>
        <v>4318</v>
      </c>
      <c r="N35" s="8">
        <f t="shared" si="1"/>
        <v>0.45802998602175582</v>
      </c>
      <c r="O35">
        <f t="shared" si="2"/>
        <v>18.321199440870231</v>
      </c>
    </row>
    <row r="36" spans="1:15" x14ac:dyDescent="0.2">
      <c r="A36" t="s">
        <v>11</v>
      </c>
      <c r="B36">
        <v>3495</v>
      </c>
      <c r="K36" t="s">
        <v>13</v>
      </c>
      <c r="L36" t="str">
        <f>A61</f>
        <v>E5</v>
      </c>
      <c r="M36">
        <f>B61</f>
        <v>5668</v>
      </c>
      <c r="N36" s="8">
        <f t="shared" si="1"/>
        <v>1.0813570839344275</v>
      </c>
      <c r="O36">
        <f t="shared" si="2"/>
        <v>43.254283357377105</v>
      </c>
    </row>
    <row r="37" spans="1:15" x14ac:dyDescent="0.2">
      <c r="A37" t="s">
        <v>19</v>
      </c>
      <c r="B37">
        <v>10949</v>
      </c>
      <c r="K37" t="s">
        <v>12</v>
      </c>
      <c r="L37" t="str">
        <f>A49</f>
        <v>D5</v>
      </c>
      <c r="M37">
        <f>B49</f>
        <v>7061</v>
      </c>
      <c r="N37" s="8">
        <f t="shared" si="1"/>
        <v>1.7245383042250586</v>
      </c>
      <c r="O37">
        <f t="shared" si="2"/>
        <v>68.98153216900235</v>
      </c>
    </row>
    <row r="38" spans="1:15" x14ac:dyDescent="0.2">
      <c r="A38" t="s">
        <v>27</v>
      </c>
      <c r="B38">
        <v>7670</v>
      </c>
      <c r="K38" t="s">
        <v>11</v>
      </c>
      <c r="L38" t="str">
        <f>A37</f>
        <v>C5</v>
      </c>
      <c r="M38">
        <f>B37</f>
        <v>10949</v>
      </c>
      <c r="N38" s="8">
        <f t="shared" si="1"/>
        <v>3.5197203462135533</v>
      </c>
      <c r="O38">
        <f t="shared" si="2"/>
        <v>140.78881384854213</v>
      </c>
    </row>
    <row r="39" spans="1:15" x14ac:dyDescent="0.2">
      <c r="A39" t="s">
        <v>36</v>
      </c>
      <c r="B39">
        <v>3286</v>
      </c>
      <c r="K39" t="s">
        <v>10</v>
      </c>
      <c r="L39" t="str">
        <f>A25</f>
        <v>B5</v>
      </c>
      <c r="M39">
        <f>B25</f>
        <v>24758</v>
      </c>
      <c r="N39" s="8">
        <f t="shared" si="1"/>
        <v>9.8956639721958375</v>
      </c>
      <c r="O39">
        <f t="shared" si="2"/>
        <v>395.82655888783347</v>
      </c>
    </row>
    <row r="40" spans="1:15" x14ac:dyDescent="0.2">
      <c r="A40" t="s">
        <v>43</v>
      </c>
      <c r="B40">
        <v>7157</v>
      </c>
      <c r="K40" t="s">
        <v>9</v>
      </c>
      <c r="L40" t="str">
        <f>A13</f>
        <v>A5</v>
      </c>
      <c r="M40">
        <f>B13</f>
        <v>33858</v>
      </c>
      <c r="N40" s="8">
        <f t="shared" si="1"/>
        <v>14.097350335903478</v>
      </c>
      <c r="O40">
        <f t="shared" si="2"/>
        <v>563.89401343613918</v>
      </c>
    </row>
    <row r="41" spans="1:15" x14ac:dyDescent="0.2">
      <c r="A41" t="s">
        <v>51</v>
      </c>
      <c r="B41">
        <v>3646</v>
      </c>
      <c r="K41" t="s">
        <v>17</v>
      </c>
      <c r="L41" t="str">
        <f>A14</f>
        <v>A6</v>
      </c>
      <c r="M41">
        <f>B14</f>
        <v>24406</v>
      </c>
      <c r="N41" s="8">
        <f t="shared" si="1"/>
        <v>9.7331372029623111</v>
      </c>
      <c r="O41">
        <f t="shared" si="2"/>
        <v>389.32548811849244</v>
      </c>
    </row>
    <row r="42" spans="1:15" x14ac:dyDescent="0.2">
      <c r="A42" t="s">
        <v>59</v>
      </c>
      <c r="B42">
        <v>3283</v>
      </c>
      <c r="K42" t="s">
        <v>18</v>
      </c>
      <c r="L42" t="str">
        <f>A26</f>
        <v>B6</v>
      </c>
      <c r="M42">
        <f>B26</f>
        <v>15188</v>
      </c>
      <c r="N42" s="8">
        <f t="shared" si="1"/>
        <v>5.4769674336593424</v>
      </c>
      <c r="O42">
        <f t="shared" si="2"/>
        <v>219.0786973463737</v>
      </c>
    </row>
    <row r="43" spans="1:15" x14ac:dyDescent="0.2">
      <c r="A43" t="s">
        <v>67</v>
      </c>
      <c r="B43">
        <v>20287</v>
      </c>
      <c r="K43" t="s">
        <v>19</v>
      </c>
      <c r="L43" t="str">
        <f>A38</f>
        <v>C6</v>
      </c>
      <c r="M43">
        <f>B38</f>
        <v>7670</v>
      </c>
      <c r="N43" s="8">
        <f t="shared" si="1"/>
        <v>2.0057280839501082</v>
      </c>
      <c r="O43">
        <f t="shared" si="2"/>
        <v>80.22912335800433</v>
      </c>
    </row>
    <row r="44" spans="1:15" x14ac:dyDescent="0.2">
      <c r="A44" t="s">
        <v>75</v>
      </c>
      <c r="B44">
        <v>3766</v>
      </c>
      <c r="K44" t="s">
        <v>20</v>
      </c>
      <c r="L44" t="str">
        <f>A50</f>
        <v>D6</v>
      </c>
      <c r="M44">
        <f>B50</f>
        <v>5466</v>
      </c>
      <c r="N44" s="8">
        <f t="shared" si="1"/>
        <v>0.98808888113564264</v>
      </c>
      <c r="O44">
        <f t="shared" si="2"/>
        <v>39.523555245425705</v>
      </c>
    </row>
    <row r="45" spans="1:15" x14ac:dyDescent="0.2">
      <c r="A45" t="s">
        <v>91</v>
      </c>
      <c r="B45">
        <v>8881</v>
      </c>
      <c r="K45" t="s">
        <v>21</v>
      </c>
      <c r="L45" t="str">
        <f>A62</f>
        <v>E6</v>
      </c>
      <c r="M45">
        <f>B62</f>
        <v>4397</v>
      </c>
      <c r="N45" s="8">
        <f t="shared" si="1"/>
        <v>0.49450616434405292</v>
      </c>
      <c r="O45">
        <f t="shared" si="2"/>
        <v>19.780246573762117</v>
      </c>
    </row>
    <row r="46" spans="1:15" x14ac:dyDescent="0.2">
      <c r="A46" t="s">
        <v>92</v>
      </c>
      <c r="B46">
        <v>3543</v>
      </c>
      <c r="K46" t="s">
        <v>22</v>
      </c>
      <c r="L46" t="str">
        <f>A74</f>
        <v>F6</v>
      </c>
      <c r="M46">
        <f>B74</f>
        <v>3938</v>
      </c>
      <c r="N46" s="8">
        <f t="shared" si="1"/>
        <v>0.28257495105374453</v>
      </c>
      <c r="O46">
        <f t="shared" si="2"/>
        <v>11.302998042149781</v>
      </c>
    </row>
    <row r="47" spans="1:15" x14ac:dyDescent="0.2">
      <c r="A47" t="s">
        <v>93</v>
      </c>
      <c r="B47">
        <v>6325</v>
      </c>
      <c r="K47" t="s">
        <v>23</v>
      </c>
      <c r="L47" t="str">
        <f>A86</f>
        <v>G6</v>
      </c>
      <c r="M47">
        <f>B86</f>
        <v>3685</v>
      </c>
      <c r="N47" s="8">
        <f t="shared" si="1"/>
        <v>0.16575883566714752</v>
      </c>
      <c r="O47">
        <f t="shared" si="2"/>
        <v>6.6303534266859012</v>
      </c>
    </row>
    <row r="48" spans="1:15" x14ac:dyDescent="0.2">
      <c r="A48" t="s">
        <v>12</v>
      </c>
      <c r="B48">
        <v>3457</v>
      </c>
      <c r="K48" t="s">
        <v>24</v>
      </c>
      <c r="L48" t="str">
        <f>A98</f>
        <v>H6</v>
      </c>
      <c r="M48">
        <f>B98</f>
        <v>3535</v>
      </c>
      <c r="N48" s="8">
        <f t="shared" si="1"/>
        <v>9.6500269232406219E-2</v>
      </c>
      <c r="O48">
        <f t="shared" si="2"/>
        <v>3.8600107692962489</v>
      </c>
    </row>
    <row r="49" spans="1:15" x14ac:dyDescent="0.2">
      <c r="A49" t="s">
        <v>20</v>
      </c>
      <c r="B49">
        <v>7061</v>
      </c>
      <c r="K49" t="s">
        <v>33</v>
      </c>
      <c r="L49" t="str">
        <f>A99</f>
        <v>H7</v>
      </c>
      <c r="M49">
        <f>B99</f>
        <v>3624</v>
      </c>
      <c r="N49" s="8">
        <f t="shared" si="1"/>
        <v>0.1375936853170194</v>
      </c>
      <c r="O49">
        <f t="shared" si="2"/>
        <v>5.5037474126807764</v>
      </c>
    </row>
    <row r="50" spans="1:15" x14ac:dyDescent="0.2">
      <c r="A50" t="s">
        <v>28</v>
      </c>
      <c r="B50">
        <v>5466</v>
      </c>
      <c r="K50" t="s">
        <v>31</v>
      </c>
      <c r="L50" t="str">
        <f>A87</f>
        <v>G7</v>
      </c>
      <c r="M50">
        <f>B87</f>
        <v>3649</v>
      </c>
      <c r="N50" s="8">
        <f t="shared" si="1"/>
        <v>0.14913677972280961</v>
      </c>
      <c r="O50">
        <f t="shared" si="2"/>
        <v>5.9654711889123844</v>
      </c>
    </row>
    <row r="51" spans="1:15" x14ac:dyDescent="0.2">
      <c r="A51" t="s">
        <v>37</v>
      </c>
      <c r="B51">
        <v>3320</v>
      </c>
      <c r="K51" t="s">
        <v>32</v>
      </c>
      <c r="L51" t="str">
        <f>A75</f>
        <v>F7</v>
      </c>
      <c r="M51">
        <f>B75</f>
        <v>3471</v>
      </c>
      <c r="N51" s="8">
        <f t="shared" si="1"/>
        <v>6.6949947553583258E-2</v>
      </c>
      <c r="O51">
        <f t="shared" si="2"/>
        <v>2.6779979021433302</v>
      </c>
    </row>
    <row r="52" spans="1:15" x14ac:dyDescent="0.2">
      <c r="A52" t="s">
        <v>44</v>
      </c>
      <c r="B52">
        <v>12095</v>
      </c>
      <c r="K52" t="s">
        <v>29</v>
      </c>
      <c r="L52" t="str">
        <f>A63</f>
        <v>E7</v>
      </c>
      <c r="M52">
        <f>B63</f>
        <v>3290</v>
      </c>
      <c r="N52" s="8">
        <f t="shared" si="1"/>
        <v>-1.6622055944337914E-2</v>
      </c>
      <c r="O52">
        <f t="shared" si="2"/>
        <v>-0.66488223777351652</v>
      </c>
    </row>
    <row r="53" spans="1:15" x14ac:dyDescent="0.2">
      <c r="A53" t="s">
        <v>52</v>
      </c>
      <c r="B53">
        <v>3978</v>
      </c>
      <c r="K53" t="s">
        <v>28</v>
      </c>
      <c r="L53" t="str">
        <f>A51</f>
        <v>D7</v>
      </c>
      <c r="M53">
        <f>B51</f>
        <v>3320</v>
      </c>
      <c r="N53" s="8">
        <f t="shared" si="1"/>
        <v>-2.7703426573896521E-3</v>
      </c>
      <c r="O53">
        <f t="shared" si="2"/>
        <v>-0.11081370629558608</v>
      </c>
    </row>
    <row r="54" spans="1:15" x14ac:dyDescent="0.2">
      <c r="A54" t="s">
        <v>60</v>
      </c>
      <c r="B54">
        <v>3234</v>
      </c>
      <c r="K54" t="s">
        <v>27</v>
      </c>
      <c r="L54" t="str">
        <f>A39</f>
        <v>C7</v>
      </c>
      <c r="M54">
        <f>B39</f>
        <v>3286</v>
      </c>
      <c r="N54" s="8">
        <f t="shared" si="1"/>
        <v>-1.8468951049264347E-2</v>
      </c>
      <c r="O54">
        <f t="shared" si="2"/>
        <v>-0.73875804197057393</v>
      </c>
    </row>
    <row r="55" spans="1:15" x14ac:dyDescent="0.2">
      <c r="A55" t="s">
        <v>68</v>
      </c>
      <c r="B55">
        <v>31333</v>
      </c>
      <c r="K55" t="s">
        <v>26</v>
      </c>
      <c r="L55" t="str">
        <f>A27</f>
        <v>B7</v>
      </c>
      <c r="M55">
        <f>B27</f>
        <v>3267</v>
      </c>
      <c r="N55" s="8">
        <f t="shared" si="1"/>
        <v>-2.7241702797664913E-2</v>
      </c>
      <c r="O55">
        <f t="shared" si="2"/>
        <v>-1.0896681119065965</v>
      </c>
    </row>
    <row r="56" spans="1:15" x14ac:dyDescent="0.2">
      <c r="A56" t="s">
        <v>76</v>
      </c>
      <c r="B56">
        <v>3620</v>
      </c>
      <c r="K56" t="s">
        <v>25</v>
      </c>
      <c r="L56" t="str">
        <f>A15</f>
        <v>A7</v>
      </c>
      <c r="M56">
        <f>B15</f>
        <v>3311</v>
      </c>
      <c r="N56" s="8">
        <f t="shared" si="1"/>
        <v>-6.9258566434741309E-3</v>
      </c>
      <c r="O56">
        <f t="shared" si="2"/>
        <v>-0.27703426573896522</v>
      </c>
    </row>
    <row r="57" spans="1:15" x14ac:dyDescent="0.2">
      <c r="A57" t="s">
        <v>94</v>
      </c>
      <c r="B57">
        <v>4348</v>
      </c>
      <c r="K57" t="s">
        <v>34</v>
      </c>
      <c r="L57" t="str">
        <f>A16</f>
        <v>A8</v>
      </c>
      <c r="M57">
        <f>B16</f>
        <v>3686</v>
      </c>
      <c r="N57" s="8">
        <f t="shared" si="1"/>
        <v>0.16622055944337913</v>
      </c>
      <c r="O57">
        <f t="shared" si="2"/>
        <v>6.6488223777351649</v>
      </c>
    </row>
    <row r="58" spans="1:15" x14ac:dyDescent="0.2">
      <c r="A58" t="s">
        <v>95</v>
      </c>
      <c r="B58">
        <v>4006</v>
      </c>
      <c r="K58" t="s">
        <v>35</v>
      </c>
      <c r="L58" t="str">
        <f>A28</f>
        <v>B8</v>
      </c>
      <c r="M58">
        <f>B28</f>
        <v>4718</v>
      </c>
      <c r="N58" s="8">
        <f t="shared" si="1"/>
        <v>0.6427194965143993</v>
      </c>
      <c r="O58">
        <f t="shared" si="2"/>
        <v>25.708779860575973</v>
      </c>
    </row>
    <row r="59" spans="1:15" x14ac:dyDescent="0.2">
      <c r="A59" t="s">
        <v>96</v>
      </c>
      <c r="B59">
        <v>13218</v>
      </c>
      <c r="K59" t="s">
        <v>36</v>
      </c>
      <c r="L59" t="str">
        <f>A40</f>
        <v>C8</v>
      </c>
      <c r="M59">
        <f>B40</f>
        <v>7157</v>
      </c>
      <c r="N59" s="8">
        <f t="shared" si="1"/>
        <v>1.768863786743293</v>
      </c>
      <c r="O59">
        <f t="shared" si="2"/>
        <v>70.754551469731723</v>
      </c>
    </row>
    <row r="60" spans="1:15" x14ac:dyDescent="0.2">
      <c r="A60" t="s">
        <v>13</v>
      </c>
      <c r="B60">
        <v>3398</v>
      </c>
      <c r="K60" t="s">
        <v>37</v>
      </c>
      <c r="L60" t="str">
        <f>A52</f>
        <v>D8</v>
      </c>
      <c r="M60">
        <f>B52</f>
        <v>12095</v>
      </c>
      <c r="N60" s="8">
        <f t="shared" si="1"/>
        <v>4.048855793774977</v>
      </c>
      <c r="O60">
        <f t="shared" si="2"/>
        <v>161.95423175099907</v>
      </c>
    </row>
    <row r="61" spans="1:15" x14ac:dyDescent="0.2">
      <c r="A61" t="s">
        <v>21</v>
      </c>
      <c r="B61">
        <v>5668</v>
      </c>
      <c r="K61" t="s">
        <v>38</v>
      </c>
      <c r="L61" t="str">
        <f>A64</f>
        <v>E8</v>
      </c>
      <c r="M61">
        <f>B64</f>
        <v>27505</v>
      </c>
      <c r="N61" s="8">
        <f t="shared" si="1"/>
        <v>11.164019185504067</v>
      </c>
      <c r="O61">
        <f t="shared" si="2"/>
        <v>446.56076742016268</v>
      </c>
    </row>
    <row r="62" spans="1:15" x14ac:dyDescent="0.2">
      <c r="A62" t="s">
        <v>29</v>
      </c>
      <c r="B62">
        <v>4397</v>
      </c>
      <c r="K62" t="s">
        <v>30</v>
      </c>
      <c r="L62" t="str">
        <f>A76</f>
        <v>F8</v>
      </c>
      <c r="M62">
        <f>B76</f>
        <v>47649</v>
      </c>
      <c r="N62" s="8">
        <f t="shared" si="1"/>
        <v>20.464982933913593</v>
      </c>
      <c r="O62">
        <f t="shared" si="2"/>
        <v>818.59931735654368</v>
      </c>
    </row>
    <row r="63" spans="1:15" x14ac:dyDescent="0.2">
      <c r="A63" t="s">
        <v>38</v>
      </c>
      <c r="B63">
        <v>3290</v>
      </c>
      <c r="K63" t="s">
        <v>39</v>
      </c>
      <c r="L63" t="str">
        <f>A88</f>
        <v>G8</v>
      </c>
      <c r="M63">
        <f>B88</f>
        <v>39899</v>
      </c>
      <c r="N63" s="8">
        <f t="shared" si="1"/>
        <v>16.886623668118624</v>
      </c>
      <c r="O63">
        <f t="shared" si="2"/>
        <v>675.464946724745</v>
      </c>
    </row>
    <row r="64" spans="1:15" x14ac:dyDescent="0.2">
      <c r="A64" t="s">
        <v>45</v>
      </c>
      <c r="B64">
        <v>27505</v>
      </c>
      <c r="K64" t="s">
        <v>40</v>
      </c>
      <c r="L64" t="str">
        <f>A100</f>
        <v>H8</v>
      </c>
      <c r="M64">
        <f>B100</f>
        <v>26214</v>
      </c>
      <c r="N64" s="8">
        <f t="shared" si="1"/>
        <v>10.567933790389061</v>
      </c>
      <c r="O64">
        <f t="shared" si="2"/>
        <v>422.71735161556245</v>
      </c>
    </row>
    <row r="65" spans="1:15" x14ac:dyDescent="0.2">
      <c r="A65" t="s">
        <v>53</v>
      </c>
      <c r="B65">
        <v>4662</v>
      </c>
      <c r="K65" t="s">
        <v>48</v>
      </c>
      <c r="L65" t="str">
        <f>A101</f>
        <v>H9</v>
      </c>
      <c r="M65">
        <f>B101</f>
        <v>12324</v>
      </c>
      <c r="N65" s="8">
        <f t="shared" si="1"/>
        <v>4.1545905385320152</v>
      </c>
      <c r="O65">
        <f t="shared" si="2"/>
        <v>166.18362154128062</v>
      </c>
    </row>
    <row r="66" spans="1:15" x14ac:dyDescent="0.2">
      <c r="A66" t="s">
        <v>61</v>
      </c>
      <c r="B66">
        <v>3248</v>
      </c>
      <c r="K66" t="s">
        <v>47</v>
      </c>
      <c r="L66" t="str">
        <f>A89</f>
        <v>G9</v>
      </c>
      <c r="M66">
        <f>B89</f>
        <v>7344</v>
      </c>
      <c r="N66" s="8">
        <f t="shared" si="1"/>
        <v>1.8552061328986038</v>
      </c>
      <c r="O66">
        <f t="shared" si="2"/>
        <v>74.208245315944154</v>
      </c>
    </row>
    <row r="67" spans="1:15" x14ac:dyDescent="0.2">
      <c r="A67" t="s">
        <v>69</v>
      </c>
      <c r="B67">
        <v>34797</v>
      </c>
      <c r="K67" t="s">
        <v>46</v>
      </c>
      <c r="L67" t="str">
        <f>A77</f>
        <v>F9</v>
      </c>
      <c r="M67">
        <f>B77</f>
        <v>5625</v>
      </c>
      <c r="N67" s="8">
        <f t="shared" si="1"/>
        <v>1.0615029615564684</v>
      </c>
      <c r="O67">
        <f t="shared" si="2"/>
        <v>42.460118462258734</v>
      </c>
    </row>
    <row r="68" spans="1:15" x14ac:dyDescent="0.2">
      <c r="A68" t="s">
        <v>77</v>
      </c>
      <c r="B68">
        <v>3682</v>
      </c>
      <c r="K68" t="s">
        <v>45</v>
      </c>
      <c r="L68" t="str">
        <f>A65</f>
        <v>E9</v>
      </c>
      <c r="M68">
        <f>B65</f>
        <v>4662</v>
      </c>
      <c r="N68" s="8">
        <f t="shared" si="1"/>
        <v>0.61686296504542926</v>
      </c>
      <c r="O68">
        <f t="shared" si="2"/>
        <v>24.674518601817169</v>
      </c>
    </row>
    <row r="69" spans="1:15" x14ac:dyDescent="0.2">
      <c r="A69" t="s">
        <v>97</v>
      </c>
      <c r="B69">
        <v>3538</v>
      </c>
      <c r="K69" t="s">
        <v>44</v>
      </c>
      <c r="L69" t="str">
        <f>A53</f>
        <v>D9</v>
      </c>
      <c r="M69">
        <f>B53</f>
        <v>3978</v>
      </c>
      <c r="N69" s="8">
        <f t="shared" si="1"/>
        <v>0.30104390210300885</v>
      </c>
      <c r="O69">
        <f t="shared" si="2"/>
        <v>12.041756084120355</v>
      </c>
    </row>
    <row r="70" spans="1:15" x14ac:dyDescent="0.2">
      <c r="A70" t="s">
        <v>98</v>
      </c>
      <c r="B70">
        <v>4805</v>
      </c>
      <c r="K70" t="s">
        <v>43</v>
      </c>
      <c r="L70" t="str">
        <f>A41</f>
        <v>C9</v>
      </c>
      <c r="M70">
        <f>B41</f>
        <v>3646</v>
      </c>
      <c r="N70" s="8">
        <f t="shared" si="1"/>
        <v>0.14775160839411478</v>
      </c>
      <c r="O70">
        <f t="shared" si="2"/>
        <v>5.9100643357645914</v>
      </c>
    </row>
    <row r="71" spans="1:15" x14ac:dyDescent="0.2">
      <c r="A71" t="s">
        <v>99</v>
      </c>
      <c r="B71">
        <v>21620</v>
      </c>
      <c r="K71" t="s">
        <v>42</v>
      </c>
      <c r="L71" t="str">
        <f>A29</f>
        <v>B9</v>
      </c>
      <c r="M71">
        <f>B29</f>
        <v>3772</v>
      </c>
      <c r="N71" s="8">
        <f t="shared" si="1"/>
        <v>0.20592880419929749</v>
      </c>
      <c r="O71">
        <f t="shared" si="2"/>
        <v>8.2371521679718995</v>
      </c>
    </row>
    <row r="72" spans="1:15" x14ac:dyDescent="0.2">
      <c r="A72" t="s">
        <v>14</v>
      </c>
      <c r="B72">
        <v>3270</v>
      </c>
      <c r="K72" t="s">
        <v>41</v>
      </c>
      <c r="L72" t="str">
        <f>A17</f>
        <v>A9</v>
      </c>
      <c r="M72">
        <f>B17</f>
        <v>3823</v>
      </c>
      <c r="N72" s="8">
        <f t="shared" si="1"/>
        <v>0.22947671678710954</v>
      </c>
      <c r="O72">
        <f t="shared" si="2"/>
        <v>9.1790686714843819</v>
      </c>
    </row>
    <row r="73" spans="1:15" x14ac:dyDescent="0.2">
      <c r="A73" t="s">
        <v>22</v>
      </c>
      <c r="B73">
        <v>4318</v>
      </c>
      <c r="K73" t="s">
        <v>49</v>
      </c>
      <c r="L73" t="str">
        <f>A18</f>
        <v>A10</v>
      </c>
      <c r="M73">
        <f>B18</f>
        <v>3604</v>
      </c>
      <c r="N73" s="8">
        <f t="shared" si="1"/>
        <v>0.12835920979238721</v>
      </c>
      <c r="O73">
        <f t="shared" si="2"/>
        <v>5.1343683916954888</v>
      </c>
    </row>
    <row r="74" spans="1:15" x14ac:dyDescent="0.2">
      <c r="A74" t="s">
        <v>32</v>
      </c>
      <c r="B74">
        <v>3938</v>
      </c>
      <c r="K74" t="s">
        <v>50</v>
      </c>
      <c r="L74" t="str">
        <f>A30</f>
        <v>B10</v>
      </c>
      <c r="M74">
        <f>B30</f>
        <v>3364</v>
      </c>
      <c r="N74" s="8">
        <f t="shared" ref="N74:N96" si="3">(M74-I$15)/I$16</f>
        <v>1.7545503496801132E-2</v>
      </c>
      <c r="O74">
        <f t="shared" ref="O74:O96" si="4">N74*40</f>
        <v>0.70182013987204528</v>
      </c>
    </row>
    <row r="75" spans="1:15" x14ac:dyDescent="0.2">
      <c r="A75" t="s">
        <v>30</v>
      </c>
      <c r="B75">
        <v>3471</v>
      </c>
      <c r="K75" t="s">
        <v>51</v>
      </c>
      <c r="L75" t="str">
        <f>A42</f>
        <v>C10</v>
      </c>
      <c r="M75">
        <f>B42</f>
        <v>3283</v>
      </c>
      <c r="N75" s="8">
        <f t="shared" si="3"/>
        <v>-1.9854122377959176E-2</v>
      </c>
      <c r="O75">
        <f t="shared" si="4"/>
        <v>-0.79416489511836708</v>
      </c>
    </row>
    <row r="76" spans="1:15" x14ac:dyDescent="0.2">
      <c r="A76" t="s">
        <v>46</v>
      </c>
      <c r="B76">
        <v>47649</v>
      </c>
      <c r="K76" t="s">
        <v>52</v>
      </c>
      <c r="L76" t="str">
        <f>A54</f>
        <v>D10</v>
      </c>
      <c r="M76">
        <f>B54</f>
        <v>3234</v>
      </c>
      <c r="N76" s="8">
        <f t="shared" si="3"/>
        <v>-4.2478587413308004E-2</v>
      </c>
      <c r="O76">
        <f t="shared" si="4"/>
        <v>-1.6991434965323202</v>
      </c>
    </row>
    <row r="77" spans="1:15" x14ac:dyDescent="0.2">
      <c r="A77" t="s">
        <v>54</v>
      </c>
      <c r="B77">
        <v>5625</v>
      </c>
      <c r="K77" t="s">
        <v>53</v>
      </c>
      <c r="L77" t="str">
        <f>A66</f>
        <v>E10</v>
      </c>
      <c r="M77">
        <f>B66</f>
        <v>3248</v>
      </c>
      <c r="N77" s="8">
        <f t="shared" si="3"/>
        <v>-3.6014454546065479E-2</v>
      </c>
      <c r="O77">
        <f t="shared" si="4"/>
        <v>-1.4405781818426191</v>
      </c>
    </row>
    <row r="78" spans="1:15" x14ac:dyDescent="0.2">
      <c r="A78" t="s">
        <v>62</v>
      </c>
      <c r="B78">
        <v>3310</v>
      </c>
      <c r="K78" t="s">
        <v>54</v>
      </c>
      <c r="L78" t="str">
        <f>A78</f>
        <v>F10</v>
      </c>
      <c r="M78">
        <f>B78</f>
        <v>3310</v>
      </c>
      <c r="N78" s="8">
        <f t="shared" si="3"/>
        <v>-7.3875804197057393E-3</v>
      </c>
      <c r="O78">
        <f t="shared" si="4"/>
        <v>-0.29550321678822955</v>
      </c>
    </row>
    <row r="79" spans="1:15" x14ac:dyDescent="0.2">
      <c r="A79" t="s">
        <v>70</v>
      </c>
      <c r="B79">
        <v>21121</v>
      </c>
      <c r="K79" t="s">
        <v>55</v>
      </c>
      <c r="L79" t="str">
        <f>A90</f>
        <v>G10</v>
      </c>
      <c r="M79">
        <f>B90</f>
        <v>3647</v>
      </c>
      <c r="N79" s="8">
        <f t="shared" si="3"/>
        <v>0.14821333217034641</v>
      </c>
      <c r="O79">
        <f t="shared" si="4"/>
        <v>5.9285332868138561</v>
      </c>
    </row>
    <row r="80" spans="1:15" x14ac:dyDescent="0.2">
      <c r="A80" t="s">
        <v>78</v>
      </c>
      <c r="B80">
        <v>3661</v>
      </c>
      <c r="K80" t="s">
        <v>56</v>
      </c>
      <c r="L80" t="str">
        <f>A102</f>
        <v>H10</v>
      </c>
      <c r="M80">
        <f>B102</f>
        <v>4206</v>
      </c>
      <c r="N80" s="8">
        <f t="shared" si="3"/>
        <v>0.40631692308381567</v>
      </c>
      <c r="O80">
        <f t="shared" si="4"/>
        <v>16.252676923352627</v>
      </c>
    </row>
    <row r="81" spans="1:15" x14ac:dyDescent="0.2">
      <c r="A81" t="s">
        <v>100</v>
      </c>
      <c r="B81">
        <v>3326</v>
      </c>
      <c r="K81" t="s">
        <v>64</v>
      </c>
      <c r="L81" t="str">
        <f>A103</f>
        <v>H11</v>
      </c>
      <c r="M81">
        <f>B103</f>
        <v>5378</v>
      </c>
      <c r="N81" s="8">
        <f t="shared" si="3"/>
        <v>0.94745718882726104</v>
      </c>
      <c r="O81">
        <f t="shared" si="4"/>
        <v>37.898287553090441</v>
      </c>
    </row>
    <row r="82" spans="1:15" x14ac:dyDescent="0.2">
      <c r="A82" t="s">
        <v>101</v>
      </c>
      <c r="B82">
        <v>7658</v>
      </c>
      <c r="K82" t="s">
        <v>63</v>
      </c>
      <c r="L82" t="str">
        <f>A91</f>
        <v>G11</v>
      </c>
      <c r="M82">
        <f>B91</f>
        <v>7614</v>
      </c>
      <c r="N82" s="8">
        <f t="shared" si="3"/>
        <v>1.9798715524811381</v>
      </c>
      <c r="O82">
        <f t="shared" si="4"/>
        <v>79.194862099245526</v>
      </c>
    </row>
    <row r="83" spans="1:15" x14ac:dyDescent="0.2">
      <c r="A83" t="s">
        <v>102</v>
      </c>
      <c r="B83">
        <v>29140</v>
      </c>
      <c r="K83" t="s">
        <v>62</v>
      </c>
      <c r="L83" t="str">
        <f>A79</f>
        <v>F11</v>
      </c>
      <c r="M83">
        <f>B79</f>
        <v>21121</v>
      </c>
      <c r="N83" s="8">
        <f t="shared" si="3"/>
        <v>8.2163745980414777</v>
      </c>
      <c r="O83">
        <f t="shared" si="4"/>
        <v>328.6549839216591</v>
      </c>
    </row>
    <row r="84" spans="1:15" x14ac:dyDescent="0.2">
      <c r="A84" t="s">
        <v>15</v>
      </c>
      <c r="B84">
        <v>3236</v>
      </c>
      <c r="K84" t="s">
        <v>61</v>
      </c>
      <c r="L84" t="str">
        <f>A67</f>
        <v>E11</v>
      </c>
      <c r="M84">
        <f>B67</f>
        <v>34797</v>
      </c>
      <c r="N84" s="8">
        <f t="shared" si="3"/>
        <v>14.530908961784958</v>
      </c>
      <c r="O84">
        <f t="shared" si="4"/>
        <v>581.23635847139826</v>
      </c>
    </row>
    <row r="85" spans="1:15" x14ac:dyDescent="0.2">
      <c r="A85" t="s">
        <v>23</v>
      </c>
      <c r="B85">
        <v>3407</v>
      </c>
      <c r="K85" t="s">
        <v>60</v>
      </c>
      <c r="L85" t="str">
        <f>A55</f>
        <v>D11</v>
      </c>
      <c r="M85">
        <f>B55</f>
        <v>31333</v>
      </c>
      <c r="N85" s="8">
        <f t="shared" si="3"/>
        <v>12.931497800918665</v>
      </c>
      <c r="O85">
        <f t="shared" si="4"/>
        <v>517.25991203674664</v>
      </c>
    </row>
    <row r="86" spans="1:15" x14ac:dyDescent="0.2">
      <c r="A86" t="s">
        <v>31</v>
      </c>
      <c r="B86">
        <v>3685</v>
      </c>
      <c r="K86" t="s">
        <v>59</v>
      </c>
      <c r="L86" t="str">
        <f>A43</f>
        <v>C11</v>
      </c>
      <c r="M86">
        <f>B43</f>
        <v>20287</v>
      </c>
      <c r="N86" s="8">
        <f t="shared" si="3"/>
        <v>7.831296968664315</v>
      </c>
      <c r="O86">
        <f t="shared" si="4"/>
        <v>313.25187874657263</v>
      </c>
    </row>
    <row r="87" spans="1:15" x14ac:dyDescent="0.2">
      <c r="A87" t="s">
        <v>39</v>
      </c>
      <c r="B87">
        <v>3649</v>
      </c>
      <c r="K87" t="s">
        <v>58</v>
      </c>
      <c r="L87" t="str">
        <f>A31</f>
        <v>B11</v>
      </c>
      <c r="M87">
        <f>B31</f>
        <v>9966</v>
      </c>
      <c r="N87" s="8">
        <f t="shared" si="3"/>
        <v>3.065845874177882</v>
      </c>
      <c r="O87">
        <f t="shared" si="4"/>
        <v>122.63383496711528</v>
      </c>
    </row>
    <row r="88" spans="1:15" x14ac:dyDescent="0.2">
      <c r="A88" t="s">
        <v>47</v>
      </c>
      <c r="B88">
        <v>39899</v>
      </c>
      <c r="K88" t="s">
        <v>57</v>
      </c>
      <c r="L88" t="str">
        <f>A19</f>
        <v>A11</v>
      </c>
      <c r="M88">
        <f>B19</f>
        <v>6033</v>
      </c>
      <c r="N88" s="8">
        <f t="shared" si="3"/>
        <v>1.2498862622589648</v>
      </c>
      <c r="O88">
        <f t="shared" si="4"/>
        <v>49.995450490358593</v>
      </c>
    </row>
    <row r="89" spans="1:15" x14ac:dyDescent="0.2">
      <c r="A89" t="s">
        <v>55</v>
      </c>
      <c r="B89">
        <v>7344</v>
      </c>
      <c r="K89" t="s">
        <v>65</v>
      </c>
      <c r="L89" t="str">
        <f>A20</f>
        <v>A12</v>
      </c>
      <c r="M89">
        <f>B20</f>
        <v>4734</v>
      </c>
      <c r="N89" s="8">
        <f t="shared" si="3"/>
        <v>0.65010707693410508</v>
      </c>
      <c r="O89">
        <f t="shared" si="4"/>
        <v>26.004283077364203</v>
      </c>
    </row>
    <row r="90" spans="1:15" x14ac:dyDescent="0.2">
      <c r="A90" t="s">
        <v>63</v>
      </c>
      <c r="B90">
        <v>3647</v>
      </c>
      <c r="K90" t="s">
        <v>66</v>
      </c>
      <c r="L90" t="str">
        <f>A32</f>
        <v>B12</v>
      </c>
      <c r="M90">
        <f>B32</f>
        <v>4082</v>
      </c>
      <c r="N90" s="8">
        <f t="shared" si="3"/>
        <v>0.34906317483109617</v>
      </c>
      <c r="O90">
        <f t="shared" si="4"/>
        <v>13.962526993243847</v>
      </c>
    </row>
    <row r="91" spans="1:15" x14ac:dyDescent="0.2">
      <c r="A91" t="s">
        <v>71</v>
      </c>
      <c r="B91">
        <v>7614</v>
      </c>
      <c r="K91" t="s">
        <v>67</v>
      </c>
      <c r="L91" t="str">
        <f>A44</f>
        <v>C12</v>
      </c>
      <c r="M91">
        <f>B44</f>
        <v>3766</v>
      </c>
      <c r="N91" s="8">
        <f t="shared" si="3"/>
        <v>0.20315846154190784</v>
      </c>
      <c r="O91">
        <f t="shared" si="4"/>
        <v>8.1263384616763137</v>
      </c>
    </row>
    <row r="92" spans="1:15" x14ac:dyDescent="0.2">
      <c r="A92" t="s">
        <v>79</v>
      </c>
      <c r="B92">
        <v>3483</v>
      </c>
      <c r="K92" t="s">
        <v>68</v>
      </c>
      <c r="L92" t="str">
        <f>A56</f>
        <v>D12</v>
      </c>
      <c r="M92">
        <f>B56</f>
        <v>3620</v>
      </c>
      <c r="N92" s="8">
        <f t="shared" si="3"/>
        <v>0.13574679021209296</v>
      </c>
      <c r="O92">
        <f t="shared" si="4"/>
        <v>5.4298716084837189</v>
      </c>
    </row>
    <row r="93" spans="1:15" x14ac:dyDescent="0.2">
      <c r="A93" t="s">
        <v>103</v>
      </c>
      <c r="B93">
        <v>3326</v>
      </c>
      <c r="K93" t="s">
        <v>69</v>
      </c>
      <c r="L93" t="str">
        <f>A68</f>
        <v>E12</v>
      </c>
      <c r="M93">
        <f>B68</f>
        <v>3682</v>
      </c>
      <c r="N93" s="8">
        <f t="shared" si="3"/>
        <v>0.16437366433845271</v>
      </c>
      <c r="O93">
        <f t="shared" si="4"/>
        <v>6.5749465735381083</v>
      </c>
    </row>
    <row r="94" spans="1:15" x14ac:dyDescent="0.2">
      <c r="A94" t="s">
        <v>104</v>
      </c>
      <c r="B94">
        <v>12093</v>
      </c>
      <c r="K94" t="s">
        <v>70</v>
      </c>
      <c r="L94" t="str">
        <f>A80</f>
        <v>F12</v>
      </c>
      <c r="M94">
        <f>B80</f>
        <v>3661</v>
      </c>
      <c r="N94" s="8">
        <f t="shared" si="3"/>
        <v>0.15467746503758892</v>
      </c>
      <c r="O94">
        <f t="shared" si="4"/>
        <v>6.1870986015035569</v>
      </c>
    </row>
    <row r="95" spans="1:15" x14ac:dyDescent="0.2">
      <c r="A95" t="s">
        <v>105</v>
      </c>
      <c r="B95">
        <v>23715</v>
      </c>
      <c r="K95" t="s">
        <v>71</v>
      </c>
      <c r="L95" t="str">
        <f>A92</f>
        <v>G12</v>
      </c>
      <c r="M95">
        <f>B92</f>
        <v>3483</v>
      </c>
      <c r="N95" s="8">
        <f t="shared" si="3"/>
        <v>7.2490632868362562E-2</v>
      </c>
      <c r="O95">
        <f t="shared" si="4"/>
        <v>2.8996253147345024</v>
      </c>
    </row>
    <row r="96" spans="1:15" x14ac:dyDescent="0.2">
      <c r="A96" t="s">
        <v>16</v>
      </c>
      <c r="B96">
        <v>3250</v>
      </c>
      <c r="K96" t="s">
        <v>72</v>
      </c>
      <c r="L96" t="str">
        <f>A104</f>
        <v>H12</v>
      </c>
      <c r="M96">
        <f>B104</f>
        <v>3370</v>
      </c>
      <c r="N96" s="8">
        <f t="shared" si="3"/>
        <v>2.0315846154190784E-2</v>
      </c>
      <c r="O96">
        <f t="shared" si="4"/>
        <v>0.81263384616763135</v>
      </c>
    </row>
    <row r="97" spans="1:2" x14ac:dyDescent="0.2">
      <c r="A97" t="s">
        <v>24</v>
      </c>
      <c r="B97">
        <v>3251</v>
      </c>
    </row>
    <row r="98" spans="1:2" x14ac:dyDescent="0.2">
      <c r="A98" t="s">
        <v>33</v>
      </c>
      <c r="B98">
        <v>3535</v>
      </c>
    </row>
    <row r="99" spans="1:2" x14ac:dyDescent="0.2">
      <c r="A99" t="s">
        <v>40</v>
      </c>
      <c r="B99">
        <v>3624</v>
      </c>
    </row>
    <row r="100" spans="1:2" x14ac:dyDescent="0.2">
      <c r="A100" t="s">
        <v>48</v>
      </c>
      <c r="B100">
        <v>26214</v>
      </c>
    </row>
    <row r="101" spans="1:2" x14ac:dyDescent="0.2">
      <c r="A101" t="s">
        <v>56</v>
      </c>
      <c r="B101">
        <v>12324</v>
      </c>
    </row>
    <row r="102" spans="1:2" x14ac:dyDescent="0.2">
      <c r="A102" t="s">
        <v>64</v>
      </c>
      <c r="B102">
        <v>4206</v>
      </c>
    </row>
    <row r="103" spans="1:2" x14ac:dyDescent="0.2">
      <c r="A103" t="s">
        <v>72</v>
      </c>
      <c r="B103">
        <v>5378</v>
      </c>
    </row>
    <row r="104" spans="1:2" x14ac:dyDescent="0.2">
      <c r="A104" t="s">
        <v>80</v>
      </c>
      <c r="B104">
        <v>3370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opLeftCell="C4" workbookViewId="0">
      <selection activeCell="N25" sqref="N25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-3.2789054970228777E-2</v>
      </c>
      <c r="E2" s="7">
        <f>'Plate 2'!N9</f>
        <v>-2.569858903284674E-2</v>
      </c>
      <c r="F2" s="7">
        <f>'Plate 3'!N9</f>
        <v>-3.3244111888675827E-2</v>
      </c>
      <c r="G2" s="7">
        <f>AVERAGE(D2:F2)</f>
        <v>-3.0577251963917113E-2</v>
      </c>
      <c r="H2" s="7">
        <f>STDEV(D2:F2)</f>
        <v>4.2311680652045444E-3</v>
      </c>
      <c r="I2" s="7">
        <f>G2*40</f>
        <v>-1.2230900785566845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-1.5738746385709813E-2</v>
      </c>
      <c r="E3" s="7">
        <f>'Plate 2'!N10</f>
        <v>-1.6393927486471196E-2</v>
      </c>
      <c r="F3" s="7">
        <f>'Plate 3'!N10</f>
        <v>-2.9550321678822957E-2</v>
      </c>
      <c r="G3" s="7">
        <f t="shared" ref="G3:G66" si="0">AVERAGE(D3:F3)</f>
        <v>-2.0560998517001324E-2</v>
      </c>
      <c r="H3" s="7">
        <f t="shared" ref="H3:H66" si="1">STDEV(D3:F3)</f>
        <v>7.7918716461095466E-3</v>
      </c>
      <c r="I3" s="7">
        <f t="shared" ref="I3:I66" si="2">G3*40</f>
        <v>-0.82243994068005299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-5.2462487952366042E-3</v>
      </c>
      <c r="E4" s="7">
        <f>'Plate 2'!N11</f>
        <v>-7.0892659400956532E-3</v>
      </c>
      <c r="F4" s="7">
        <f>'Plate 3'!N11</f>
        <v>-3.3244111888675827E-2</v>
      </c>
      <c r="G4" s="7">
        <f t="shared" si="0"/>
        <v>-1.5193208874669363E-2</v>
      </c>
      <c r="H4" s="7">
        <f t="shared" si="1"/>
        <v>1.5659677607309221E-2</v>
      </c>
      <c r="I4" s="7">
        <f t="shared" si="2"/>
        <v>-0.60772835498677447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7.8256544528946009E-2</v>
      </c>
      <c r="E5" s="7">
        <f>'Plate 2'!N12</f>
        <v>7.97542418260761E-2</v>
      </c>
      <c r="F5" s="7">
        <f>'Plate 3'!N12</f>
        <v>0.10019405944225909</v>
      </c>
      <c r="G5" s="7">
        <f t="shared" si="0"/>
        <v>8.6068281932427063E-2</v>
      </c>
      <c r="H5" s="7">
        <f t="shared" si="1"/>
        <v>1.2256180766919757E-2</v>
      </c>
      <c r="I5" s="7">
        <f t="shared" si="2"/>
        <v>3.4427312772970824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0.31914680171022675</v>
      </c>
      <c r="E6" s="7">
        <f>'Plate 2'!N13</f>
        <v>0.3110415431216968</v>
      </c>
      <c r="F6" s="7">
        <f>'Plate 3'!N13</f>
        <v>0.31397216783749393</v>
      </c>
      <c r="G6" s="7">
        <f t="shared" si="0"/>
        <v>0.31472017088980581</v>
      </c>
      <c r="H6" s="7">
        <f t="shared" si="1"/>
        <v>4.1040754892467035E-3</v>
      </c>
      <c r="I6" s="7">
        <f t="shared" si="2"/>
        <v>12.588806835592232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0.72922858253788803</v>
      </c>
      <c r="E7" s="7">
        <f>'Plate 2'!N14</f>
        <v>0.71823125555594081</v>
      </c>
      <c r="F7" s="7">
        <f>'Plate 3'!N14</f>
        <v>0.68288946504654924</v>
      </c>
      <c r="G7" s="7">
        <f t="shared" si="0"/>
        <v>0.71011643438012595</v>
      </c>
      <c r="H7" s="7">
        <f t="shared" si="1"/>
        <v>2.4211901918387457E-2</v>
      </c>
      <c r="I7" s="7">
        <f t="shared" si="2"/>
        <v>28.404657375205037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2.0189314113668866</v>
      </c>
      <c r="E8" s="7">
        <f>'Plate 2'!N15</f>
        <v>2.0106930522596294</v>
      </c>
      <c r="F8" s="7">
        <f>'Plate 3'!N15</f>
        <v>2.0001873986353291</v>
      </c>
      <c r="G8" s="7">
        <f t="shared" si="0"/>
        <v>2.0099372874206147</v>
      </c>
      <c r="H8" s="7">
        <f t="shared" si="1"/>
        <v>9.3948330846862198E-3</v>
      </c>
      <c r="I8" s="7">
        <f t="shared" si="2"/>
        <v>80.397491496824586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4.3242205694737708</v>
      </c>
      <c r="E9" s="7">
        <f>'Plate 2'!N16</f>
        <v>3.9469488121482548</v>
      </c>
      <c r="F9" s="7">
        <f>'Plate 3'!N16</f>
        <v>4.0479323462225132</v>
      </c>
      <c r="G9" s="7">
        <f t="shared" si="0"/>
        <v>4.1063672426148461</v>
      </c>
      <c r="H9" s="7">
        <f t="shared" si="1"/>
        <v>0.1953060996388945</v>
      </c>
      <c r="I9" s="7">
        <f t="shared" si="2"/>
        <v>164.25468970459383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9.6526605958357496</v>
      </c>
      <c r="E10" s="7">
        <f>'Plate 2'!N17</f>
        <v>9.1876886583639656</v>
      </c>
      <c r="F10" s="7">
        <f>'Plate 3'!N17</f>
        <v>9.4140860735862706</v>
      </c>
      <c r="G10" s="7">
        <f t="shared" si="0"/>
        <v>9.4181451092619941</v>
      </c>
      <c r="H10" s="7">
        <f t="shared" si="1"/>
        <v>0.23251254264453941</v>
      </c>
      <c r="I10" s="7">
        <f t="shared" si="2"/>
        <v>376.72580437047975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12.500936504249623</v>
      </c>
      <c r="E11" s="7">
        <f>'Plate 2'!N18</f>
        <v>11.929905339817216</v>
      </c>
      <c r="F11" s="7">
        <f>'Plate 3'!N18</f>
        <v>11.918937559642748</v>
      </c>
      <c r="G11" s="7">
        <f t="shared" si="0"/>
        <v>12.116593134569863</v>
      </c>
      <c r="H11" s="7">
        <f t="shared" si="1"/>
        <v>0.33289629378093666</v>
      </c>
      <c r="I11" s="7">
        <f t="shared" si="2"/>
        <v>484.6637253827945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8.6331395799614352</v>
      </c>
      <c r="E12" s="7">
        <f>'Plate 2'!N19</f>
        <v>8.5248422929650225</v>
      </c>
      <c r="F12" s="7">
        <f>'Plate 3'!N19</f>
        <v>8.4467747623810503</v>
      </c>
      <c r="G12" s="7">
        <f t="shared" si="0"/>
        <v>8.5349188784358354</v>
      </c>
      <c r="H12" s="7">
        <f t="shared" si="1"/>
        <v>9.3590140981865688E-2</v>
      </c>
      <c r="I12" s="7">
        <f t="shared" si="2"/>
        <v>341.39675513743339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4.658668930170105</v>
      </c>
      <c r="E13" s="7">
        <f>'Plate 2'!N20</f>
        <v>4.6718262545230349</v>
      </c>
      <c r="F13" s="7">
        <f>'Plate 3'!N20</f>
        <v>4.5673715944830731</v>
      </c>
      <c r="G13" s="7">
        <f t="shared" si="0"/>
        <v>4.6326222597254043</v>
      </c>
      <c r="H13" s="7">
        <f t="shared" si="1"/>
        <v>5.6890383914657602E-2</v>
      </c>
      <c r="I13" s="7">
        <f t="shared" si="2"/>
        <v>185.30489038901618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1.3946278047337306</v>
      </c>
      <c r="E14" s="7">
        <f>'Plate 2'!N21</f>
        <v>1.3855084121674441</v>
      </c>
      <c r="F14" s="7">
        <f>'Plate 3'!N21</f>
        <v>1.3847096049185945</v>
      </c>
      <c r="G14" s="7">
        <f t="shared" si="0"/>
        <v>1.3882819406065898</v>
      </c>
      <c r="H14" s="7">
        <f t="shared" si="1"/>
        <v>5.510173944196636E-3</v>
      </c>
      <c r="I14" s="7">
        <f t="shared" si="2"/>
        <v>55.531277624263595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0.74365576672478861</v>
      </c>
      <c r="E15" s="7">
        <f>'Plate 2'!N22</f>
        <v>0.80330244683708862</v>
      </c>
      <c r="F15" s="7">
        <f>'Plate 3'!N22</f>
        <v>0.74983941260013254</v>
      </c>
      <c r="G15" s="7">
        <f t="shared" si="0"/>
        <v>0.76559920872066989</v>
      </c>
      <c r="H15" s="7">
        <f t="shared" si="1"/>
        <v>3.2798018117341177E-2</v>
      </c>
      <c r="I15" s="7">
        <f t="shared" si="2"/>
        <v>30.623968348826796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0.50582582134072929</v>
      </c>
      <c r="E16" s="7">
        <f>'Plate 2'!N23</f>
        <v>0.51441485977819079</v>
      </c>
      <c r="F16" s="7">
        <f>'Plate 3'!N23</f>
        <v>0.50743443007853795</v>
      </c>
      <c r="G16" s="7">
        <f t="shared" si="0"/>
        <v>0.50922503706581945</v>
      </c>
      <c r="H16" s="7">
        <f t="shared" si="1"/>
        <v>4.5659172525598299E-3</v>
      </c>
      <c r="I16" s="7">
        <f t="shared" si="2"/>
        <v>20.369001482632779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0.27542806174992174</v>
      </c>
      <c r="E17" s="7">
        <f>'Plate 2'!N24</f>
        <v>0.2924322200289457</v>
      </c>
      <c r="F17" s="7">
        <f>'Plate 3'!N24</f>
        <v>0.26826151399056464</v>
      </c>
      <c r="G17" s="7">
        <f t="shared" si="0"/>
        <v>0.27870726525647732</v>
      </c>
      <c r="H17" s="7">
        <f t="shared" si="1"/>
        <v>1.2414533391413175E-2</v>
      </c>
      <c r="I17" s="7">
        <f t="shared" si="2"/>
        <v>11.148290610259092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0.1232868466880602</v>
      </c>
      <c r="E18" s="7">
        <f>'Plate 2'!N25</f>
        <v>0.19717020895891035</v>
      </c>
      <c r="F18" s="7">
        <f>'Plate 3'!N25</f>
        <v>0.12097162937268148</v>
      </c>
      <c r="G18" s="7">
        <f t="shared" si="0"/>
        <v>0.14714289500655067</v>
      </c>
      <c r="H18" s="7">
        <f t="shared" si="1"/>
        <v>4.3340387212971745E-2</v>
      </c>
      <c r="I18" s="7">
        <f t="shared" si="2"/>
        <v>5.8857158002620267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0.10055310190870158</v>
      </c>
      <c r="E19" s="7">
        <f>'Plate 2'!N26</f>
        <v>0.1001358814038511</v>
      </c>
      <c r="F19" s="7">
        <f>'Plate 3'!N26</f>
        <v>8.5880622379079216E-2</v>
      </c>
      <c r="G19" s="7">
        <f t="shared" si="0"/>
        <v>9.5523201897210641E-2</v>
      </c>
      <c r="H19" s="7">
        <f t="shared" si="1"/>
        <v>8.3533240724894976E-3</v>
      </c>
      <c r="I19" s="7">
        <f t="shared" si="2"/>
        <v>3.8209280758884256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0.18580464483129641</v>
      </c>
      <c r="E20" s="7">
        <f>'Plate 2'!N27</f>
        <v>7.6209608856028274E-2</v>
      </c>
      <c r="F20" s="7">
        <f>'Plate 3'!N27</f>
        <v>7.8031318183141879E-2</v>
      </c>
      <c r="G20" s="7">
        <f t="shared" si="0"/>
        <v>0.1133485239568222</v>
      </c>
      <c r="H20" s="7">
        <f t="shared" si="1"/>
        <v>6.2755451917346883E-2</v>
      </c>
      <c r="I20" s="7">
        <f t="shared" si="2"/>
        <v>4.533940958272888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0.10099028930830463</v>
      </c>
      <c r="E21" s="7">
        <f>'Plate 2'!N28</f>
        <v>6.7791105552164679E-2</v>
      </c>
      <c r="F21" s="7">
        <f>'Plate 3'!N28</f>
        <v>6.048581468634074E-2</v>
      </c>
      <c r="G21" s="7">
        <f t="shared" si="0"/>
        <v>7.6422403182270018E-2</v>
      </c>
      <c r="H21" s="7">
        <f t="shared" si="1"/>
        <v>2.1587672180782391E-2</v>
      </c>
      <c r="I21" s="7">
        <f t="shared" si="2"/>
        <v>3.0568961272908006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4.6779051757526391E-2</v>
      </c>
      <c r="E22" s="7">
        <f>'Plate 2'!N29</f>
        <v>4.7852545095645654E-2</v>
      </c>
      <c r="F22" s="7">
        <f>'Plate 3'!N29</f>
        <v>3.3244111888675827E-2</v>
      </c>
      <c r="G22" s="7">
        <f t="shared" si="0"/>
        <v>4.2625236247282622E-2</v>
      </c>
      <c r="H22" s="7">
        <f t="shared" si="1"/>
        <v>8.1420032952880302E-3</v>
      </c>
      <c r="I22" s="7">
        <f t="shared" si="2"/>
        <v>1.7050094498913049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7.8693731928549063E-3</v>
      </c>
      <c r="E23" s="7">
        <f>'Plate 2'!N30</f>
        <v>2.6584747275358697E-3</v>
      </c>
      <c r="F23" s="7">
        <f>'Plate 3'!N30</f>
        <v>-2.5856531468970087E-2</v>
      </c>
      <c r="G23" s="7">
        <f t="shared" si="0"/>
        <v>-5.1095611828597702E-3</v>
      </c>
      <c r="H23" s="7">
        <f t="shared" si="1"/>
        <v>1.815532835680821E-2</v>
      </c>
      <c r="I23" s="7">
        <f t="shared" si="2"/>
        <v>-0.20438244731439081</v>
      </c>
      <c r="J23">
        <f>SUM(I2:I23)</f>
        <v>1810.9969396252864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-3.9784053363877581E-2</v>
      </c>
      <c r="E24">
        <f>'Plate 2'!N31</f>
        <v>-4.2535595640573916E-2</v>
      </c>
      <c r="F24">
        <f>'Plate 3'!N31</f>
        <v>-4.1555139860844782E-2</v>
      </c>
      <c r="G24">
        <f t="shared" si="0"/>
        <v>-4.1291596288432091E-2</v>
      </c>
      <c r="H24">
        <f t="shared" si="1"/>
        <v>1.3945743565804746E-3</v>
      </c>
      <c r="I24" s="7">
        <f t="shared" si="2"/>
        <v>-1.6516638515372837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-3.1040305371816575E-2</v>
      </c>
      <c r="E25">
        <f>'Plate 2'!N32</f>
        <v>-3.8547883549270114E-2</v>
      </c>
      <c r="F25">
        <f>'Plate 3'!N32</f>
        <v>-3.5091006993602264E-2</v>
      </c>
      <c r="G25">
        <f t="shared" si="0"/>
        <v>-3.4893065304896317E-2</v>
      </c>
      <c r="H25">
        <f t="shared" si="1"/>
        <v>3.7577011864622727E-3</v>
      </c>
      <c r="I25" s="7">
        <f t="shared" si="2"/>
        <v>-1.3957226121958528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-3.9784053363877581E-2</v>
      </c>
      <c r="E26">
        <f>'Plate 2'!N33</f>
        <v>-4.4750991246853812E-2</v>
      </c>
      <c r="F26">
        <f>'Plate 3'!N33</f>
        <v>-3.4629283217370653E-2</v>
      </c>
      <c r="G26">
        <f t="shared" si="0"/>
        <v>-3.9721442609367351E-2</v>
      </c>
      <c r="H26">
        <f t="shared" si="1"/>
        <v>5.0611444791135154E-3</v>
      </c>
      <c r="I26" s="7">
        <f t="shared" si="2"/>
        <v>-1.5888577043746941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2.7979993574595224E-2</v>
      </c>
      <c r="E27">
        <f>'Plate 2'!N34</f>
        <v>1.7280085728983152E-2</v>
      </c>
      <c r="F27">
        <f>'Plate 3'!N34</f>
        <v>3.7399625874760305E-2</v>
      </c>
      <c r="G27">
        <f t="shared" si="0"/>
        <v>2.7553235059446225E-2</v>
      </c>
      <c r="H27">
        <f t="shared" si="1"/>
        <v>1.0066556811644874E-2</v>
      </c>
      <c r="I27" s="7">
        <f t="shared" si="2"/>
        <v>1.102129402377849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0.4616698939808212</v>
      </c>
      <c r="E28">
        <f>'Plate 2'!N35</f>
        <v>0.46124536522747339</v>
      </c>
      <c r="F28">
        <f>'Plate 3'!N35</f>
        <v>0.45802998602175582</v>
      </c>
      <c r="G28">
        <f t="shared" si="0"/>
        <v>0.46031508174335012</v>
      </c>
      <c r="H28">
        <f t="shared" si="1"/>
        <v>1.9903022404251197E-3</v>
      </c>
      <c r="I28" s="7">
        <f t="shared" si="2"/>
        <v>18.412603269734007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1.0907825620096105</v>
      </c>
      <c r="E29">
        <f>'Plate 2'!N36</f>
        <v>1.2446092516080431</v>
      </c>
      <c r="F29">
        <f>'Plate 3'!N36</f>
        <v>1.0813570839344275</v>
      </c>
      <c r="G29">
        <f t="shared" si="0"/>
        <v>1.1389162991840271</v>
      </c>
      <c r="H29">
        <f t="shared" si="1"/>
        <v>9.1654023661350684E-2</v>
      </c>
      <c r="I29" s="7">
        <f t="shared" si="2"/>
        <v>45.556651967361084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1.718146480439988</v>
      </c>
      <c r="E30">
        <f>'Plate 2'!N37</f>
        <v>1.7732026432664252</v>
      </c>
      <c r="F30">
        <f>'Plate 3'!N37</f>
        <v>1.7245383042250586</v>
      </c>
      <c r="G30">
        <f t="shared" si="0"/>
        <v>1.7386291426438241</v>
      </c>
      <c r="H30">
        <f t="shared" si="1"/>
        <v>3.01116100831657E-2</v>
      </c>
      <c r="I30" s="7">
        <f t="shared" si="2"/>
        <v>69.545165705752964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3.6951079014449815</v>
      </c>
      <c r="E31">
        <f>'Plate 2'!N38</f>
        <v>3.59603014811352</v>
      </c>
      <c r="F31">
        <f>'Plate 3'!N38</f>
        <v>3.5197203462135533</v>
      </c>
      <c r="G31">
        <f t="shared" si="0"/>
        <v>3.6036194652573514</v>
      </c>
      <c r="H31">
        <f t="shared" si="1"/>
        <v>8.793973466838842E-2</v>
      </c>
      <c r="I31" s="7">
        <f t="shared" si="2"/>
        <v>144.14477861029405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9.9822998951364497</v>
      </c>
      <c r="E32">
        <f>'Plate 2'!N39</f>
        <v>10.034855938205396</v>
      </c>
      <c r="F32">
        <f>'Plate 3'!N39</f>
        <v>9.8956639721958375</v>
      </c>
      <c r="G32">
        <f t="shared" si="0"/>
        <v>9.9709399351792278</v>
      </c>
      <c r="H32">
        <f t="shared" si="1"/>
        <v>7.028788919916297E-2</v>
      </c>
      <c r="I32" s="7">
        <f t="shared" si="2"/>
        <v>398.83759740716914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14.202469863504694</v>
      </c>
      <c r="E33">
        <f>'Plate 2'!N40</f>
        <v>14.593697016808157</v>
      </c>
      <c r="F33">
        <f>'Plate 3'!N40</f>
        <v>14.097350335903478</v>
      </c>
      <c r="G33">
        <f t="shared" si="0"/>
        <v>14.29783907207211</v>
      </c>
      <c r="H33">
        <f t="shared" si="1"/>
        <v>0.26155586662958696</v>
      </c>
      <c r="I33" s="7">
        <f t="shared" si="2"/>
        <v>571.91356288288443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9.7772590047226178</v>
      </c>
      <c r="E34">
        <f>'Plate 2'!N41</f>
        <v>9.97060946562328</v>
      </c>
      <c r="F34">
        <f>'Plate 3'!N41</f>
        <v>9.7331372029623111</v>
      </c>
      <c r="G34">
        <f t="shared" si="0"/>
        <v>9.8270018911027375</v>
      </c>
      <c r="H34">
        <f t="shared" si="1"/>
        <v>0.12630928288292625</v>
      </c>
      <c r="I34" s="7">
        <f t="shared" si="2"/>
        <v>393.08007564410951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5.4958828004099463</v>
      </c>
      <c r="E35">
        <f>'Plate 2'!N42</f>
        <v>5.5305135915171215</v>
      </c>
      <c r="F35">
        <f>'Plate 3'!N42</f>
        <v>5.4769674336593424</v>
      </c>
      <c r="G35">
        <f t="shared" si="0"/>
        <v>5.5011212751954703</v>
      </c>
      <c r="H35">
        <f t="shared" si="1"/>
        <v>2.7154722773239239E-2</v>
      </c>
      <c r="I35" s="7">
        <f t="shared" si="2"/>
        <v>220.04485100781881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1.9695292352117419</v>
      </c>
      <c r="E36">
        <f>'Plate 2'!N43</f>
        <v>2.0040468654407899</v>
      </c>
      <c r="F36">
        <f>'Plate 3'!N43</f>
        <v>2.0057280839501082</v>
      </c>
      <c r="G36">
        <f t="shared" si="0"/>
        <v>1.9931013948675467</v>
      </c>
      <c r="H36">
        <f t="shared" si="1"/>
        <v>2.0431389014163463E-2</v>
      </c>
      <c r="I36" s="7">
        <f t="shared" si="2"/>
        <v>79.724055794701869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1.3058787626143114</v>
      </c>
      <c r="E37">
        <f>'Plate 2'!N44</f>
        <v>0.99781418106846309</v>
      </c>
      <c r="F37">
        <f>'Plate 3'!N44</f>
        <v>0.98808888113564264</v>
      </c>
      <c r="G37">
        <f t="shared" si="0"/>
        <v>1.0972606082728056</v>
      </c>
      <c r="H37">
        <f t="shared" si="1"/>
        <v>0.1807340479968795</v>
      </c>
      <c r="I37" s="7">
        <f t="shared" si="2"/>
        <v>43.890424330912225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0.51762988113001163</v>
      </c>
      <c r="E38">
        <f>'Plate 2'!N45</f>
        <v>0.52815031253712619</v>
      </c>
      <c r="F38">
        <f>'Plate 3'!N45</f>
        <v>0.49450616434405292</v>
      </c>
      <c r="G38">
        <f t="shared" si="0"/>
        <v>0.51342878600373021</v>
      </c>
      <c r="H38">
        <f t="shared" si="1"/>
        <v>1.7211016155486512E-2</v>
      </c>
      <c r="I38" s="7">
        <f t="shared" si="2"/>
        <v>20.537151440149209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0.3029708679249139</v>
      </c>
      <c r="E39">
        <f>'Plate 2'!N46</f>
        <v>0.29774916948401742</v>
      </c>
      <c r="F39">
        <f>'Plate 3'!N46</f>
        <v>0.28257495105374453</v>
      </c>
      <c r="G39">
        <f t="shared" si="0"/>
        <v>0.29443166282089195</v>
      </c>
      <c r="H39">
        <f t="shared" si="1"/>
        <v>1.0594939551447392E-2</v>
      </c>
      <c r="I39" s="7">
        <f t="shared" si="2"/>
        <v>11.777266512835677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0.16044777565431947</v>
      </c>
      <c r="E40">
        <f>'Plate 2'!N47</f>
        <v>0.1555207715608484</v>
      </c>
      <c r="F40">
        <f>'Plate 3'!N47</f>
        <v>0.16575883566714752</v>
      </c>
      <c r="G40">
        <f t="shared" si="0"/>
        <v>0.16057579429410515</v>
      </c>
      <c r="H40">
        <f t="shared" si="1"/>
        <v>5.1202324888887677E-3</v>
      </c>
      <c r="I40" s="7">
        <f t="shared" si="2"/>
        <v>6.4230317717642063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9.5744040513068035E-2</v>
      </c>
      <c r="E41">
        <f>'Plate 2'!N48</f>
        <v>8.7729666008683704E-2</v>
      </c>
      <c r="F41">
        <f>'Plate 3'!N48</f>
        <v>9.6500269232406219E-2</v>
      </c>
      <c r="G41">
        <f t="shared" si="0"/>
        <v>9.3324658584719319E-2</v>
      </c>
      <c r="H41">
        <f t="shared" si="1"/>
        <v>4.860136511807894E-3</v>
      </c>
      <c r="I41" s="7">
        <f t="shared" si="2"/>
        <v>3.7329863433887729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0.11060841209957174</v>
      </c>
      <c r="E42">
        <f>'Plate 2'!N49</f>
        <v>9.7920485797571205E-2</v>
      </c>
      <c r="F42">
        <f>'Plate 3'!N49</f>
        <v>0.1375936853170194</v>
      </c>
      <c r="G42">
        <f t="shared" si="0"/>
        <v>0.11537419440472078</v>
      </c>
      <c r="H42">
        <f t="shared" si="1"/>
        <v>2.0261421489188362E-2</v>
      </c>
      <c r="I42" s="7">
        <f t="shared" si="2"/>
        <v>4.6149677761888315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0.10798528770195344</v>
      </c>
      <c r="E43">
        <f>'Plate 2'!N50</f>
        <v>0.10102203964636305</v>
      </c>
      <c r="F43">
        <f>'Plate 3'!N50</f>
        <v>0.14913677972280961</v>
      </c>
      <c r="G43">
        <f t="shared" si="0"/>
        <v>0.1193813690237087</v>
      </c>
      <c r="H43">
        <f t="shared" si="1"/>
        <v>2.600307780388789E-2</v>
      </c>
      <c r="I43" s="7">
        <f t="shared" si="2"/>
        <v>4.7752547609483482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8.9186229519022275E-2</v>
      </c>
      <c r="E44">
        <f>'Plate 2'!N51</f>
        <v>9.3489694585011426E-2</v>
      </c>
      <c r="F44">
        <f>'Plate 3'!N51</f>
        <v>6.6949947553583258E-2</v>
      </c>
      <c r="G44">
        <f t="shared" si="0"/>
        <v>8.3208623885872315E-2</v>
      </c>
      <c r="H44">
        <f t="shared" si="1"/>
        <v>1.4243888863374023E-2</v>
      </c>
      <c r="I44" s="7">
        <f t="shared" si="2"/>
        <v>3.3283449554348925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-7.4321857932518557E-3</v>
      </c>
      <c r="E45">
        <f>'Plate 2'!N52</f>
        <v>-2.6584747275358697E-3</v>
      </c>
      <c r="F45">
        <f>'Plate 3'!N52</f>
        <v>-1.6622055944337914E-2</v>
      </c>
      <c r="G45">
        <f t="shared" si="0"/>
        <v>-8.904238821708545E-3</v>
      </c>
      <c r="H45">
        <f t="shared" si="1"/>
        <v>7.0972251752708321E-3</v>
      </c>
      <c r="I45" s="7">
        <f t="shared" si="2"/>
        <v>-0.35616955286834179</v>
      </c>
      <c r="J45">
        <f>SUM(I24:I45)</f>
        <v>2036.44848586285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-2.317093217896167E-2</v>
      </c>
      <c r="E46" s="6">
        <f>'Plate 2'!N53</f>
        <v>-1.7723164850239132E-2</v>
      </c>
      <c r="F46" s="6">
        <f>'Plate 3'!N53</f>
        <v>-2.7703426573896521E-3</v>
      </c>
      <c r="G46" s="6">
        <f t="shared" si="0"/>
        <v>-1.4554813228863483E-2</v>
      </c>
      <c r="H46" s="6">
        <f t="shared" si="1"/>
        <v>1.0562899800927008E-2</v>
      </c>
      <c r="I46" s="7">
        <f t="shared" si="2"/>
        <v>-0.58219252915453934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-2.317093217896167E-2</v>
      </c>
      <c r="E47" s="6">
        <f>'Plate 2'!N54</f>
        <v>-2.3926272547822827E-2</v>
      </c>
      <c r="F47" s="6">
        <f>'Plate 3'!N54</f>
        <v>-1.8468951049264347E-2</v>
      </c>
      <c r="G47" s="6">
        <f t="shared" si="0"/>
        <v>-2.1855385258682952E-2</v>
      </c>
      <c r="H47" s="6">
        <f t="shared" si="1"/>
        <v>2.9569557418480693E-3</v>
      </c>
      <c r="I47" s="7">
        <f t="shared" si="2"/>
        <v>-0.87421541034731809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-1.2241247188885409E-2</v>
      </c>
      <c r="E48" s="6">
        <f>'Plate 2'!N55</f>
        <v>-1.2406215395167392E-2</v>
      </c>
      <c r="F48" s="6">
        <f>'Plate 3'!N55</f>
        <v>-2.7241702797664913E-2</v>
      </c>
      <c r="G48" s="6">
        <f t="shared" si="0"/>
        <v>-1.7296388460572572E-2</v>
      </c>
      <c r="H48" s="6">
        <f t="shared" si="1"/>
        <v>8.6132898229974702E-3</v>
      </c>
      <c r="I48" s="7">
        <f t="shared" si="2"/>
        <v>-0.69185553842290293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-4.8090613956335536E-3</v>
      </c>
      <c r="E49" s="6">
        <f>'Plate 2'!N56</f>
        <v>1.0633898910143479E-2</v>
      </c>
      <c r="F49" s="6">
        <f>'Plate 3'!N56</f>
        <v>-6.9258566434741309E-3</v>
      </c>
      <c r="G49" s="6">
        <f t="shared" si="0"/>
        <v>-3.6700637632140185E-4</v>
      </c>
      <c r="H49" s="6">
        <f t="shared" si="1"/>
        <v>9.5856738611142175E-3</v>
      </c>
      <c r="I49" s="7">
        <f t="shared" si="2"/>
        <v>-1.4680255052856073E-2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0.17312621024280794</v>
      </c>
      <c r="E50" s="6">
        <f>'Plate 2'!N57</f>
        <v>0.19141018038258262</v>
      </c>
      <c r="F50" s="6">
        <f>'Plate 3'!N57</f>
        <v>0.16622055944337913</v>
      </c>
      <c r="G50" s="6">
        <f t="shared" si="0"/>
        <v>0.17691898335625655</v>
      </c>
      <c r="H50" s="6">
        <f t="shared" si="1"/>
        <v>1.3016070708273052E-2</v>
      </c>
      <c r="I50" s="7">
        <f t="shared" si="2"/>
        <v>7.0767593342502622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0.62255485703474367</v>
      </c>
      <c r="E51" s="6">
        <f>'Plate 2'!N58</f>
        <v>0.61853845327334567</v>
      </c>
      <c r="F51" s="6">
        <f>'Plate 3'!N58</f>
        <v>0.6427194965143993</v>
      </c>
      <c r="G51" s="6">
        <f t="shared" si="0"/>
        <v>0.62793760227416284</v>
      </c>
      <c r="H51" s="6">
        <f t="shared" si="1"/>
        <v>1.2958054359771534E-2</v>
      </c>
      <c r="I51" s="7">
        <f t="shared" si="2"/>
        <v>25.117504090966513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1.7985889619669491</v>
      </c>
      <c r="E52" s="6">
        <f>'Plate 2'!N59</f>
        <v>1.8507414894862213</v>
      </c>
      <c r="F52" s="6">
        <f>'Plate 3'!N59</f>
        <v>1.768863786743293</v>
      </c>
      <c r="G52" s="6">
        <f t="shared" si="0"/>
        <v>1.8060647460654877</v>
      </c>
      <c r="H52" s="6">
        <f t="shared" si="1"/>
        <v>4.1447618297446288E-2</v>
      </c>
      <c r="I52" s="7">
        <f t="shared" si="2"/>
        <v>72.242589842619509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4.1930643495928557</v>
      </c>
      <c r="E53" s="6">
        <f>'Plate 2'!N60</f>
        <v>4.2411533486622242</v>
      </c>
      <c r="F53" s="6">
        <f>'Plate 3'!N60</f>
        <v>4.048855793774977</v>
      </c>
      <c r="G53" s="6">
        <f t="shared" si="0"/>
        <v>4.1610244973433517</v>
      </c>
      <c r="H53" s="6">
        <f t="shared" si="1"/>
        <v>0.10007248124749865</v>
      </c>
      <c r="I53" s="7">
        <f t="shared" si="2"/>
        <v>166.44097989373407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10.851428445547313</v>
      </c>
      <c r="E54" s="6">
        <f>'Plate 2'!N61</f>
        <v>11.024694695091252</v>
      </c>
      <c r="F54" s="6">
        <f>'Plate 3'!N61</f>
        <v>11.164019185504067</v>
      </c>
      <c r="G54" s="6">
        <f t="shared" si="0"/>
        <v>11.013380775380876</v>
      </c>
      <c r="H54" s="6">
        <f t="shared" si="1"/>
        <v>0.15660219111202539</v>
      </c>
      <c r="I54" s="7">
        <f t="shared" si="2"/>
        <v>440.53523101523501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21.225011063328491</v>
      </c>
      <c r="E55" s="6">
        <f>'Plate 2'!N62</f>
        <v>21.24564386422416</v>
      </c>
      <c r="F55" s="6">
        <f>'Plate 3'!N62</f>
        <v>20.464982933913593</v>
      </c>
      <c r="G55" s="6">
        <f t="shared" si="0"/>
        <v>20.978545953822081</v>
      </c>
      <c r="H55" s="6">
        <f t="shared" si="1"/>
        <v>0.44487825265048087</v>
      </c>
      <c r="I55" s="7">
        <f t="shared" si="2"/>
        <v>839.14183815288322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17.701280622527907</v>
      </c>
      <c r="E56" s="6">
        <f>'Plate 2'!N63</f>
        <v>17.109500267299602</v>
      </c>
      <c r="F56" s="6">
        <f>'Plate 3'!N63</f>
        <v>16.886623668118624</v>
      </c>
      <c r="G56" s="6">
        <f t="shared" si="0"/>
        <v>17.232468185982047</v>
      </c>
      <c r="H56" s="6">
        <f t="shared" si="1"/>
        <v>0.42101938210808199</v>
      </c>
      <c r="I56" s="7">
        <f t="shared" si="2"/>
        <v>689.29872743928183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10.766614090024321</v>
      </c>
      <c r="E57" s="6">
        <f>'Plate 2'!N64</f>
        <v>10.563449329863779</v>
      </c>
      <c r="F57" s="6">
        <f>'Plate 3'!N64</f>
        <v>10.567933790389061</v>
      </c>
      <c r="G57" s="6">
        <f t="shared" si="0"/>
        <v>10.632665736759053</v>
      </c>
      <c r="H57" s="6">
        <f t="shared" si="1"/>
        <v>0.11602434487385969</v>
      </c>
      <c r="I57" s="7">
        <f t="shared" si="2"/>
        <v>425.30662947036211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4.2083659085789629</v>
      </c>
      <c r="E58" s="6">
        <f>'Plate 2'!N65</f>
        <v>4.0812017858888163</v>
      </c>
      <c r="F58" s="6">
        <f>'Plate 3'!N65</f>
        <v>4.1545905385320152</v>
      </c>
      <c r="G58" s="6">
        <f t="shared" si="0"/>
        <v>4.1480527443332642</v>
      </c>
      <c r="H58" s="6">
        <f t="shared" si="1"/>
        <v>6.3833655618549465E-2</v>
      </c>
      <c r="I58" s="7">
        <f t="shared" si="2"/>
        <v>165.92210977333056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1.8514886373189183</v>
      </c>
      <c r="E59" s="6">
        <f>'Plate 2'!N66</f>
        <v>1.8463106982736617</v>
      </c>
      <c r="F59" s="6">
        <f>'Plate 3'!N66</f>
        <v>1.8552061328986038</v>
      </c>
      <c r="G59" s="6">
        <f t="shared" si="0"/>
        <v>1.8510018228303948</v>
      </c>
      <c r="H59" s="6">
        <f t="shared" si="1"/>
        <v>4.4676538083576163E-3</v>
      </c>
      <c r="I59" s="7">
        <f t="shared" si="2"/>
        <v>74.040072913215795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1.0702347542282673</v>
      </c>
      <c r="E60" s="6">
        <f>'Plate 2'!N67</f>
        <v>1.0731376316819794</v>
      </c>
      <c r="F60" s="6">
        <f>'Plate 3'!N67</f>
        <v>1.0615029615564684</v>
      </c>
      <c r="G60" s="6">
        <f t="shared" si="0"/>
        <v>1.0682917824889051</v>
      </c>
      <c r="H60" s="6">
        <f t="shared" si="1"/>
        <v>6.0558023099614887E-3</v>
      </c>
      <c r="I60" s="7">
        <f t="shared" si="2"/>
        <v>42.731671299556204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0.65140922540854507</v>
      </c>
      <c r="E61" s="6">
        <f>'Plate 2'!N68</f>
        <v>0.62607079833469736</v>
      </c>
      <c r="F61" s="6">
        <f>'Plate 3'!N68</f>
        <v>0.61686296504542926</v>
      </c>
      <c r="G61" s="6">
        <f t="shared" si="0"/>
        <v>0.63144766292955723</v>
      </c>
      <c r="H61" s="6">
        <f t="shared" si="1"/>
        <v>1.788977447936781E-2</v>
      </c>
      <c r="I61" s="7">
        <f t="shared" si="2"/>
        <v>25.257906517182288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0.31477492771419624</v>
      </c>
      <c r="E62" s="6">
        <f>'Plate 2'!N69</f>
        <v>0.30971230575792885</v>
      </c>
      <c r="F62" s="6">
        <f>'Plate 3'!N69</f>
        <v>0.30104390210300885</v>
      </c>
      <c r="G62" s="6">
        <f t="shared" si="0"/>
        <v>0.30851037852504465</v>
      </c>
      <c r="H62" s="6">
        <f t="shared" si="1"/>
        <v>6.9439713340877559E-3</v>
      </c>
      <c r="I62" s="7">
        <f t="shared" si="2"/>
        <v>12.340415141001786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0.16044777565431947</v>
      </c>
      <c r="E63" s="6">
        <f>'Plate 2'!N70</f>
        <v>0.18963786389755871</v>
      </c>
      <c r="F63" s="6">
        <f>'Plate 3'!N70</f>
        <v>0.14775160839411478</v>
      </c>
      <c r="G63" s="6">
        <f t="shared" si="0"/>
        <v>0.16594574931533099</v>
      </c>
      <c r="H63" s="6">
        <f t="shared" si="1"/>
        <v>2.1477555396455829E-2</v>
      </c>
      <c r="I63" s="7">
        <f t="shared" si="2"/>
        <v>6.6378299726132397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0.20198057861660926</v>
      </c>
      <c r="E64" s="6">
        <f>'Plate 2'!N71</f>
        <v>0.20514563314151796</v>
      </c>
      <c r="F64" s="6">
        <f>'Plate 3'!N71</f>
        <v>0.20592880419929749</v>
      </c>
      <c r="G64" s="6">
        <f t="shared" si="0"/>
        <v>0.20435167198580825</v>
      </c>
      <c r="H64" s="6">
        <f t="shared" si="1"/>
        <v>2.0904310681126022E-3</v>
      </c>
      <c r="I64" s="7">
        <f t="shared" si="2"/>
        <v>8.1740668794323295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0.23127213439001365</v>
      </c>
      <c r="E65" s="6">
        <f>'Plate 2'!N72</f>
        <v>0.25299817823716364</v>
      </c>
      <c r="F65" s="6">
        <f>'Plate 3'!N72</f>
        <v>0.22947671678710954</v>
      </c>
      <c r="G65" s="6">
        <f t="shared" si="0"/>
        <v>0.23791567647142894</v>
      </c>
      <c r="H65" s="6">
        <f t="shared" si="1"/>
        <v>1.3092642045333979E-2</v>
      </c>
      <c r="I65" s="7">
        <f t="shared" si="2"/>
        <v>9.5166270588571571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0.10317622630631988</v>
      </c>
      <c r="E66" s="6">
        <f>'Plate 2'!N73</f>
        <v>0.11830212537534621</v>
      </c>
      <c r="F66" s="6">
        <f>'Plate 3'!N73</f>
        <v>0.12835920979238721</v>
      </c>
      <c r="G66" s="6">
        <f t="shared" si="0"/>
        <v>0.11661252049135111</v>
      </c>
      <c r="H66" s="6">
        <f t="shared" si="1"/>
        <v>1.2676227270481549E-2</v>
      </c>
      <c r="I66" s="7">
        <f t="shared" si="2"/>
        <v>4.6645008196540445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4.4155927359908087E-2</v>
      </c>
      <c r="E67" s="6">
        <f>'Plate 2'!N74</f>
        <v>4.4750991246853812E-2</v>
      </c>
      <c r="F67" s="6">
        <f>'Plate 3'!N74</f>
        <v>1.7545503496801132E-2</v>
      </c>
      <c r="G67" s="6">
        <f t="shared" ref="G67:G73" si="3">AVERAGE(D67:F67)</f>
        <v>3.5484140701187675E-2</v>
      </c>
      <c r="H67" s="6">
        <f t="shared" ref="H67:H73" si="4">STDEV(D67:F67)</f>
        <v>1.5538164428925893E-2</v>
      </c>
      <c r="I67" s="7">
        <f t="shared" ref="I67:I89" si="5">G67*40</f>
        <v>1.4193656280475069</v>
      </c>
      <c r="J67">
        <f>SUM(I46:I67)</f>
        <v>3013.701881509246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-4.5467489558717239E-2</v>
      </c>
      <c r="E68">
        <f>'Plate 2'!N75</f>
        <v>-4.6523307731877725E-2</v>
      </c>
      <c r="F68">
        <f>'Plate 3'!N75</f>
        <v>-1.9854122377959176E-2</v>
      </c>
      <c r="G68">
        <f t="shared" si="3"/>
        <v>-3.7281639889518048E-2</v>
      </c>
      <c r="H68">
        <f t="shared" si="4"/>
        <v>1.5101902627333489E-2</v>
      </c>
      <c r="I68" s="7">
        <f t="shared" si="5"/>
        <v>-1.4912655955807219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-1.180405978928236E-2</v>
      </c>
      <c r="E69">
        <f>'Plate 2'!N76</f>
        <v>-1.5950848365215219E-2</v>
      </c>
      <c r="F69">
        <f>'Plate 3'!N76</f>
        <v>-4.2478587413308004E-2</v>
      </c>
      <c r="G69">
        <f t="shared" si="3"/>
        <v>-2.3411165189268529E-2</v>
      </c>
      <c r="H69">
        <f t="shared" si="4"/>
        <v>1.6642533057672371E-2</v>
      </c>
      <c r="I69" s="7">
        <f t="shared" si="5"/>
        <v>-0.93644660757074116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-3.8909678564671479E-2</v>
      </c>
      <c r="E70">
        <f>'Plate 2'!N77</f>
        <v>-3.8547883549270114E-2</v>
      </c>
      <c r="F70">
        <f>'Plate 3'!N77</f>
        <v>-3.6014454546065479E-2</v>
      </c>
      <c r="G70">
        <f t="shared" si="3"/>
        <v>-3.7824005553335684E-2</v>
      </c>
      <c r="H70">
        <f t="shared" si="4"/>
        <v>1.5775233894389006E-3</v>
      </c>
      <c r="I70" s="7">
        <f t="shared" si="5"/>
        <v>-1.5129602221334273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1.7924683383725066E-2</v>
      </c>
      <c r="E71">
        <f>'Plate 2'!N78</f>
        <v>1.1520057152655435E-2</v>
      </c>
      <c r="F71">
        <f>'Plate 3'!N78</f>
        <v>-7.3875804197057393E-3</v>
      </c>
      <c r="G71">
        <f t="shared" si="3"/>
        <v>7.3523867055582531E-3</v>
      </c>
      <c r="H71">
        <f t="shared" si="4"/>
        <v>1.316072879556158E-2</v>
      </c>
      <c r="I71" s="7">
        <f t="shared" si="5"/>
        <v>0.29409546822233013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0.15826183865630422</v>
      </c>
      <c r="E72">
        <f>'Plate 2'!N79</f>
        <v>0.14178531880191306</v>
      </c>
      <c r="F72">
        <f>'Plate 3'!N79</f>
        <v>0.14821333217034641</v>
      </c>
      <c r="G72">
        <f t="shared" si="3"/>
        <v>0.14942016320952123</v>
      </c>
      <c r="H72">
        <f t="shared" si="4"/>
        <v>8.3042915107716074E-3</v>
      </c>
      <c r="I72" s="7">
        <f t="shared" si="5"/>
        <v>5.9768065283808491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0.4590467695832029</v>
      </c>
      <c r="E73">
        <f>'Plate 2'!N80</f>
        <v>0.42757135201201907</v>
      </c>
      <c r="F73">
        <f>'Plate 3'!N80</f>
        <v>0.40631692308381567</v>
      </c>
      <c r="G73">
        <f t="shared" si="3"/>
        <v>0.4309783482263459</v>
      </c>
      <c r="H73">
        <f t="shared" si="4"/>
        <v>2.6529509896821738E-2</v>
      </c>
      <c r="I73" s="7">
        <f t="shared" si="5"/>
        <v>17.239133929053835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0.98891789790209994</v>
      </c>
      <c r="E74">
        <f>'Plate 2'!N81</f>
        <v>0.93489694585011418</v>
      </c>
      <c r="F74">
        <f>'Plate 3'!N81</f>
        <v>0.94745718882726104</v>
      </c>
      <c r="G74">
        <f t="shared" ref="G74:G89" si="6">AVERAGE(D74:F74)</f>
        <v>0.95709067752649168</v>
      </c>
      <c r="H74">
        <f t="shared" ref="H74:H89" si="7">STDEV(D74:F74)</f>
        <v>2.8269575404299762E-2</v>
      </c>
      <c r="I74" s="7">
        <f t="shared" si="5"/>
        <v>38.283627101059665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2.0766401481144894</v>
      </c>
      <c r="E75">
        <f>'Plate 2'!N82</f>
        <v>1.9929698874093904</v>
      </c>
      <c r="F75">
        <f>'Plate 3'!N82</f>
        <v>1.9798715524811381</v>
      </c>
      <c r="G75">
        <f t="shared" si="6"/>
        <v>2.0164938626683395</v>
      </c>
      <c r="H75">
        <f t="shared" si="7"/>
        <v>5.2498317441614192E-2</v>
      </c>
      <c r="I75" s="7">
        <f t="shared" si="5"/>
        <v>80.659754506733577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8.1058915760401575</v>
      </c>
      <c r="E76">
        <f>'Plate 2'!N83</f>
        <v>8.1619604926563767</v>
      </c>
      <c r="F76">
        <f>'Plate 3'!N83</f>
        <v>8.2163745980414777</v>
      </c>
      <c r="G76">
        <f t="shared" si="6"/>
        <v>8.1614088889126695</v>
      </c>
      <c r="H76">
        <f t="shared" si="7"/>
        <v>5.5243576437931714E-2</v>
      </c>
      <c r="I76" s="7">
        <f t="shared" si="5"/>
        <v>326.45635555650676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14.881859082487834</v>
      </c>
      <c r="E77">
        <f>'Plate 2'!N84</f>
        <v>14.851569065379136</v>
      </c>
      <c r="F77">
        <f>'Plate 3'!N84</f>
        <v>14.530908961784958</v>
      </c>
      <c r="G77">
        <f t="shared" si="6"/>
        <v>14.754779036550643</v>
      </c>
      <c r="H77">
        <f t="shared" si="7"/>
        <v>0.19446780984473069</v>
      </c>
      <c r="I77" s="7">
        <f t="shared" si="5"/>
        <v>590.19116146202566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13.320225691105739</v>
      </c>
      <c r="E78">
        <f>'Plate 2'!N85</f>
        <v>13.349973923442626</v>
      </c>
      <c r="F78">
        <f>'Plate 3'!N85</f>
        <v>12.931497800918665</v>
      </c>
      <c r="G78">
        <f t="shared" si="6"/>
        <v>13.200565805155676</v>
      </c>
      <c r="H78">
        <f t="shared" si="7"/>
        <v>0.23349396675258802</v>
      </c>
      <c r="I78" s="7">
        <f t="shared" si="5"/>
        <v>528.02263220622706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8.0018409749346304</v>
      </c>
      <c r="E79">
        <f>'Plate 2'!N86</f>
        <v>8.0538491870699183</v>
      </c>
      <c r="F79">
        <f>'Plate 3'!N86</f>
        <v>7.831296968664315</v>
      </c>
      <c r="G79">
        <f t="shared" si="6"/>
        <v>7.9623290435562879</v>
      </c>
      <c r="H79">
        <f t="shared" si="7"/>
        <v>0.11641849947602387</v>
      </c>
      <c r="I79" s="7">
        <f t="shared" si="5"/>
        <v>318.49316174225152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3.083482729400314</v>
      </c>
      <c r="E80">
        <f>'Plate 2'!N87</f>
        <v>3.1019969279131043</v>
      </c>
      <c r="F80">
        <f>'Plate 3'!N87</f>
        <v>3.065845874177882</v>
      </c>
      <c r="G80">
        <f t="shared" si="6"/>
        <v>3.0837751771637669</v>
      </c>
      <c r="H80">
        <f t="shared" si="7"/>
        <v>1.8077301120811542E-2</v>
      </c>
      <c r="I80" s="7">
        <f t="shared" si="5"/>
        <v>123.35100708655068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1.2560393990595637</v>
      </c>
      <c r="E81">
        <f>'Plate 2'!N88</f>
        <v>1.2804986604297772</v>
      </c>
      <c r="F81">
        <f>'Plate 3'!N88</f>
        <v>1.2498862622589648</v>
      </c>
      <c r="G81">
        <f t="shared" si="6"/>
        <v>1.2621414405827684</v>
      </c>
      <c r="H81">
        <f t="shared" si="7"/>
        <v>1.6192773496386492E-2</v>
      </c>
      <c r="I81" s="7">
        <f t="shared" si="5"/>
        <v>50.485657623310736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0.61687142083990409</v>
      </c>
      <c r="E82">
        <f>'Plate 2'!N89</f>
        <v>0.65752941594387182</v>
      </c>
      <c r="F82">
        <f>'Plate 3'!N89</f>
        <v>0.65010707693410508</v>
      </c>
      <c r="G82">
        <f t="shared" si="6"/>
        <v>0.6415026379059604</v>
      </c>
      <c r="H82">
        <f t="shared" si="7"/>
        <v>2.1651683992483385E-2</v>
      </c>
      <c r="I82" s="7">
        <f t="shared" si="5"/>
        <v>25.660105516238417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0.37816710065663856</v>
      </c>
      <c r="E83">
        <f>'Plate 2'!N90</f>
        <v>0.39389733879656469</v>
      </c>
      <c r="F83">
        <f>'Plate 3'!N90</f>
        <v>0.34906317483109617</v>
      </c>
      <c r="G83">
        <f t="shared" si="6"/>
        <v>0.37370920476143316</v>
      </c>
      <c r="H83">
        <f t="shared" si="7"/>
        <v>2.2747091934574758E-2</v>
      </c>
      <c r="I83" s="7">
        <f t="shared" si="5"/>
        <v>14.948368190457327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0.22340276119715874</v>
      </c>
      <c r="E84">
        <f>'Plate 2'!N91</f>
        <v>0.22729958920431687</v>
      </c>
      <c r="F84">
        <f>'Plate 3'!N91</f>
        <v>0.20315846154190784</v>
      </c>
      <c r="G84">
        <f t="shared" si="6"/>
        <v>0.21795360398112781</v>
      </c>
      <c r="H84">
        <f t="shared" si="7"/>
        <v>1.2960266084342136E-2</v>
      </c>
      <c r="I84" s="7">
        <f t="shared" si="5"/>
        <v>8.7181441592451119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0.20154339121700621</v>
      </c>
      <c r="E85">
        <f>'Plate 2'!N92</f>
        <v>0.204259474899006</v>
      </c>
      <c r="F85">
        <f>'Plate 3'!N92</f>
        <v>0.13574679021209296</v>
      </c>
      <c r="G85">
        <f t="shared" si="6"/>
        <v>0.18051655210936843</v>
      </c>
      <c r="H85">
        <f t="shared" si="7"/>
        <v>3.8795527614609603E-2</v>
      </c>
      <c r="I85" s="7">
        <f t="shared" si="5"/>
        <v>7.2206620843747373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0.20897557701025807</v>
      </c>
      <c r="E86">
        <f>'Plate 2'!N93</f>
        <v>0.21356413644538155</v>
      </c>
      <c r="F86">
        <f>'Plate 3'!N93</f>
        <v>0.16437366433845271</v>
      </c>
      <c r="G86">
        <f t="shared" si="6"/>
        <v>0.1956377925980308</v>
      </c>
      <c r="H86">
        <f t="shared" si="7"/>
        <v>2.7172559803888829E-2</v>
      </c>
      <c r="I86" s="7">
        <f t="shared" si="5"/>
        <v>7.8255117039212321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0.17443777244161709</v>
      </c>
      <c r="E87">
        <f>'Plate 2'!N94</f>
        <v>0.17501625289611142</v>
      </c>
      <c r="F87">
        <f>'Plate 3'!N94</f>
        <v>0.15467746503758892</v>
      </c>
      <c r="G87">
        <f t="shared" si="6"/>
        <v>0.16804383012510582</v>
      </c>
      <c r="H87">
        <f t="shared" si="7"/>
        <v>1.1579224786169877E-2</v>
      </c>
      <c r="I87" s="7">
        <f t="shared" si="5"/>
        <v>6.7217532050042328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7.4759045332121604E-2</v>
      </c>
      <c r="E88">
        <f>'Plate 2'!N95</f>
        <v>6.4246472582116854E-2</v>
      </c>
      <c r="F88">
        <f>'Plate 3'!N95</f>
        <v>7.2490632868362562E-2</v>
      </c>
      <c r="G88">
        <f t="shared" si="6"/>
        <v>7.0498716927533678E-2</v>
      </c>
      <c r="H88">
        <f t="shared" si="7"/>
        <v>5.5321192406284766E-3</v>
      </c>
      <c r="I88" s="7">
        <f t="shared" si="5"/>
        <v>2.8199486771013471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3.0165930572610473E-2</v>
      </c>
      <c r="E89">
        <f>'Plate 2'!N96</f>
        <v>2.1710876941542938E-2</v>
      </c>
      <c r="F89">
        <f>'Plate 3'!N96</f>
        <v>2.0315846154190784E-2</v>
      </c>
      <c r="G89">
        <f t="shared" si="6"/>
        <v>2.4064217889448066E-2</v>
      </c>
      <c r="H89">
        <f t="shared" si="7"/>
        <v>5.3300751378675603E-3</v>
      </c>
      <c r="I89" s="7">
        <f t="shared" si="5"/>
        <v>0.96256871557792267</v>
      </c>
      <c r="J89">
        <f>SUM(I68:I89)</f>
        <v>2150.3897830369574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2022-12-22T23:18:37Z</dcterms:modified>
</cp:coreProperties>
</file>