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0817 Batch 122 Water yr\"/>
    </mc:Choice>
  </mc:AlternateContent>
  <xr:revisionPtr revIDLastSave="0" documentId="13_ncr:1_{3FAF5E38-EC56-4C3F-8C1B-4838B247BF03}" xr6:coauthVersionLast="47" xr6:coauthVersionMax="47" xr10:uidLastSave="{00000000-0000-0000-0000-000000000000}"/>
  <bookViews>
    <workbookView xWindow="12527" yWindow="1420" windowWidth="18920" windowHeight="6587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O76" i="6" s="1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41" i="1" s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O55" i="1" s="1"/>
  <c r="N56" i="1"/>
  <c r="O56" i="1" s="1"/>
  <c r="N57" i="1"/>
  <c r="O57" i="1" s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O45" i="1"/>
  <c r="O53" i="1"/>
  <c r="O61" i="1"/>
  <c r="O93" i="1"/>
  <c r="O28" i="6"/>
  <c r="O68" i="6"/>
  <c r="O44" i="5"/>
  <c r="O54" i="5"/>
  <c r="M10" i="1"/>
  <c r="O10" i="1" s="1"/>
  <c r="M11" i="1"/>
  <c r="O11" i="1" s="1"/>
  <c r="M12" i="1"/>
  <c r="O12" i="1" s="1"/>
  <c r="M13" i="1"/>
  <c r="O13" i="1" s="1"/>
  <c r="M14" i="1"/>
  <c r="O14" i="1" s="1"/>
  <c r="M15" i="1"/>
  <c r="M16" i="1"/>
  <c r="M17" i="1"/>
  <c r="M18" i="1"/>
  <c r="O18" i="1" s="1"/>
  <c r="M19" i="1"/>
  <c r="O19" i="1" s="1"/>
  <c r="M20" i="1"/>
  <c r="O20" i="1" s="1"/>
  <c r="M21" i="1"/>
  <c r="O21" i="1" s="1"/>
  <c r="M22" i="1"/>
  <c r="O22" i="1" s="1"/>
  <c r="M23" i="1"/>
  <c r="M24" i="1"/>
  <c r="M25" i="1"/>
  <c r="M26" i="1"/>
  <c r="O26" i="1" s="1"/>
  <c r="M27" i="1"/>
  <c r="O27" i="1" s="1"/>
  <c r="M28" i="1"/>
  <c r="O28" i="1" s="1"/>
  <c r="M29" i="1"/>
  <c r="O29" i="1" s="1"/>
  <c r="M30" i="1"/>
  <c r="O30" i="1" s="1"/>
  <c r="M31" i="1"/>
  <c r="M32" i="1"/>
  <c r="M33" i="1"/>
  <c r="M34" i="1"/>
  <c r="O34" i="1" s="1"/>
  <c r="M35" i="1"/>
  <c r="O35" i="1" s="1"/>
  <c r="M36" i="1"/>
  <c r="O36" i="1" s="1"/>
  <c r="M37" i="1"/>
  <c r="O37" i="1" s="1"/>
  <c r="M38" i="1"/>
  <c r="O38" i="1" s="1"/>
  <c r="M39" i="1"/>
  <c r="M40" i="1"/>
  <c r="M41" i="1"/>
  <c r="M42" i="1"/>
  <c r="O42" i="1" s="1"/>
  <c r="M43" i="1"/>
  <c r="M44" i="1"/>
  <c r="O44" i="1" s="1"/>
  <c r="M45" i="1"/>
  <c r="M46" i="1"/>
  <c r="O46" i="1" s="1"/>
  <c r="M47" i="1"/>
  <c r="M48" i="1"/>
  <c r="M49" i="1"/>
  <c r="M50" i="1"/>
  <c r="O50" i="1" s="1"/>
  <c r="M51" i="1"/>
  <c r="O51" i="1" s="1"/>
  <c r="M52" i="1"/>
  <c r="O52" i="1" s="1"/>
  <c r="M53" i="1"/>
  <c r="M54" i="1"/>
  <c r="O54" i="1" s="1"/>
  <c r="M55" i="1"/>
  <c r="M56" i="1"/>
  <c r="M57" i="1"/>
  <c r="M58" i="1"/>
  <c r="O58" i="1" s="1"/>
  <c r="M59" i="1"/>
  <c r="M60" i="1"/>
  <c r="O60" i="1" s="1"/>
  <c r="M61" i="1"/>
  <c r="M62" i="1"/>
  <c r="O62" i="1" s="1"/>
  <c r="M63" i="1"/>
  <c r="M64" i="1"/>
  <c r="M65" i="1"/>
  <c r="M66" i="1"/>
  <c r="O66" i="1" s="1"/>
  <c r="M67" i="1"/>
  <c r="O67" i="1" s="1"/>
  <c r="M68" i="1"/>
  <c r="O68" i="1" s="1"/>
  <c r="M69" i="1"/>
  <c r="O69" i="1" s="1"/>
  <c r="M70" i="1"/>
  <c r="O70" i="1" s="1"/>
  <c r="M71" i="1"/>
  <c r="M72" i="1"/>
  <c r="M73" i="1"/>
  <c r="M74" i="1"/>
  <c r="O74" i="1" s="1"/>
  <c r="M75" i="1"/>
  <c r="O75" i="1" s="1"/>
  <c r="M76" i="1"/>
  <c r="O76" i="1" s="1"/>
  <c r="M77" i="1"/>
  <c r="O77" i="1" s="1"/>
  <c r="M78" i="1"/>
  <c r="O78" i="1" s="1"/>
  <c r="M79" i="1"/>
  <c r="M80" i="1"/>
  <c r="M81" i="1"/>
  <c r="M82" i="1"/>
  <c r="O82" i="1" s="1"/>
  <c r="M83" i="1"/>
  <c r="O83" i="1" s="1"/>
  <c r="M84" i="1"/>
  <c r="O84" i="1" s="1"/>
  <c r="M85" i="1"/>
  <c r="O85" i="1" s="1"/>
  <c r="M86" i="1"/>
  <c r="O86" i="1" s="1"/>
  <c r="M87" i="1"/>
  <c r="M88" i="1"/>
  <c r="M89" i="1"/>
  <c r="M90" i="1"/>
  <c r="O90" i="1" s="1"/>
  <c r="M91" i="1"/>
  <c r="O91" i="1" s="1"/>
  <c r="M92" i="1"/>
  <c r="O92" i="1" s="1"/>
  <c r="M93" i="1"/>
  <c r="M94" i="1"/>
  <c r="O94" i="1" s="1"/>
  <c r="M95" i="1"/>
  <c r="M96" i="1"/>
  <c r="M9" i="1"/>
  <c r="O9" i="1" s="1"/>
  <c r="E10" i="1"/>
  <c r="E11" i="1" s="1"/>
  <c r="E12" i="1" s="1"/>
  <c r="E13" i="1" s="1"/>
  <c r="E14" i="1" s="1"/>
  <c r="G9" i="1"/>
  <c r="G9" i="5" s="1"/>
  <c r="G15" i="1"/>
  <c r="M9" i="5"/>
  <c r="O9" i="5" s="1"/>
  <c r="G15" i="6"/>
  <c r="G15" i="5"/>
  <c r="M10" i="5"/>
  <c r="O10" i="5" s="1"/>
  <c r="M10" i="6"/>
  <c r="O10" i="6" s="1"/>
  <c r="M11" i="5"/>
  <c r="O11" i="5" s="1"/>
  <c r="M11" i="6"/>
  <c r="O11" i="6" s="1"/>
  <c r="M12" i="5"/>
  <c r="M12" i="6"/>
  <c r="O12" i="6" s="1"/>
  <c r="M13" i="5"/>
  <c r="O13" i="5" s="1"/>
  <c r="M13" i="6"/>
  <c r="O13" i="6" s="1"/>
  <c r="M14" i="5"/>
  <c r="O14" i="5" s="1"/>
  <c r="M14" i="6"/>
  <c r="O14" i="6" s="1"/>
  <c r="M15" i="5"/>
  <c r="M15" i="6"/>
  <c r="M16" i="5"/>
  <c r="O16" i="5" s="1"/>
  <c r="M16" i="6"/>
  <c r="O16" i="6" s="1"/>
  <c r="M17" i="5"/>
  <c r="O17" i="5" s="1"/>
  <c r="M17" i="6"/>
  <c r="M18" i="5"/>
  <c r="O18" i="5" s="1"/>
  <c r="M18" i="6"/>
  <c r="O18" i="6" s="1"/>
  <c r="M19" i="5"/>
  <c r="O19" i="5" s="1"/>
  <c r="M19" i="6"/>
  <c r="O19" i="6" s="1"/>
  <c r="M20" i="5"/>
  <c r="M20" i="6"/>
  <c r="O20" i="6" s="1"/>
  <c r="M21" i="5"/>
  <c r="O21" i="5" s="1"/>
  <c r="M21" i="6"/>
  <c r="O21" i="6" s="1"/>
  <c r="M22" i="5"/>
  <c r="O22" i="5" s="1"/>
  <c r="M22" i="6"/>
  <c r="O22" i="6" s="1"/>
  <c r="M23" i="5"/>
  <c r="M23" i="6"/>
  <c r="M24" i="5"/>
  <c r="O24" i="5" s="1"/>
  <c r="M24" i="6"/>
  <c r="O24" i="6" s="1"/>
  <c r="M25" i="5"/>
  <c r="O25" i="5" s="1"/>
  <c r="M25" i="6"/>
  <c r="M26" i="5"/>
  <c r="O26" i="5" s="1"/>
  <c r="M26" i="6"/>
  <c r="O26" i="6" s="1"/>
  <c r="M27" i="5"/>
  <c r="O27" i="5" s="1"/>
  <c r="M27" i="6"/>
  <c r="O27" i="6" s="1"/>
  <c r="M28" i="5"/>
  <c r="M28" i="6"/>
  <c r="M29" i="5"/>
  <c r="O29" i="5" s="1"/>
  <c r="M29" i="6"/>
  <c r="O29" i="6" s="1"/>
  <c r="M30" i="5"/>
  <c r="O30" i="5" s="1"/>
  <c r="M30" i="6"/>
  <c r="O30" i="6" s="1"/>
  <c r="M31" i="5"/>
  <c r="M31" i="6"/>
  <c r="M32" i="5"/>
  <c r="O32" i="5" s="1"/>
  <c r="M32" i="6"/>
  <c r="O32" i="6" s="1"/>
  <c r="M33" i="5"/>
  <c r="O33" i="5" s="1"/>
  <c r="M33" i="6"/>
  <c r="M34" i="5"/>
  <c r="O34" i="5" s="1"/>
  <c r="M34" i="6"/>
  <c r="O34" i="6" s="1"/>
  <c r="M35" i="5"/>
  <c r="O35" i="5" s="1"/>
  <c r="M35" i="6"/>
  <c r="O35" i="6" s="1"/>
  <c r="M36" i="5"/>
  <c r="M36" i="6"/>
  <c r="O36" i="6" s="1"/>
  <c r="M37" i="5"/>
  <c r="O37" i="5" s="1"/>
  <c r="M37" i="6"/>
  <c r="O37" i="6" s="1"/>
  <c r="M38" i="5"/>
  <c r="O38" i="5" s="1"/>
  <c r="M38" i="6"/>
  <c r="O38" i="6" s="1"/>
  <c r="M39" i="5"/>
  <c r="M39" i="6"/>
  <c r="M40" i="5"/>
  <c r="O40" i="5" s="1"/>
  <c r="M40" i="6"/>
  <c r="O40" i="6" s="1"/>
  <c r="M41" i="5"/>
  <c r="O41" i="5" s="1"/>
  <c r="M41" i="6"/>
  <c r="M42" i="5"/>
  <c r="O42" i="5" s="1"/>
  <c r="M42" i="6"/>
  <c r="O42" i="6" s="1"/>
  <c r="M43" i="5"/>
  <c r="O43" i="5" s="1"/>
  <c r="M43" i="6"/>
  <c r="O43" i="6" s="1"/>
  <c r="M44" i="5"/>
  <c r="M44" i="6"/>
  <c r="O44" i="6" s="1"/>
  <c r="M45" i="5"/>
  <c r="O45" i="5" s="1"/>
  <c r="M45" i="6"/>
  <c r="O45" i="6" s="1"/>
  <c r="M46" i="5"/>
  <c r="O46" i="5" s="1"/>
  <c r="M46" i="6"/>
  <c r="O46" i="6" s="1"/>
  <c r="M47" i="5"/>
  <c r="M47" i="6"/>
  <c r="M48" i="5"/>
  <c r="O48" i="5" s="1"/>
  <c r="M48" i="6"/>
  <c r="O48" i="6" s="1"/>
  <c r="M49" i="5"/>
  <c r="O49" i="5" s="1"/>
  <c r="M49" i="6"/>
  <c r="M50" i="5"/>
  <c r="O50" i="5" s="1"/>
  <c r="M50" i="6"/>
  <c r="O50" i="6" s="1"/>
  <c r="M51" i="5"/>
  <c r="O51" i="5" s="1"/>
  <c r="M51" i="6"/>
  <c r="O51" i="6" s="1"/>
  <c r="M52" i="5"/>
  <c r="M52" i="6"/>
  <c r="O52" i="6" s="1"/>
  <c r="M53" i="5"/>
  <c r="O53" i="5" s="1"/>
  <c r="M53" i="6"/>
  <c r="O53" i="6" s="1"/>
  <c r="M54" i="5"/>
  <c r="M54" i="6"/>
  <c r="O54" i="6" s="1"/>
  <c r="M55" i="5"/>
  <c r="M55" i="6"/>
  <c r="M56" i="5"/>
  <c r="O56" i="5" s="1"/>
  <c r="M56" i="6"/>
  <c r="O56" i="6" s="1"/>
  <c r="M57" i="5"/>
  <c r="O57" i="5" s="1"/>
  <c r="M57" i="6"/>
  <c r="M58" i="5"/>
  <c r="O58" i="5" s="1"/>
  <c r="M58" i="6"/>
  <c r="O58" i="6" s="1"/>
  <c r="M59" i="5"/>
  <c r="O59" i="5" s="1"/>
  <c r="M59" i="6"/>
  <c r="O59" i="6" s="1"/>
  <c r="M60" i="5"/>
  <c r="M60" i="6"/>
  <c r="O60" i="6" s="1"/>
  <c r="M61" i="5"/>
  <c r="O61" i="5" s="1"/>
  <c r="M61" i="6"/>
  <c r="O61" i="6" s="1"/>
  <c r="M62" i="5"/>
  <c r="O62" i="5" s="1"/>
  <c r="M62" i="6"/>
  <c r="O62" i="6" s="1"/>
  <c r="M63" i="5"/>
  <c r="M63" i="6"/>
  <c r="M64" i="5"/>
  <c r="O64" i="5" s="1"/>
  <c r="M64" i="6"/>
  <c r="O64" i="6" s="1"/>
  <c r="M65" i="5"/>
  <c r="O65" i="5" s="1"/>
  <c r="M65" i="6"/>
  <c r="M66" i="5"/>
  <c r="O66" i="5" s="1"/>
  <c r="M66" i="6"/>
  <c r="O66" i="6" s="1"/>
  <c r="M67" i="5"/>
  <c r="O67" i="5" s="1"/>
  <c r="M67" i="6"/>
  <c r="O67" i="6" s="1"/>
  <c r="M68" i="5"/>
  <c r="M68" i="6"/>
  <c r="M69" i="5"/>
  <c r="O69" i="5" s="1"/>
  <c r="M69" i="6"/>
  <c r="O69" i="6" s="1"/>
  <c r="M70" i="5"/>
  <c r="O70" i="5" s="1"/>
  <c r="M70" i="6"/>
  <c r="O70" i="6" s="1"/>
  <c r="M71" i="5"/>
  <c r="M71" i="6"/>
  <c r="M72" i="5"/>
  <c r="O72" i="5" s="1"/>
  <c r="M72" i="6"/>
  <c r="O72" i="6" s="1"/>
  <c r="M73" i="5"/>
  <c r="O73" i="5" s="1"/>
  <c r="M73" i="6"/>
  <c r="M74" i="5"/>
  <c r="O74" i="5" s="1"/>
  <c r="M74" i="6"/>
  <c r="O74" i="6" s="1"/>
  <c r="M75" i="5"/>
  <c r="O75" i="5" s="1"/>
  <c r="M75" i="6"/>
  <c r="O75" i="6" s="1"/>
  <c r="M76" i="5"/>
  <c r="O76" i="5" s="1"/>
  <c r="M76" i="6"/>
  <c r="M77" i="5"/>
  <c r="O77" i="5" s="1"/>
  <c r="M77" i="6"/>
  <c r="O77" i="6" s="1"/>
  <c r="M78" i="5"/>
  <c r="O78" i="5" s="1"/>
  <c r="M78" i="6"/>
  <c r="O78" i="6" s="1"/>
  <c r="M79" i="5"/>
  <c r="M79" i="6"/>
  <c r="M80" i="5"/>
  <c r="O80" i="5" s="1"/>
  <c r="M80" i="6"/>
  <c r="O80" i="6" s="1"/>
  <c r="M81" i="5"/>
  <c r="O81" i="5" s="1"/>
  <c r="M81" i="6"/>
  <c r="M82" i="5"/>
  <c r="O82" i="5" s="1"/>
  <c r="M82" i="6"/>
  <c r="O82" i="6" s="1"/>
  <c r="M83" i="5"/>
  <c r="O83" i="5" s="1"/>
  <c r="M83" i="6"/>
  <c r="O83" i="6" s="1"/>
  <c r="M84" i="5"/>
  <c r="O84" i="5" s="1"/>
  <c r="M84" i="6"/>
  <c r="O84" i="6" s="1"/>
  <c r="M85" i="5"/>
  <c r="O85" i="5" s="1"/>
  <c r="M85" i="6"/>
  <c r="O85" i="6" s="1"/>
  <c r="M86" i="5"/>
  <c r="O86" i="5" s="1"/>
  <c r="M86" i="6"/>
  <c r="O86" i="6" s="1"/>
  <c r="M87" i="5"/>
  <c r="M87" i="6"/>
  <c r="M88" i="5"/>
  <c r="O88" i="5" s="1"/>
  <c r="M88" i="6"/>
  <c r="O88" i="6" s="1"/>
  <c r="M89" i="5"/>
  <c r="O89" i="5" s="1"/>
  <c r="M89" i="6"/>
  <c r="M90" i="5"/>
  <c r="O90" i="5" s="1"/>
  <c r="M90" i="6"/>
  <c r="O90" i="6" s="1"/>
  <c r="M91" i="5"/>
  <c r="O91" i="5" s="1"/>
  <c r="M91" i="6"/>
  <c r="O91" i="6" s="1"/>
  <c r="M92" i="5"/>
  <c r="O92" i="5" s="1"/>
  <c r="M92" i="6"/>
  <c r="O92" i="6" s="1"/>
  <c r="M93" i="5"/>
  <c r="O93" i="5" s="1"/>
  <c r="M93" i="6"/>
  <c r="O93" i="6" s="1"/>
  <c r="M94" i="5"/>
  <c r="O94" i="5" s="1"/>
  <c r="M94" i="6"/>
  <c r="O94" i="6" s="1"/>
  <c r="M95" i="5"/>
  <c r="M95" i="6"/>
  <c r="M96" i="5"/>
  <c r="O96" i="5" s="1"/>
  <c r="M96" i="6"/>
  <c r="O96" i="6" s="1"/>
  <c r="M9" i="6"/>
  <c r="O9" i="6" s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89" i="6" l="1"/>
  <c r="O81" i="6"/>
  <c r="O73" i="6"/>
  <c r="O65" i="6"/>
  <c r="O57" i="6"/>
  <c r="O49" i="6"/>
  <c r="O41" i="6"/>
  <c r="O33" i="6"/>
  <c r="O25" i="6"/>
  <c r="O17" i="6"/>
  <c r="O63" i="6"/>
  <c r="O47" i="6"/>
  <c r="O39" i="6"/>
  <c r="O31" i="6"/>
  <c r="O23" i="6"/>
  <c r="O15" i="6"/>
  <c r="O95" i="6"/>
  <c r="O87" i="6"/>
  <c r="O79" i="6"/>
  <c r="O71" i="6"/>
  <c r="O55" i="6"/>
  <c r="O68" i="5"/>
  <c r="O60" i="5"/>
  <c r="O52" i="5"/>
  <c r="O36" i="5"/>
  <c r="O28" i="5"/>
  <c r="O20" i="5"/>
  <c r="O12" i="5"/>
  <c r="O95" i="5"/>
  <c r="O87" i="5"/>
  <c r="O79" i="5"/>
  <c r="O71" i="5"/>
  <c r="O63" i="5"/>
  <c r="O55" i="5"/>
  <c r="O47" i="5"/>
  <c r="O39" i="5"/>
  <c r="O31" i="5"/>
  <c r="O23" i="5"/>
  <c r="O15" i="5"/>
  <c r="O89" i="1"/>
  <c r="O81" i="1"/>
  <c r="O73" i="1"/>
  <c r="O65" i="1"/>
  <c r="O49" i="1"/>
  <c r="O33" i="1"/>
  <c r="O25" i="1"/>
  <c r="O17" i="1"/>
  <c r="O96" i="1"/>
  <c r="O88" i="1"/>
  <c r="O80" i="1"/>
  <c r="O72" i="1"/>
  <c r="O64" i="1"/>
  <c r="O48" i="1"/>
  <c r="O40" i="1"/>
  <c r="O32" i="1"/>
  <c r="O24" i="1"/>
  <c r="O16" i="1"/>
  <c r="O95" i="1"/>
  <c r="O87" i="1"/>
  <c r="O79" i="1"/>
  <c r="O71" i="1"/>
  <c r="O63" i="1"/>
  <c r="O47" i="1"/>
  <c r="O39" i="1"/>
  <c r="O31" i="1"/>
  <c r="O23" i="1"/>
  <c r="O15" i="1"/>
  <c r="D52" i="3"/>
  <c r="O59" i="1"/>
  <c r="D36" i="3"/>
  <c r="O43" i="1"/>
  <c r="G9" i="6"/>
  <c r="F66" i="3"/>
  <c r="D76" i="3"/>
  <c r="E41" i="3"/>
  <c r="D44" i="3"/>
  <c r="D60" i="3"/>
  <c r="D28" i="3"/>
  <c r="D56" i="3"/>
  <c r="D40" i="3"/>
  <c r="D84" i="3"/>
  <c r="D68" i="3"/>
  <c r="D64" i="3"/>
  <c r="D48" i="3"/>
  <c r="D32" i="3"/>
  <c r="D88" i="3"/>
  <c r="D72" i="3"/>
  <c r="D24" i="3"/>
  <c r="D80" i="3"/>
  <c r="D87" i="3"/>
  <c r="E47" i="3"/>
  <c r="E74" i="3"/>
  <c r="F46" i="3"/>
  <c r="F4" i="3"/>
  <c r="E83" i="3"/>
  <c r="E77" i="3"/>
  <c r="E66" i="3"/>
  <c r="E25" i="3"/>
  <c r="E4" i="3"/>
  <c r="E45" i="3"/>
  <c r="E26" i="3"/>
  <c r="D62" i="3"/>
  <c r="D70" i="3"/>
  <c r="D58" i="3"/>
  <c r="D22" i="3"/>
  <c r="D2" i="3"/>
  <c r="D78" i="3"/>
  <c r="D66" i="3"/>
  <c r="D54" i="3"/>
  <c r="F30" i="3"/>
  <c r="F58" i="3"/>
  <c r="F23" i="3"/>
  <c r="F21" i="3"/>
  <c r="F88" i="3"/>
  <c r="F72" i="3"/>
  <c r="F63" i="3"/>
  <c r="F22" i="3"/>
  <c r="E2" i="3"/>
  <c r="D74" i="3"/>
  <c r="F85" i="3"/>
  <c r="E82" i="3"/>
  <c r="E81" i="3"/>
  <c r="F54" i="3"/>
  <c r="F43" i="3"/>
  <c r="E29" i="3"/>
  <c r="F14" i="3"/>
  <c r="E89" i="3"/>
  <c r="F76" i="3"/>
  <c r="F62" i="3"/>
  <c r="E50" i="3"/>
  <c r="E48" i="3"/>
  <c r="E40" i="3"/>
  <c r="E32" i="3"/>
  <c r="E30" i="3"/>
  <c r="E27" i="3"/>
  <c r="E24" i="3"/>
  <c r="F18" i="3"/>
  <c r="D77" i="3"/>
  <c r="E68" i="3"/>
  <c r="E52" i="3"/>
  <c r="F49" i="3"/>
  <c r="E8" i="3"/>
  <c r="F82" i="3"/>
  <c r="F69" i="3"/>
  <c r="F65" i="3"/>
  <c r="F53" i="3"/>
  <c r="G10" i="1"/>
  <c r="G10" i="6" s="1"/>
  <c r="E73" i="3"/>
  <c r="E62" i="3"/>
  <c r="F25" i="3"/>
  <c r="E17" i="3"/>
  <c r="D57" i="3"/>
  <c r="D49" i="3"/>
  <c r="D33" i="3"/>
  <c r="D29" i="3"/>
  <c r="D21" i="3"/>
  <c r="D13" i="3"/>
  <c r="D5" i="3"/>
  <c r="F79" i="3"/>
  <c r="E78" i="3"/>
  <c r="F74" i="3"/>
  <c r="F70" i="3"/>
  <c r="D65" i="3"/>
  <c r="E53" i="3"/>
  <c r="E46" i="3"/>
  <c r="F42" i="3"/>
  <c r="E39" i="3"/>
  <c r="E38" i="3"/>
  <c r="E35" i="3"/>
  <c r="F20" i="3"/>
  <c r="E15" i="3"/>
  <c r="E13" i="3"/>
  <c r="E11" i="3"/>
  <c r="F89" i="3"/>
  <c r="E60" i="3"/>
  <c r="E54" i="3"/>
  <c r="F50" i="3"/>
  <c r="F47" i="3"/>
  <c r="F12" i="3"/>
  <c r="F7" i="3"/>
  <c r="D89" i="3"/>
  <c r="D81" i="3"/>
  <c r="D73" i="3"/>
  <c r="D69" i="3"/>
  <c r="D61" i="3"/>
  <c r="D53" i="3"/>
  <c r="D45" i="3"/>
  <c r="D37" i="3"/>
  <c r="D17" i="3"/>
  <c r="D9" i="3"/>
  <c r="F78" i="3"/>
  <c r="F77" i="3"/>
  <c r="E69" i="3"/>
  <c r="F67" i="3"/>
  <c r="E57" i="3"/>
  <c r="D41" i="3"/>
  <c r="F38" i="3"/>
  <c r="E37" i="3"/>
  <c r="E33" i="3"/>
  <c r="F26" i="3"/>
  <c r="E23" i="3"/>
  <c r="E21" i="3"/>
  <c r="E9" i="3"/>
  <c r="E7" i="3"/>
  <c r="E3" i="3"/>
  <c r="F87" i="3"/>
  <c r="F86" i="3"/>
  <c r="E71" i="3"/>
  <c r="F59" i="3"/>
  <c r="E58" i="3"/>
  <c r="F55" i="3"/>
  <c r="E43" i="3"/>
  <c r="F41" i="3"/>
  <c r="F35" i="3"/>
  <c r="E34" i="3"/>
  <c r="F31" i="3"/>
  <c r="F27" i="3"/>
  <c r="E19" i="3"/>
  <c r="F13" i="3"/>
  <c r="F8" i="3"/>
  <c r="E86" i="3"/>
  <c r="F68" i="3"/>
  <c r="E63" i="3"/>
  <c r="F52" i="3"/>
  <c r="F2" i="3"/>
  <c r="F80" i="3"/>
  <c r="E75" i="3"/>
  <c r="F48" i="3"/>
  <c r="E87" i="3"/>
  <c r="F84" i="3"/>
  <c r="F83" i="3"/>
  <c r="E79" i="3"/>
  <c r="F64" i="3"/>
  <c r="E59" i="3"/>
  <c r="F56" i="3"/>
  <c r="F60" i="3"/>
  <c r="F36" i="3"/>
  <c r="F40" i="3"/>
  <c r="F32" i="3"/>
  <c r="F24" i="3"/>
  <c r="F44" i="3"/>
  <c r="F28" i="3"/>
  <c r="G60" i="3" l="1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H77" i="3"/>
  <c r="G62" i="3"/>
  <c r="I62" i="3" s="1"/>
  <c r="E31" i="3"/>
  <c r="E84" i="3"/>
  <c r="G84" i="3" s="1"/>
  <c r="I84" i="3" s="1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H87" i="3"/>
  <c r="G52" i="3"/>
  <c r="I52" i="3" s="1"/>
  <c r="F37" i="3"/>
  <c r="G37" i="3" s="1"/>
  <c r="I37" i="3" s="1"/>
  <c r="G48" i="3"/>
  <c r="I48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G7" i="3" s="1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H29" i="3" s="1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D12" i="3"/>
  <c r="D20" i="3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G34" i="3" s="1"/>
  <c r="I34" i="3" s="1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29" i="3"/>
  <c r="I29" i="3" s="1"/>
  <c r="G58" i="3"/>
  <c r="I58" i="3" s="1"/>
  <c r="H58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H60" i="3"/>
  <c r="G24" i="3"/>
  <c r="I24" i="3" s="1"/>
  <c r="G40" i="3"/>
  <c r="I40" i="3" s="1"/>
  <c r="G2" i="3"/>
  <c r="I2" i="3" s="1"/>
  <c r="H75" i="3" l="1"/>
  <c r="H20" i="3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G5" i="3"/>
  <c r="I5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G3" i="3"/>
  <c r="I3" i="3" s="1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G4" i="3"/>
  <c r="I4" i="3" s="1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<sst xmlns="http://schemas.openxmlformats.org/spreadsheetml/2006/main" count="1062" uniqueCount="120">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</sst>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1" fillId="3" borderId="0" xfId="0" applyFont="1" applyFill="1"/>
    <xf numFmtId="0" fontId="1" fillId="0" borderId="0" xfId="0" applyFont="1" applyBorder="1"/>
    <xf numFmtId="164" fontId="0" fillId="0" borderId="0" xfId="0" applyNumberFormat="1" applyBorder="1"/>
    <xf numFmtId="2" fontId="0" fillId="0" borderId="0" xfId="0" applyNumberFormat="1" applyBorder="1"/>
    <xf numFmtId="0" fontId="1" fillId="0" borderId="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65039</c:v>
                </c:pt>
                <c:pt idx="1">
                  <c:v>41615</c:v>
                </c:pt>
                <c:pt idx="2">
                  <c:v>23186</c:v>
                </c:pt>
                <c:pt idx="3">
                  <c:v>8938</c:v>
                </c:pt>
                <c:pt idx="4">
                  <c:v>5727</c:v>
                </c:pt>
                <c:pt idx="5">
                  <c:v>4564</c:v>
                </c:pt>
                <c:pt idx="6">
                  <c:v>4290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2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41615</c:v>
                </c:pt>
                <c:pt idx="1">
                  <c:v>23186</c:v>
                </c:pt>
                <c:pt idx="2">
                  <c:v>8938</c:v>
                </c:pt>
                <c:pt idx="3">
                  <c:v>5727</c:v>
                </c:pt>
                <c:pt idx="4">
                  <c:v>4564</c:v>
                </c:pt>
                <c:pt idx="5">
                  <c:v>4290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65044</c:v>
                </c:pt>
                <c:pt idx="1">
                  <c:v>41495</c:v>
                </c:pt>
                <c:pt idx="2">
                  <c:v>23233</c:v>
                </c:pt>
                <c:pt idx="3">
                  <c:v>9048</c:v>
                </c:pt>
                <c:pt idx="4">
                  <c:v>5332</c:v>
                </c:pt>
                <c:pt idx="5">
                  <c:v>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3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41495</c:v>
                </c:pt>
                <c:pt idx="1">
                  <c:v>23233</c:v>
                </c:pt>
                <c:pt idx="2">
                  <c:v>9048</c:v>
                </c:pt>
                <c:pt idx="3">
                  <c:v>5332</c:v>
                </c:pt>
                <c:pt idx="4">
                  <c:v>4585</c:v>
                </c:pt>
                <c:pt idx="5">
                  <c:v>4134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65032</c:v>
                </c:pt>
                <c:pt idx="1">
                  <c:v>39825</c:v>
                </c:pt>
                <c:pt idx="2">
                  <c:v>22526</c:v>
                </c:pt>
                <c:pt idx="3">
                  <c:v>8662</c:v>
                </c:pt>
                <c:pt idx="4">
                  <c:v>5307</c:v>
                </c:pt>
                <c:pt idx="5">
                  <c:v>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3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39825</c:v>
                </c:pt>
                <c:pt idx="1">
                  <c:v>22526</c:v>
                </c:pt>
                <c:pt idx="2">
                  <c:v>8662</c:v>
                </c:pt>
                <c:pt idx="3">
                  <c:v>5307</c:v>
                </c:pt>
                <c:pt idx="4">
                  <c:v>4522</c:v>
                </c:pt>
                <c:pt idx="5">
                  <c:v>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65039</v>
      </c>
      <c r="D2">
        <v>4419</v>
      </c>
      <c r="E2">
        <v>5426</v>
      </c>
      <c r="F2">
        <v>4795</v>
      </c>
      <c r="G2">
        <v>11648</v>
      </c>
      <c r="H2">
        <v>28461</v>
      </c>
      <c r="I2">
        <v>4192</v>
      </c>
      <c r="J2">
        <v>4143</v>
      </c>
      <c r="K2">
        <v>4674</v>
      </c>
      <c r="L2">
        <v>4570</v>
      </c>
      <c r="M2">
        <v>10558</v>
      </c>
      <c r="N2">
        <v>6469</v>
      </c>
      <c r="O2">
        <v>41615</v>
      </c>
      <c r="P2">
        <v>4342</v>
      </c>
      <c r="Q2">
        <v>6930</v>
      </c>
      <c r="R2">
        <v>4571</v>
      </c>
      <c r="S2">
        <v>5310</v>
      </c>
      <c r="T2">
        <v>30713</v>
      </c>
      <c r="U2">
        <v>4231</v>
      </c>
      <c r="V2">
        <v>4218</v>
      </c>
      <c r="W2">
        <v>4772</v>
      </c>
      <c r="X2">
        <v>4519</v>
      </c>
      <c r="Y2">
        <v>19391</v>
      </c>
      <c r="Z2">
        <v>5550</v>
      </c>
      <c r="AA2">
        <v>23186</v>
      </c>
      <c r="AB2">
        <v>4271</v>
      </c>
      <c r="AC2">
        <v>12086</v>
      </c>
      <c r="AD2">
        <v>4538</v>
      </c>
      <c r="AE2">
        <v>4444</v>
      </c>
      <c r="AF2">
        <v>22303</v>
      </c>
      <c r="AG2">
        <v>4159</v>
      </c>
      <c r="AH2">
        <v>4483</v>
      </c>
      <c r="AI2">
        <v>4522</v>
      </c>
      <c r="AJ2">
        <v>4138</v>
      </c>
      <c r="AK2">
        <v>25550</v>
      </c>
      <c r="AL2">
        <v>4793</v>
      </c>
      <c r="AM2">
        <v>8938</v>
      </c>
      <c r="AN2">
        <v>4238</v>
      </c>
      <c r="AO2">
        <v>18199</v>
      </c>
      <c r="AP2">
        <v>4606</v>
      </c>
      <c r="AQ2">
        <v>4291</v>
      </c>
      <c r="AR2">
        <v>12736</v>
      </c>
      <c r="AS2">
        <v>4223</v>
      </c>
      <c r="AT2">
        <v>4879</v>
      </c>
      <c r="AU2">
        <v>4726</v>
      </c>
      <c r="AV2">
        <v>4120</v>
      </c>
      <c r="AW2">
        <v>24799</v>
      </c>
      <c r="AX2">
        <v>4469</v>
      </c>
      <c r="AY2">
        <v>5727</v>
      </c>
      <c r="AZ2">
        <v>4225</v>
      </c>
      <c r="BA2">
        <v>22014</v>
      </c>
      <c r="BB2">
        <v>4614</v>
      </c>
      <c r="BC2">
        <v>4245</v>
      </c>
      <c r="BD2">
        <v>6797</v>
      </c>
      <c r="BE2">
        <v>4626</v>
      </c>
      <c r="BF2">
        <v>5054</v>
      </c>
      <c r="BG2">
        <v>5656</v>
      </c>
      <c r="BH2">
        <v>4114</v>
      </c>
      <c r="BI2">
        <v>10796</v>
      </c>
      <c r="BJ2">
        <v>4129</v>
      </c>
      <c r="BK2">
        <v>4564</v>
      </c>
      <c r="BL2">
        <v>4433</v>
      </c>
      <c r="BM2">
        <v>21583</v>
      </c>
      <c r="BN2">
        <v>4734</v>
      </c>
      <c r="BO2">
        <v>4110</v>
      </c>
      <c r="BP2">
        <v>5584</v>
      </c>
      <c r="BQ2">
        <v>4657</v>
      </c>
      <c r="BR2">
        <v>9549</v>
      </c>
      <c r="BS2">
        <v>7175</v>
      </c>
      <c r="BT2">
        <v>4139</v>
      </c>
      <c r="BU2">
        <v>5066</v>
      </c>
      <c r="BV2">
        <v>4568</v>
      </c>
      <c r="BW2">
        <v>4290</v>
      </c>
      <c r="BX2">
        <v>4376</v>
      </c>
      <c r="BY2">
        <v>10744</v>
      </c>
      <c r="BZ2">
        <v>4365</v>
      </c>
      <c r="CA2">
        <v>4117</v>
      </c>
      <c r="CB2">
        <v>4864</v>
      </c>
      <c r="CC2">
        <v>4652</v>
      </c>
      <c r="CD2">
        <v>27185</v>
      </c>
      <c r="CE2">
        <v>13307</v>
      </c>
      <c r="CF2">
        <v>4157</v>
      </c>
      <c r="CG2">
        <v>4430</v>
      </c>
      <c r="CH2">
        <v>4450</v>
      </c>
      <c r="CI2">
        <v>4287</v>
      </c>
      <c r="CJ2">
        <v>4528</v>
      </c>
      <c r="CK2">
        <v>5234</v>
      </c>
      <c r="CL2">
        <v>4125</v>
      </c>
      <c r="CM2">
        <v>4142</v>
      </c>
      <c r="CN2">
        <v>4552</v>
      </c>
      <c r="CO2">
        <v>4604</v>
      </c>
      <c r="CP2">
        <v>33914</v>
      </c>
      <c r="CQ2">
        <v>26517</v>
      </c>
      <c r="CR2">
        <v>4090</v>
      </c>
      <c r="CS2">
        <v>4156</v>
      </c>
      <c r="CT2">
        <v>4142</v>
      </c>
    </row>
    <row r="7" spans="1:98" x14ac:dyDescent="0.4">
      <c r="N7" s="10" t="s">
        <v>115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65039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65039</v>
      </c>
      <c r="K9" t="s">
        <v>82</v>
      </c>
      <c r="L9" s="9" t="str">
        <f>A10</f>
        <v>A2</v>
      </c>
      <c r="M9" s="9">
        <f>B10</f>
        <v>4419</v>
      </c>
      <c r="N9" s="9">
        <f>(M9-4290)/2494.8</f>
        <v>5.1707551707551702E-2</v>
      </c>
      <c r="O9" s="9">
        <f>N9*40</f>
        <v>2.0683020683020681</v>
      </c>
    </row>
    <row r="10" spans="1:98" x14ac:dyDescent="0.4">
      <c r="A10" t="s">
        <v>83</v>
      </c>
      <c r="B10">
        <v>4419</v>
      </c>
      <c r="E10">
        <f>E9/2</f>
        <v>15</v>
      </c>
      <c r="G10">
        <f>G9/2</f>
        <v>15</v>
      </c>
      <c r="H10" t="str">
        <f>A21</f>
        <v>B1</v>
      </c>
      <c r="I10">
        <f>B21</f>
        <v>41615</v>
      </c>
      <c r="K10" t="s">
        <v>85</v>
      </c>
      <c r="L10" s="9" t="str">
        <f>A22</f>
        <v>B2</v>
      </c>
      <c r="M10" s="9">
        <f>B22</f>
        <v>4342</v>
      </c>
      <c r="N10" s="9">
        <f t="shared" ref="N10:N73" si="1">(M10-4290)/2494.8</f>
        <v>2.084335417668751E-2</v>
      </c>
      <c r="O10" s="9">
        <f t="shared" ref="O10:O73" si="2">N10*40</f>
        <v>0.83373416706750036</v>
      </c>
    </row>
    <row r="11" spans="1:98" x14ac:dyDescent="0.4">
      <c r="A11" t="s">
        <v>84</v>
      </c>
      <c r="B11">
        <v>5426</v>
      </c>
      <c r="E11">
        <f>E10/2</f>
        <v>7.5</v>
      </c>
      <c r="G11">
        <f>G10/2</f>
        <v>7.5</v>
      </c>
      <c r="H11" t="str">
        <f>A33</f>
        <v>C1</v>
      </c>
      <c r="I11">
        <f>B33</f>
        <v>23186</v>
      </c>
      <c r="K11" t="s">
        <v>88</v>
      </c>
      <c r="L11" s="9" t="str">
        <f>A34</f>
        <v>C2</v>
      </c>
      <c r="M11" s="9">
        <f>B34</f>
        <v>4271</v>
      </c>
      <c r="N11" s="9">
        <f t="shared" si="1"/>
        <v>-7.6158409491742822E-3</v>
      </c>
      <c r="O11" s="9">
        <f t="shared" si="2"/>
        <v>-0.30463363796697129</v>
      </c>
    </row>
    <row r="12" spans="1:98" x14ac:dyDescent="0.4">
      <c r="A12" t="s">
        <v>9</v>
      </c>
      <c r="B12">
        <v>4795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8938</v>
      </c>
      <c r="K12" t="s">
        <v>91</v>
      </c>
      <c r="L12" s="9" t="str">
        <f>A46</f>
        <v>D2</v>
      </c>
      <c r="M12" s="9">
        <f>B46</f>
        <v>4238</v>
      </c>
      <c r="N12" s="9">
        <f t="shared" si="1"/>
        <v>-2.084335417668751E-2</v>
      </c>
      <c r="O12" s="9">
        <f t="shared" si="2"/>
        <v>-0.83373416706750036</v>
      </c>
    </row>
    <row r="13" spans="1:98" x14ac:dyDescent="0.4">
      <c r="A13" t="s">
        <v>17</v>
      </c>
      <c r="B13">
        <v>11648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5727</v>
      </c>
      <c r="K13" t="s">
        <v>94</v>
      </c>
      <c r="L13" s="9" t="str">
        <f>A58</f>
        <v>E2</v>
      </c>
      <c r="M13" s="9">
        <f>B58</f>
        <v>4225</v>
      </c>
      <c r="N13" s="9">
        <f t="shared" si="1"/>
        <v>-2.6054192720859386E-2</v>
      </c>
      <c r="O13" s="9">
        <f t="shared" si="2"/>
        <v>-1.0421677088343755</v>
      </c>
    </row>
    <row r="14" spans="1:98" x14ac:dyDescent="0.4">
      <c r="A14" t="s">
        <v>25</v>
      </c>
      <c r="B14">
        <v>28461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4564</v>
      </c>
      <c r="K14" t="s">
        <v>97</v>
      </c>
      <c r="L14" s="9" t="str">
        <f>A70</f>
        <v>F2</v>
      </c>
      <c r="M14" s="9">
        <f>B70</f>
        <v>4433</v>
      </c>
      <c r="N14" s="9">
        <f t="shared" si="1"/>
        <v>5.7319223985890649E-2</v>
      </c>
      <c r="O14" s="9">
        <f t="shared" si="2"/>
        <v>2.2927689594356258</v>
      </c>
    </row>
    <row r="15" spans="1:98" x14ac:dyDescent="0.4">
      <c r="A15" t="s">
        <v>34</v>
      </c>
      <c r="B15">
        <v>4192</v>
      </c>
      <c r="G15">
        <f t="shared" ref="G15" si="3">E15*1.14</f>
        <v>0</v>
      </c>
      <c r="H15" t="str">
        <f>A81</f>
        <v>G1</v>
      </c>
      <c r="I15">
        <f>B81</f>
        <v>4290</v>
      </c>
      <c r="K15" t="s">
        <v>100</v>
      </c>
      <c r="L15" s="9" t="str">
        <f>A82</f>
        <v>G2</v>
      </c>
      <c r="M15" s="9">
        <f>B82</f>
        <v>4376</v>
      </c>
      <c r="N15" s="9">
        <f t="shared" si="1"/>
        <v>3.4471701138367804E-2</v>
      </c>
      <c r="O15" s="9">
        <f t="shared" si="2"/>
        <v>1.3788680455347122</v>
      </c>
    </row>
    <row r="16" spans="1:98" x14ac:dyDescent="0.4">
      <c r="A16" t="s">
        <v>41</v>
      </c>
      <c r="B16">
        <v>4143</v>
      </c>
      <c r="K16" t="s">
        <v>103</v>
      </c>
      <c r="L16" s="9" t="str">
        <f>A94</f>
        <v>H2</v>
      </c>
      <c r="M16" s="9">
        <f>B94</f>
        <v>4528</v>
      </c>
      <c r="N16" s="9">
        <f t="shared" si="1"/>
        <v>9.5398428731762061E-2</v>
      </c>
      <c r="O16" s="9">
        <f t="shared" si="2"/>
        <v>3.8159371492704826</v>
      </c>
    </row>
    <row r="17" spans="1:15" x14ac:dyDescent="0.4">
      <c r="A17" t="s">
        <v>49</v>
      </c>
      <c r="B17">
        <v>4674</v>
      </c>
      <c r="K17" t="s">
        <v>104</v>
      </c>
      <c r="L17" s="9" t="str">
        <f>A95</f>
        <v>H3</v>
      </c>
      <c r="M17" s="9">
        <f>B95</f>
        <v>5234</v>
      </c>
      <c r="N17" s="9">
        <f t="shared" si="1"/>
        <v>0.37838704505371168</v>
      </c>
      <c r="O17" s="9">
        <f t="shared" si="2"/>
        <v>15.135481802148467</v>
      </c>
    </row>
    <row r="18" spans="1:15" x14ac:dyDescent="0.4">
      <c r="A18" t="s">
        <v>57</v>
      </c>
      <c r="B18">
        <v>4570</v>
      </c>
      <c r="K18" t="s">
        <v>101</v>
      </c>
      <c r="L18" s="9" t="str">
        <f>A83</f>
        <v>G3</v>
      </c>
      <c r="M18" s="9">
        <f>B83</f>
        <v>10744</v>
      </c>
      <c r="N18" s="9">
        <f t="shared" si="1"/>
        <v>2.5869809203142533</v>
      </c>
      <c r="O18" s="9">
        <f t="shared" si="2"/>
        <v>103.47923681257014</v>
      </c>
    </row>
    <row r="19" spans="1:15" x14ac:dyDescent="0.4">
      <c r="A19" t="s">
        <v>65</v>
      </c>
      <c r="B19">
        <v>10558</v>
      </c>
      <c r="K19" t="s">
        <v>98</v>
      </c>
      <c r="L19" s="9" t="str">
        <f>A71</f>
        <v>F3</v>
      </c>
      <c r="M19" s="9">
        <f>B71</f>
        <v>21583</v>
      </c>
      <c r="N19" s="9">
        <f t="shared" si="1"/>
        <v>6.9316177649510982</v>
      </c>
      <c r="O19" s="9">
        <f t="shared" si="2"/>
        <v>277.26471059804391</v>
      </c>
    </row>
    <row r="20" spans="1:15" x14ac:dyDescent="0.4">
      <c r="A20" t="s">
        <v>73</v>
      </c>
      <c r="B20">
        <v>6469</v>
      </c>
      <c r="K20" t="s">
        <v>95</v>
      </c>
      <c r="L20" s="9" t="str">
        <f>A59</f>
        <v>E3</v>
      </c>
      <c r="M20" s="9">
        <f>B59</f>
        <v>22014</v>
      </c>
      <c r="N20" s="9">
        <f t="shared" si="1"/>
        <v>7.1043771043771038</v>
      </c>
      <c r="O20" s="9">
        <f t="shared" si="2"/>
        <v>284.17508417508418</v>
      </c>
    </row>
    <row r="21" spans="1:15" x14ac:dyDescent="0.4">
      <c r="A21" t="s">
        <v>85</v>
      </c>
      <c r="B21">
        <v>41615</v>
      </c>
      <c r="K21" t="s">
        <v>92</v>
      </c>
      <c r="L21" s="9" t="str">
        <f>A47</f>
        <v>D3</v>
      </c>
      <c r="M21" s="9">
        <f>B47</f>
        <v>18199</v>
      </c>
      <c r="N21" s="9">
        <f t="shared" si="1"/>
        <v>5.5751964085297416</v>
      </c>
      <c r="O21" s="9">
        <f t="shared" si="2"/>
        <v>223.00785634118967</v>
      </c>
    </row>
    <row r="22" spans="1:15" x14ac:dyDescent="0.4">
      <c r="A22" t="s">
        <v>86</v>
      </c>
      <c r="B22">
        <v>4342</v>
      </c>
      <c r="K22" t="s">
        <v>89</v>
      </c>
      <c r="L22" s="9" t="str">
        <f>A35</f>
        <v>C3</v>
      </c>
      <c r="M22" s="9">
        <f>B35</f>
        <v>12086</v>
      </c>
      <c r="N22" s="9">
        <f t="shared" si="1"/>
        <v>3.1248997915664578</v>
      </c>
      <c r="O22" s="9">
        <f t="shared" si="2"/>
        <v>124.99599166265831</v>
      </c>
    </row>
    <row r="23" spans="1:15" x14ac:dyDescent="0.4">
      <c r="A23" t="s">
        <v>87</v>
      </c>
      <c r="B23">
        <v>6930</v>
      </c>
      <c r="K23" t="s">
        <v>86</v>
      </c>
      <c r="L23" s="9" t="str">
        <f>A23</f>
        <v>B3</v>
      </c>
      <c r="M23" s="9">
        <f>B23</f>
        <v>6930</v>
      </c>
      <c r="N23" s="9">
        <f t="shared" si="1"/>
        <v>1.0582010582010581</v>
      </c>
      <c r="O23" s="9">
        <f t="shared" si="2"/>
        <v>42.328042328042329</v>
      </c>
    </row>
    <row r="24" spans="1:15" x14ac:dyDescent="0.4">
      <c r="A24" t="s">
        <v>10</v>
      </c>
      <c r="B24">
        <v>4571</v>
      </c>
      <c r="K24" t="s">
        <v>83</v>
      </c>
      <c r="L24" s="9" t="str">
        <f>A11</f>
        <v>A3</v>
      </c>
      <c r="M24" s="9">
        <f>B11</f>
        <v>5426</v>
      </c>
      <c r="N24" s="9">
        <f t="shared" si="1"/>
        <v>0.45534712201378863</v>
      </c>
      <c r="O24" s="9">
        <f t="shared" si="2"/>
        <v>18.213884880551547</v>
      </c>
    </row>
    <row r="25" spans="1:15" x14ac:dyDescent="0.4">
      <c r="A25" t="s">
        <v>18</v>
      </c>
      <c r="B25">
        <v>5310</v>
      </c>
      <c r="K25" t="s">
        <v>84</v>
      </c>
      <c r="L25" s="9" t="str">
        <f>A12</f>
        <v>A4</v>
      </c>
      <c r="M25" s="9">
        <f>B12</f>
        <v>4795</v>
      </c>
      <c r="N25" s="9">
        <f t="shared" si="1"/>
        <v>0.20242103575436907</v>
      </c>
      <c r="O25" s="9">
        <f t="shared" si="2"/>
        <v>8.0968414301747629</v>
      </c>
    </row>
    <row r="26" spans="1:15" x14ac:dyDescent="0.4">
      <c r="A26" t="s">
        <v>26</v>
      </c>
      <c r="B26">
        <v>30713</v>
      </c>
      <c r="K26" t="s">
        <v>87</v>
      </c>
      <c r="L26" s="9" t="str">
        <f>A24</f>
        <v>B4</v>
      </c>
      <c r="M26" s="9">
        <f>B24</f>
        <v>4571</v>
      </c>
      <c r="N26" s="9">
        <f t="shared" si="1"/>
        <v>0.11263427930094595</v>
      </c>
      <c r="O26" s="9">
        <f t="shared" si="2"/>
        <v>4.5053711720378384</v>
      </c>
    </row>
    <row r="27" spans="1:15" x14ac:dyDescent="0.4">
      <c r="A27" t="s">
        <v>35</v>
      </c>
      <c r="B27">
        <v>4231</v>
      </c>
      <c r="K27" t="s">
        <v>90</v>
      </c>
      <c r="L27" s="9" t="str">
        <f>A36</f>
        <v>C4</v>
      </c>
      <c r="M27" s="9">
        <f>B36</f>
        <v>4538</v>
      </c>
      <c r="N27" s="9">
        <f t="shared" si="1"/>
        <v>9.940676607343274E-2</v>
      </c>
      <c r="O27" s="9">
        <f t="shared" si="2"/>
        <v>3.9762706429373096</v>
      </c>
    </row>
    <row r="28" spans="1:15" x14ac:dyDescent="0.4">
      <c r="A28" t="s">
        <v>42</v>
      </c>
      <c r="B28">
        <v>4218</v>
      </c>
      <c r="K28" t="s">
        <v>93</v>
      </c>
      <c r="L28" s="9" t="str">
        <f>A48</f>
        <v>D4</v>
      </c>
      <c r="M28" s="9">
        <f>B48</f>
        <v>4606</v>
      </c>
      <c r="N28" s="9">
        <f t="shared" si="1"/>
        <v>0.12666345999679332</v>
      </c>
      <c r="O28" s="9">
        <f t="shared" si="2"/>
        <v>5.0665383998717326</v>
      </c>
    </row>
    <row r="29" spans="1:15" x14ac:dyDescent="0.4">
      <c r="A29" t="s">
        <v>50</v>
      </c>
      <c r="B29">
        <v>4772</v>
      </c>
      <c r="K29" t="s">
        <v>96</v>
      </c>
      <c r="L29" s="9" t="str">
        <f>A60</f>
        <v>E4</v>
      </c>
      <c r="M29" s="9">
        <f>B60</f>
        <v>4614</v>
      </c>
      <c r="N29" s="9">
        <f t="shared" si="1"/>
        <v>0.12987012987012986</v>
      </c>
      <c r="O29" s="9">
        <f t="shared" si="2"/>
        <v>5.1948051948051948</v>
      </c>
    </row>
    <row r="30" spans="1:15" x14ac:dyDescent="0.4">
      <c r="A30" t="s">
        <v>58</v>
      </c>
      <c r="B30">
        <v>4519</v>
      </c>
      <c r="K30" t="s">
        <v>99</v>
      </c>
      <c r="L30" s="9" t="str">
        <f>A72</f>
        <v>F4</v>
      </c>
      <c r="M30" s="9">
        <f>B72</f>
        <v>4734</v>
      </c>
      <c r="N30" s="9">
        <f t="shared" si="1"/>
        <v>0.17797017797017795</v>
      </c>
      <c r="O30" s="9">
        <f t="shared" si="2"/>
        <v>7.1188071188071174</v>
      </c>
    </row>
    <row r="31" spans="1:15" x14ac:dyDescent="0.4">
      <c r="A31" t="s">
        <v>66</v>
      </c>
      <c r="B31">
        <v>19391</v>
      </c>
      <c r="K31" t="s">
        <v>102</v>
      </c>
      <c r="L31" s="9" t="str">
        <f>A84</f>
        <v>G4</v>
      </c>
      <c r="M31" s="9">
        <f>B84</f>
        <v>4365</v>
      </c>
      <c r="N31" s="9">
        <f t="shared" si="1"/>
        <v>3.0062530062530061E-2</v>
      </c>
      <c r="O31" s="9">
        <f t="shared" si="2"/>
        <v>1.2025012025012025</v>
      </c>
    </row>
    <row r="32" spans="1:15" x14ac:dyDescent="0.4">
      <c r="A32" t="s">
        <v>74</v>
      </c>
      <c r="B32">
        <v>5550</v>
      </c>
      <c r="K32" t="s">
        <v>105</v>
      </c>
      <c r="L32" t="str">
        <f>A96</f>
        <v>H4</v>
      </c>
      <c r="M32">
        <f>B96</f>
        <v>4125</v>
      </c>
      <c r="N32" s="9">
        <f t="shared" si="1"/>
        <v>-6.6137566137566134E-2</v>
      </c>
      <c r="O32" s="9">
        <f t="shared" si="2"/>
        <v>-2.6455026455026456</v>
      </c>
    </row>
    <row r="33" spans="1:15" x14ac:dyDescent="0.4">
      <c r="A33" t="s">
        <v>88</v>
      </c>
      <c r="B33">
        <v>23186</v>
      </c>
      <c r="K33" t="s">
        <v>16</v>
      </c>
      <c r="L33" t="str">
        <f>A97</f>
        <v>H5</v>
      </c>
      <c r="M33">
        <f>B97</f>
        <v>4142</v>
      </c>
      <c r="N33" s="9">
        <f t="shared" si="1"/>
        <v>-5.9323392656725989E-2</v>
      </c>
      <c r="O33" s="9">
        <f t="shared" si="2"/>
        <v>-2.3729357062690397</v>
      </c>
    </row>
    <row r="34" spans="1:15" x14ac:dyDescent="0.4">
      <c r="A34" t="s">
        <v>89</v>
      </c>
      <c r="B34">
        <v>4271</v>
      </c>
      <c r="K34" t="s">
        <v>15</v>
      </c>
      <c r="L34" t="str">
        <f>A85</f>
        <v>G5</v>
      </c>
      <c r="M34">
        <f>B85</f>
        <v>4117</v>
      </c>
      <c r="N34" s="9">
        <f t="shared" si="1"/>
        <v>-6.9344236010902671E-2</v>
      </c>
      <c r="O34" s="9">
        <f t="shared" si="2"/>
        <v>-2.7737694404361068</v>
      </c>
    </row>
    <row r="35" spans="1:15" x14ac:dyDescent="0.4">
      <c r="A35" t="s">
        <v>90</v>
      </c>
      <c r="B35">
        <v>12086</v>
      </c>
      <c r="K35" t="s">
        <v>14</v>
      </c>
      <c r="L35" t="str">
        <f>A73</f>
        <v>F5</v>
      </c>
      <c r="M35">
        <f>B73</f>
        <v>4110</v>
      </c>
      <c r="N35" s="9">
        <f t="shared" si="1"/>
        <v>-7.2150072150072145E-2</v>
      </c>
      <c r="O35" s="9">
        <f t="shared" si="2"/>
        <v>-2.8860028860028857</v>
      </c>
    </row>
    <row r="36" spans="1:15" x14ac:dyDescent="0.4">
      <c r="A36" t="s">
        <v>11</v>
      </c>
      <c r="B36">
        <v>4538</v>
      </c>
      <c r="K36" t="s">
        <v>13</v>
      </c>
      <c r="L36" t="str">
        <f>A61</f>
        <v>E5</v>
      </c>
      <c r="M36">
        <f>B61</f>
        <v>4245</v>
      </c>
      <c r="N36" s="9">
        <f t="shared" si="1"/>
        <v>-1.8037518037518036E-2</v>
      </c>
      <c r="O36" s="9">
        <f t="shared" si="2"/>
        <v>-0.72150072150072142</v>
      </c>
    </row>
    <row r="37" spans="1:15" x14ac:dyDescent="0.4">
      <c r="A37" t="s">
        <v>19</v>
      </c>
      <c r="B37">
        <v>4444</v>
      </c>
      <c r="K37" t="s">
        <v>12</v>
      </c>
      <c r="L37" t="str">
        <f>A49</f>
        <v>D5</v>
      </c>
      <c r="M37">
        <f>B49</f>
        <v>4291</v>
      </c>
      <c r="N37" s="9">
        <f t="shared" si="1"/>
        <v>4.0083373416706749E-4</v>
      </c>
      <c r="O37" s="9">
        <f t="shared" si="2"/>
        <v>1.60333493666827E-2</v>
      </c>
    </row>
    <row r="38" spans="1:15" x14ac:dyDescent="0.4">
      <c r="A38" t="s">
        <v>27</v>
      </c>
      <c r="B38">
        <v>22303</v>
      </c>
      <c r="K38" t="s">
        <v>11</v>
      </c>
      <c r="L38" t="str">
        <f>A37</f>
        <v>C5</v>
      </c>
      <c r="M38">
        <f>B37</f>
        <v>4444</v>
      </c>
      <c r="N38" s="9">
        <f t="shared" si="1"/>
        <v>6.1728395061728392E-2</v>
      </c>
      <c r="O38" s="9">
        <f t="shared" si="2"/>
        <v>2.4691358024691357</v>
      </c>
    </row>
    <row r="39" spans="1:15" x14ac:dyDescent="0.4">
      <c r="A39" t="s">
        <v>36</v>
      </c>
      <c r="B39">
        <v>4159</v>
      </c>
      <c r="K39" t="s">
        <v>10</v>
      </c>
      <c r="L39" t="str">
        <f>A25</f>
        <v>B5</v>
      </c>
      <c r="M39">
        <f>B25</f>
        <v>5310</v>
      </c>
      <c r="N39" s="9">
        <f t="shared" si="1"/>
        <v>0.4088504088504088</v>
      </c>
      <c r="O39" s="9">
        <f t="shared" si="2"/>
        <v>16.354016354016352</v>
      </c>
    </row>
    <row r="40" spans="1:15" x14ac:dyDescent="0.4">
      <c r="A40" t="s">
        <v>43</v>
      </c>
      <c r="B40">
        <v>4483</v>
      </c>
      <c r="K40" t="s">
        <v>9</v>
      </c>
      <c r="L40" t="str">
        <f>A13</f>
        <v>A5</v>
      </c>
      <c r="M40">
        <f>B13</f>
        <v>11648</v>
      </c>
      <c r="N40" s="9">
        <f t="shared" si="1"/>
        <v>2.9493346160012823</v>
      </c>
      <c r="O40" s="9">
        <f t="shared" si="2"/>
        <v>117.97338464005129</v>
      </c>
    </row>
    <row r="41" spans="1:15" x14ac:dyDescent="0.4">
      <c r="A41" t="s">
        <v>51</v>
      </c>
      <c r="B41">
        <v>4522</v>
      </c>
      <c r="K41" t="s">
        <v>17</v>
      </c>
      <c r="L41" t="str">
        <f>A14</f>
        <v>A6</v>
      </c>
      <c r="M41">
        <f>B14</f>
        <v>28461</v>
      </c>
      <c r="N41" s="9">
        <f t="shared" si="1"/>
        <v>9.6885521885521886</v>
      </c>
      <c r="O41" s="9">
        <f t="shared" si="2"/>
        <v>387.54208754208753</v>
      </c>
    </row>
    <row r="42" spans="1:15" x14ac:dyDescent="0.4">
      <c r="A42" t="s">
        <v>59</v>
      </c>
      <c r="B42">
        <v>4138</v>
      </c>
      <c r="K42" t="s">
        <v>18</v>
      </c>
      <c r="L42" t="str">
        <f>A26</f>
        <v>B6</v>
      </c>
      <c r="M42">
        <f>B26</f>
        <v>30713</v>
      </c>
      <c r="N42" s="9">
        <f t="shared" si="1"/>
        <v>10.591229757896423</v>
      </c>
      <c r="O42" s="9">
        <f t="shared" si="2"/>
        <v>423.64919031585691</v>
      </c>
    </row>
    <row r="43" spans="1:15" x14ac:dyDescent="0.4">
      <c r="A43" t="s">
        <v>67</v>
      </c>
      <c r="B43">
        <v>25550</v>
      </c>
      <c r="K43" t="s">
        <v>19</v>
      </c>
      <c r="L43" t="str">
        <f>A38</f>
        <v>C6</v>
      </c>
      <c r="M43">
        <f>B38</f>
        <v>22303</v>
      </c>
      <c r="N43" s="9">
        <f t="shared" si="1"/>
        <v>7.2202180535513865</v>
      </c>
      <c r="O43" s="9">
        <f t="shared" si="2"/>
        <v>288.80872214205544</v>
      </c>
    </row>
    <row r="44" spans="1:15" x14ac:dyDescent="0.4">
      <c r="A44" t="s">
        <v>75</v>
      </c>
      <c r="B44">
        <v>4793</v>
      </c>
      <c r="K44" t="s">
        <v>20</v>
      </c>
      <c r="L44" t="str">
        <f>A50</f>
        <v>D6</v>
      </c>
      <c r="M44">
        <f>B50</f>
        <v>12736</v>
      </c>
      <c r="N44" s="9">
        <f t="shared" si="1"/>
        <v>3.3854417187750521</v>
      </c>
      <c r="O44" s="9">
        <f t="shared" si="2"/>
        <v>135.41766875100208</v>
      </c>
    </row>
    <row r="45" spans="1:15" x14ac:dyDescent="0.4">
      <c r="A45" t="s">
        <v>91</v>
      </c>
      <c r="B45">
        <v>8938</v>
      </c>
      <c r="K45" t="s">
        <v>21</v>
      </c>
      <c r="L45" t="str">
        <f>A62</f>
        <v>E6</v>
      </c>
      <c r="M45">
        <f>B62</f>
        <v>6797</v>
      </c>
      <c r="N45" s="9">
        <f t="shared" si="1"/>
        <v>1.0048901715568381</v>
      </c>
      <c r="O45" s="9">
        <f t="shared" si="2"/>
        <v>40.195606862273522</v>
      </c>
    </row>
    <row r="46" spans="1:15" x14ac:dyDescent="0.4">
      <c r="A46" t="s">
        <v>92</v>
      </c>
      <c r="B46">
        <v>4238</v>
      </c>
      <c r="K46" t="s">
        <v>22</v>
      </c>
      <c r="L46" t="str">
        <f>A74</f>
        <v>F6</v>
      </c>
      <c r="M46">
        <f>B74</f>
        <v>5584</v>
      </c>
      <c r="N46" s="9">
        <f t="shared" si="1"/>
        <v>0.51867885201218533</v>
      </c>
      <c r="O46" s="9">
        <f t="shared" si="2"/>
        <v>20.747154080487412</v>
      </c>
    </row>
    <row r="47" spans="1:15" x14ac:dyDescent="0.4">
      <c r="A47" t="s">
        <v>93</v>
      </c>
      <c r="B47">
        <v>18199</v>
      </c>
      <c r="K47" t="s">
        <v>23</v>
      </c>
      <c r="L47" t="str">
        <f>A86</f>
        <v>G6</v>
      </c>
      <c r="M47">
        <f>B86</f>
        <v>4864</v>
      </c>
      <c r="N47" s="9">
        <f t="shared" si="1"/>
        <v>0.23007856341189672</v>
      </c>
      <c r="O47" s="9">
        <f t="shared" si="2"/>
        <v>9.2031425364758697</v>
      </c>
    </row>
    <row r="48" spans="1:15" x14ac:dyDescent="0.4">
      <c r="A48" t="s">
        <v>12</v>
      </c>
      <c r="B48">
        <v>4606</v>
      </c>
      <c r="K48" t="s">
        <v>24</v>
      </c>
      <c r="L48" t="str">
        <f>A98</f>
        <v>H6</v>
      </c>
      <c r="M48">
        <f>B98</f>
        <v>4552</v>
      </c>
      <c r="N48" s="9">
        <f t="shared" si="1"/>
        <v>0.10501843835177167</v>
      </c>
      <c r="O48" s="9">
        <f t="shared" si="2"/>
        <v>4.2007375340708668</v>
      </c>
    </row>
    <row r="49" spans="1:15" x14ac:dyDescent="0.4">
      <c r="A49" t="s">
        <v>20</v>
      </c>
      <c r="B49">
        <v>4291</v>
      </c>
      <c r="K49" t="s">
        <v>33</v>
      </c>
      <c r="L49" t="str">
        <f>A99</f>
        <v>H7</v>
      </c>
      <c r="M49">
        <f>B99</f>
        <v>4604</v>
      </c>
      <c r="N49" s="9">
        <f t="shared" si="1"/>
        <v>0.12586179252845919</v>
      </c>
      <c r="O49" s="9">
        <f t="shared" si="2"/>
        <v>5.0344717011383677</v>
      </c>
    </row>
    <row r="50" spans="1:15" x14ac:dyDescent="0.4">
      <c r="A50" t="s">
        <v>28</v>
      </c>
      <c r="B50">
        <v>12736</v>
      </c>
      <c r="K50" t="s">
        <v>31</v>
      </c>
      <c r="L50" t="str">
        <f>A87</f>
        <v>G7</v>
      </c>
      <c r="M50">
        <f>B87</f>
        <v>4652</v>
      </c>
      <c r="N50" s="9">
        <f t="shared" si="1"/>
        <v>0.14510181176847842</v>
      </c>
      <c r="O50" s="9">
        <f t="shared" si="2"/>
        <v>5.8040724707391362</v>
      </c>
    </row>
    <row r="51" spans="1:15" x14ac:dyDescent="0.4">
      <c r="A51" t="s">
        <v>37</v>
      </c>
      <c r="B51">
        <v>4223</v>
      </c>
      <c r="K51" t="s">
        <v>32</v>
      </c>
      <c r="L51" t="str">
        <f>A75</f>
        <v>F7</v>
      </c>
      <c r="M51">
        <f>B75</f>
        <v>4657</v>
      </c>
      <c r="N51" s="9">
        <f t="shared" si="1"/>
        <v>0.14710598043931375</v>
      </c>
      <c r="O51" s="9">
        <f t="shared" si="2"/>
        <v>5.8842392175725502</v>
      </c>
    </row>
    <row r="52" spans="1:15" x14ac:dyDescent="0.4">
      <c r="A52" t="s">
        <v>44</v>
      </c>
      <c r="B52">
        <v>4879</v>
      </c>
      <c r="K52" t="s">
        <v>29</v>
      </c>
      <c r="L52" t="str">
        <f>A63</f>
        <v>E7</v>
      </c>
      <c r="M52">
        <f>B63</f>
        <v>4626</v>
      </c>
      <c r="N52" s="9">
        <f t="shared" si="1"/>
        <v>0.13468013468013468</v>
      </c>
      <c r="O52" s="9">
        <f t="shared" si="2"/>
        <v>5.3872053872053876</v>
      </c>
    </row>
    <row r="53" spans="1:15" x14ac:dyDescent="0.4">
      <c r="A53" t="s">
        <v>52</v>
      </c>
      <c r="B53">
        <v>4726</v>
      </c>
      <c r="K53" t="s">
        <v>28</v>
      </c>
      <c r="L53" t="str">
        <f>A51</f>
        <v>D7</v>
      </c>
      <c r="M53">
        <f>B51</f>
        <v>4223</v>
      </c>
      <c r="N53" s="9">
        <f t="shared" si="1"/>
        <v>-2.6855860189193521E-2</v>
      </c>
      <c r="O53" s="9">
        <f t="shared" si="2"/>
        <v>-1.0742344075677408</v>
      </c>
    </row>
    <row r="54" spans="1:15" x14ac:dyDescent="0.4">
      <c r="A54" t="s">
        <v>60</v>
      </c>
      <c r="B54">
        <v>4120</v>
      </c>
      <c r="K54" t="s">
        <v>27</v>
      </c>
      <c r="L54" s="9" t="str">
        <f>A39</f>
        <v>C7</v>
      </c>
      <c r="M54" s="9">
        <f>B39</f>
        <v>4159</v>
      </c>
      <c r="N54" s="9">
        <f t="shared" si="1"/>
        <v>-5.2509219175885836E-2</v>
      </c>
      <c r="O54" s="9">
        <f t="shared" si="2"/>
        <v>-2.1003687670354334</v>
      </c>
    </row>
    <row r="55" spans="1:15" x14ac:dyDescent="0.4">
      <c r="A55" t="s">
        <v>68</v>
      </c>
      <c r="B55">
        <v>24799</v>
      </c>
      <c r="K55" t="s">
        <v>26</v>
      </c>
      <c r="L55" s="9" t="str">
        <f>A27</f>
        <v>B7</v>
      </c>
      <c r="M55" s="9">
        <f>B27</f>
        <v>4231</v>
      </c>
      <c r="N55" s="9">
        <f t="shared" si="1"/>
        <v>-2.364919031585698E-2</v>
      </c>
      <c r="O55" s="9">
        <f t="shared" si="2"/>
        <v>-0.9459676126342792</v>
      </c>
    </row>
    <row r="56" spans="1:15" x14ac:dyDescent="0.4">
      <c r="A56" t="s">
        <v>76</v>
      </c>
      <c r="B56">
        <v>4469</v>
      </c>
      <c r="K56" t="s">
        <v>25</v>
      </c>
      <c r="L56" s="9" t="str">
        <f>A15</f>
        <v>A7</v>
      </c>
      <c r="M56" s="9">
        <f>B15</f>
        <v>4192</v>
      </c>
      <c r="N56" s="9">
        <f t="shared" si="1"/>
        <v>-3.928170594837261E-2</v>
      </c>
      <c r="O56" s="9">
        <f t="shared" si="2"/>
        <v>-1.5712682379349043</v>
      </c>
    </row>
    <row r="57" spans="1:15" x14ac:dyDescent="0.4">
      <c r="A57" t="s">
        <v>94</v>
      </c>
      <c r="B57">
        <v>5727</v>
      </c>
      <c r="K57" t="s">
        <v>34</v>
      </c>
      <c r="L57" s="9" t="str">
        <f>A16</f>
        <v>A8</v>
      </c>
      <c r="M57" s="9">
        <f>B16</f>
        <v>4143</v>
      </c>
      <c r="N57" s="9">
        <f t="shared" si="1"/>
        <v>-5.8922558922558918E-2</v>
      </c>
      <c r="O57" s="9">
        <f t="shared" si="2"/>
        <v>-2.3569023569023568</v>
      </c>
    </row>
    <row r="58" spans="1:15" x14ac:dyDescent="0.4">
      <c r="A58" t="s">
        <v>95</v>
      </c>
      <c r="B58">
        <v>4225</v>
      </c>
      <c r="K58" t="s">
        <v>35</v>
      </c>
      <c r="L58" s="9" t="str">
        <f>A28</f>
        <v>B8</v>
      </c>
      <c r="M58" s="9">
        <f>B28</f>
        <v>4218</v>
      </c>
      <c r="N58" s="9">
        <f t="shared" si="1"/>
        <v>-2.8860028860028857E-2</v>
      </c>
      <c r="O58" s="9">
        <f t="shared" si="2"/>
        <v>-1.1544011544011543</v>
      </c>
    </row>
    <row r="59" spans="1:15" x14ac:dyDescent="0.4">
      <c r="A59" t="s">
        <v>96</v>
      </c>
      <c r="B59">
        <v>22014</v>
      </c>
      <c r="K59" t="s">
        <v>36</v>
      </c>
      <c r="L59" s="9" t="str">
        <f>A40</f>
        <v>C8</v>
      </c>
      <c r="M59" s="9">
        <f>B40</f>
        <v>4483</v>
      </c>
      <c r="N59" s="9">
        <f t="shared" si="1"/>
        <v>7.7360910694244028E-2</v>
      </c>
      <c r="O59" s="9">
        <f t="shared" si="2"/>
        <v>3.0944364277697609</v>
      </c>
    </row>
    <row r="60" spans="1:15" x14ac:dyDescent="0.4">
      <c r="A60" t="s">
        <v>13</v>
      </c>
      <c r="B60">
        <v>4614</v>
      </c>
      <c r="K60" t="s">
        <v>37</v>
      </c>
      <c r="L60" s="9" t="str">
        <f>A52</f>
        <v>D8</v>
      </c>
      <c r="M60" s="9">
        <f>B52</f>
        <v>4879</v>
      </c>
      <c r="N60" s="9">
        <f t="shared" si="1"/>
        <v>0.23609106942440275</v>
      </c>
      <c r="O60" s="9">
        <f t="shared" si="2"/>
        <v>9.4436427769761107</v>
      </c>
    </row>
    <row r="61" spans="1:15" x14ac:dyDescent="0.4">
      <c r="A61" t="s">
        <v>21</v>
      </c>
      <c r="B61">
        <v>4245</v>
      </c>
      <c r="K61" t="s">
        <v>38</v>
      </c>
      <c r="L61" s="9" t="str">
        <f>A64</f>
        <v>E8</v>
      </c>
      <c r="M61" s="9">
        <f>B64</f>
        <v>5054</v>
      </c>
      <c r="N61" s="9">
        <f t="shared" si="1"/>
        <v>0.30623697290363955</v>
      </c>
      <c r="O61" s="9">
        <f t="shared" si="2"/>
        <v>12.249478916145582</v>
      </c>
    </row>
    <row r="62" spans="1:15" x14ac:dyDescent="0.4">
      <c r="A62" t="s">
        <v>29</v>
      </c>
      <c r="B62">
        <v>6797</v>
      </c>
      <c r="K62" t="s">
        <v>30</v>
      </c>
      <c r="L62" s="9" t="str">
        <f>A76</f>
        <v>F8</v>
      </c>
      <c r="M62" s="9">
        <f>B76</f>
        <v>9549</v>
      </c>
      <c r="N62" s="9">
        <f t="shared" si="1"/>
        <v>2.1079846079846076</v>
      </c>
      <c r="O62" s="9">
        <f t="shared" si="2"/>
        <v>84.319384319384312</v>
      </c>
    </row>
    <row r="63" spans="1:15" x14ac:dyDescent="0.4">
      <c r="A63" t="s">
        <v>38</v>
      </c>
      <c r="B63">
        <v>4626</v>
      </c>
      <c r="K63" t="s">
        <v>39</v>
      </c>
      <c r="L63" s="9" t="str">
        <f>A88</f>
        <v>G8</v>
      </c>
      <c r="M63" s="9">
        <f>B88</f>
        <v>27185</v>
      </c>
      <c r="N63" s="9">
        <f t="shared" si="1"/>
        <v>9.1770883437550097</v>
      </c>
      <c r="O63" s="9">
        <f t="shared" si="2"/>
        <v>367.08353375020039</v>
      </c>
    </row>
    <row r="64" spans="1:15" x14ac:dyDescent="0.4">
      <c r="A64" t="s">
        <v>45</v>
      </c>
      <c r="B64">
        <v>5054</v>
      </c>
      <c r="K64" t="s">
        <v>40</v>
      </c>
      <c r="L64" s="9" t="str">
        <f>A100</f>
        <v>H8</v>
      </c>
      <c r="M64" s="9">
        <f>B100</f>
        <v>33914</v>
      </c>
      <c r="N64" s="9">
        <f t="shared" si="1"/>
        <v>11.874298540965206</v>
      </c>
      <c r="O64" s="9">
        <f t="shared" si="2"/>
        <v>474.97194163860826</v>
      </c>
    </row>
    <row r="65" spans="1:15" x14ac:dyDescent="0.4">
      <c r="A65" t="s">
        <v>53</v>
      </c>
      <c r="B65">
        <v>5656</v>
      </c>
      <c r="K65" t="s">
        <v>48</v>
      </c>
      <c r="L65" s="9" t="str">
        <f>A101</f>
        <v>H9</v>
      </c>
      <c r="M65" s="9">
        <f>B101</f>
        <v>26517</v>
      </c>
      <c r="N65" s="9">
        <f t="shared" si="1"/>
        <v>8.9093314093314095</v>
      </c>
      <c r="O65" s="9">
        <f t="shared" si="2"/>
        <v>356.37325637325637</v>
      </c>
    </row>
    <row r="66" spans="1:15" x14ac:dyDescent="0.4">
      <c r="A66" t="s">
        <v>61</v>
      </c>
      <c r="B66">
        <v>4114</v>
      </c>
      <c r="K66" t="s">
        <v>47</v>
      </c>
      <c r="L66" s="9" t="str">
        <f>A89</f>
        <v>G9</v>
      </c>
      <c r="M66" s="9">
        <f>B89</f>
        <v>13307</v>
      </c>
      <c r="N66" s="9">
        <f t="shared" si="1"/>
        <v>3.6143177809844476</v>
      </c>
      <c r="O66" s="9">
        <f t="shared" si="2"/>
        <v>144.5727112393779</v>
      </c>
    </row>
    <row r="67" spans="1:15" x14ac:dyDescent="0.4">
      <c r="A67" t="s">
        <v>69</v>
      </c>
      <c r="B67">
        <v>10796</v>
      </c>
      <c r="K67" t="s">
        <v>46</v>
      </c>
      <c r="L67" s="9" t="str">
        <f>A77</f>
        <v>F9</v>
      </c>
      <c r="M67" s="9">
        <f>B77</f>
        <v>7175</v>
      </c>
      <c r="N67" s="9">
        <f t="shared" si="1"/>
        <v>1.1564053230719897</v>
      </c>
      <c r="O67" s="9">
        <f t="shared" si="2"/>
        <v>46.256212922879591</v>
      </c>
    </row>
    <row r="68" spans="1:15" x14ac:dyDescent="0.4">
      <c r="A68" t="s">
        <v>77</v>
      </c>
      <c r="B68">
        <v>4129</v>
      </c>
      <c r="K68" t="s">
        <v>45</v>
      </c>
      <c r="L68" s="9" t="str">
        <f>A65</f>
        <v>E9</v>
      </c>
      <c r="M68" s="9">
        <f>B65</f>
        <v>5656</v>
      </c>
      <c r="N68" s="9">
        <f t="shared" si="1"/>
        <v>0.54753888087221414</v>
      </c>
      <c r="O68" s="9">
        <f t="shared" si="2"/>
        <v>21.901555234888566</v>
      </c>
    </row>
    <row r="69" spans="1:15" x14ac:dyDescent="0.4">
      <c r="A69" t="s">
        <v>97</v>
      </c>
      <c r="B69">
        <v>4564</v>
      </c>
      <c r="K69" t="s">
        <v>44</v>
      </c>
      <c r="L69" s="9" t="str">
        <f>A53</f>
        <v>D9</v>
      </c>
      <c r="M69" s="9">
        <f>B53</f>
        <v>4726</v>
      </c>
      <c r="N69" s="9">
        <f t="shared" si="1"/>
        <v>0.17476350809684141</v>
      </c>
      <c r="O69" s="9">
        <f t="shared" si="2"/>
        <v>6.9905403238736561</v>
      </c>
    </row>
    <row r="70" spans="1:15" x14ac:dyDescent="0.4">
      <c r="A70" t="s">
        <v>98</v>
      </c>
      <c r="B70">
        <v>4433</v>
      </c>
      <c r="K70" t="s">
        <v>43</v>
      </c>
      <c r="L70" s="9" t="str">
        <f>A41</f>
        <v>C9</v>
      </c>
      <c r="M70" s="9">
        <f>B41</f>
        <v>4522</v>
      </c>
      <c r="N70" s="9">
        <f t="shared" si="1"/>
        <v>9.2993426326759651E-2</v>
      </c>
      <c r="O70" s="9">
        <f t="shared" si="2"/>
        <v>3.7197370530703862</v>
      </c>
    </row>
    <row r="71" spans="1:15" x14ac:dyDescent="0.4">
      <c r="A71" t="s">
        <v>99</v>
      </c>
      <c r="B71">
        <v>21583</v>
      </c>
      <c r="K71" t="s">
        <v>42</v>
      </c>
      <c r="L71" s="9" t="str">
        <f>A29</f>
        <v>B9</v>
      </c>
      <c r="M71" s="9">
        <f>B29</f>
        <v>4772</v>
      </c>
      <c r="N71" s="9">
        <f t="shared" si="1"/>
        <v>0.19320185986852653</v>
      </c>
      <c r="O71" s="9">
        <f t="shared" si="2"/>
        <v>7.7280743947410615</v>
      </c>
    </row>
    <row r="72" spans="1:15" x14ac:dyDescent="0.4">
      <c r="A72" t="s">
        <v>14</v>
      </c>
      <c r="B72">
        <v>4734</v>
      </c>
      <c r="K72" t="s">
        <v>41</v>
      </c>
      <c r="L72" s="9" t="str">
        <f>A17</f>
        <v>A9</v>
      </c>
      <c r="M72" s="9">
        <f>B17</f>
        <v>4674</v>
      </c>
      <c r="N72" s="9">
        <f t="shared" si="1"/>
        <v>0.1539201539201539</v>
      </c>
      <c r="O72" s="9">
        <f t="shared" si="2"/>
        <v>6.1568061568061561</v>
      </c>
    </row>
    <row r="73" spans="1:15" x14ac:dyDescent="0.4">
      <c r="A73" t="s">
        <v>22</v>
      </c>
      <c r="B73">
        <v>4110</v>
      </c>
      <c r="K73" t="s">
        <v>49</v>
      </c>
      <c r="L73" s="9" t="str">
        <f>A18</f>
        <v>A10</v>
      </c>
      <c r="M73" s="9">
        <f>B18</f>
        <v>4570</v>
      </c>
      <c r="N73" s="9">
        <f t="shared" si="1"/>
        <v>0.11223344556677889</v>
      </c>
      <c r="O73" s="9">
        <f t="shared" si="2"/>
        <v>4.4893378226711551</v>
      </c>
    </row>
    <row r="74" spans="1:15" x14ac:dyDescent="0.4">
      <c r="A74" t="s">
        <v>32</v>
      </c>
      <c r="B74">
        <v>5584</v>
      </c>
      <c r="K74" t="s">
        <v>50</v>
      </c>
      <c r="L74" s="9" t="str">
        <f>A30</f>
        <v>B10</v>
      </c>
      <c r="M74" s="9">
        <f>B30</f>
        <v>4519</v>
      </c>
      <c r="N74" s="9">
        <f t="shared" ref="N74:N96" si="4">(M74-4290)/2494.8</f>
        <v>9.1790925124258446E-2</v>
      </c>
      <c r="O74" s="9">
        <f t="shared" ref="O74:O96" si="5">N74*40</f>
        <v>3.671637004970338</v>
      </c>
    </row>
    <row r="75" spans="1:15" x14ac:dyDescent="0.4">
      <c r="A75" t="s">
        <v>30</v>
      </c>
      <c r="B75">
        <v>4657</v>
      </c>
      <c r="K75" t="s">
        <v>51</v>
      </c>
      <c r="L75" s="9" t="str">
        <f>A42</f>
        <v>C10</v>
      </c>
      <c r="M75" s="9">
        <f>B42</f>
        <v>4138</v>
      </c>
      <c r="N75" s="9">
        <f t="shared" si="4"/>
        <v>-6.0926727593394257E-2</v>
      </c>
      <c r="O75" s="9">
        <f t="shared" si="5"/>
        <v>-2.4370691037357703</v>
      </c>
    </row>
    <row r="76" spans="1:15" x14ac:dyDescent="0.4">
      <c r="A76" t="s">
        <v>46</v>
      </c>
      <c r="B76">
        <v>9549</v>
      </c>
      <c r="K76" t="s">
        <v>52</v>
      </c>
      <c r="L76" t="str">
        <f>A54</f>
        <v>D10</v>
      </c>
      <c r="M76">
        <f>B54</f>
        <v>4120</v>
      </c>
      <c r="N76" s="9">
        <f t="shared" si="4"/>
        <v>-6.8141734808401466E-2</v>
      </c>
      <c r="O76" s="9">
        <f t="shared" si="5"/>
        <v>-2.7256693923360586</v>
      </c>
    </row>
    <row r="77" spans="1:15" x14ac:dyDescent="0.4">
      <c r="A77" t="s">
        <v>54</v>
      </c>
      <c r="B77">
        <v>7175</v>
      </c>
      <c r="K77" t="s">
        <v>53</v>
      </c>
      <c r="L77" t="str">
        <f>A66</f>
        <v>E10</v>
      </c>
      <c r="M77">
        <f>B66</f>
        <v>4114</v>
      </c>
      <c r="N77" s="9">
        <f t="shared" si="4"/>
        <v>-7.0546737213403876E-2</v>
      </c>
      <c r="O77" s="9">
        <f t="shared" si="5"/>
        <v>-2.821869488536155</v>
      </c>
    </row>
    <row r="78" spans="1:15" x14ac:dyDescent="0.4">
      <c r="A78" t="s">
        <v>62</v>
      </c>
      <c r="B78">
        <v>4139</v>
      </c>
      <c r="K78" t="s">
        <v>54</v>
      </c>
      <c r="L78" t="str">
        <f>A78</f>
        <v>F10</v>
      </c>
      <c r="M78">
        <f>B78</f>
        <v>4139</v>
      </c>
      <c r="N78" s="9">
        <f t="shared" si="4"/>
        <v>-6.0525893859227187E-2</v>
      </c>
      <c r="O78" s="9">
        <f t="shared" si="5"/>
        <v>-2.4210357543690875</v>
      </c>
    </row>
    <row r="79" spans="1:15" x14ac:dyDescent="0.4">
      <c r="A79" t="s">
        <v>70</v>
      </c>
      <c r="B79">
        <v>5066</v>
      </c>
      <c r="K79" t="s">
        <v>55</v>
      </c>
      <c r="L79" t="str">
        <f>A90</f>
        <v>G10</v>
      </c>
      <c r="M79">
        <f>B90</f>
        <v>4157</v>
      </c>
      <c r="N79" s="9">
        <f t="shared" si="4"/>
        <v>-5.3310886644219971E-2</v>
      </c>
      <c r="O79" s="9">
        <f t="shared" si="5"/>
        <v>-2.1324354657687987</v>
      </c>
    </row>
    <row r="80" spans="1:15" x14ac:dyDescent="0.4">
      <c r="A80" t="s">
        <v>78</v>
      </c>
      <c r="B80">
        <v>4568</v>
      </c>
      <c r="K80" t="s">
        <v>56</v>
      </c>
      <c r="L80" t="str">
        <f>A102</f>
        <v>H10</v>
      </c>
      <c r="M80">
        <f>B102</f>
        <v>4090</v>
      </c>
      <c r="N80" s="9">
        <f t="shared" si="4"/>
        <v>-8.0166746833413488E-2</v>
      </c>
      <c r="O80" s="9">
        <f t="shared" si="5"/>
        <v>-3.2066698733365397</v>
      </c>
    </row>
    <row r="81" spans="1:15" x14ac:dyDescent="0.4">
      <c r="A81" t="s">
        <v>100</v>
      </c>
      <c r="B81">
        <v>4290</v>
      </c>
      <c r="K81" t="s">
        <v>64</v>
      </c>
      <c r="L81" t="str">
        <f>A103</f>
        <v>H11</v>
      </c>
      <c r="M81">
        <f>B103</f>
        <v>4156</v>
      </c>
      <c r="N81" s="9">
        <f t="shared" si="4"/>
        <v>-5.3711720378387041E-2</v>
      </c>
      <c r="O81" s="9">
        <f t="shared" si="5"/>
        <v>-2.1484688151354816</v>
      </c>
    </row>
    <row r="82" spans="1:15" x14ac:dyDescent="0.4">
      <c r="A82" t="s">
        <v>101</v>
      </c>
      <c r="B82">
        <v>4376</v>
      </c>
      <c r="K82" t="s">
        <v>63</v>
      </c>
      <c r="L82" t="str">
        <f>A91</f>
        <v>G11</v>
      </c>
      <c r="M82">
        <f>B91</f>
        <v>4430</v>
      </c>
      <c r="N82" s="9">
        <f t="shared" si="4"/>
        <v>5.6116722783389444E-2</v>
      </c>
      <c r="O82" s="9">
        <f t="shared" si="5"/>
        <v>2.2446689113355776</v>
      </c>
    </row>
    <row r="83" spans="1:15" x14ac:dyDescent="0.4">
      <c r="A83" t="s">
        <v>102</v>
      </c>
      <c r="B83">
        <v>10744</v>
      </c>
      <c r="K83" t="s">
        <v>62</v>
      </c>
      <c r="L83" t="str">
        <f>A79</f>
        <v>F11</v>
      </c>
      <c r="M83">
        <f>B79</f>
        <v>5066</v>
      </c>
      <c r="N83" s="9">
        <f t="shared" si="4"/>
        <v>0.31104697771364437</v>
      </c>
      <c r="O83" s="9">
        <f t="shared" si="5"/>
        <v>12.441879108545775</v>
      </c>
    </row>
    <row r="84" spans="1:15" x14ac:dyDescent="0.4">
      <c r="A84" t="s">
        <v>15</v>
      </c>
      <c r="B84">
        <v>4365</v>
      </c>
      <c r="K84" t="s">
        <v>61</v>
      </c>
      <c r="L84" t="str">
        <f>A67</f>
        <v>E11</v>
      </c>
      <c r="M84">
        <f>B67</f>
        <v>10796</v>
      </c>
      <c r="N84" s="9">
        <f t="shared" si="4"/>
        <v>2.607824274490941</v>
      </c>
      <c r="O84" s="9">
        <f t="shared" si="5"/>
        <v>104.31297097963764</v>
      </c>
    </row>
    <row r="85" spans="1:15" x14ac:dyDescent="0.4">
      <c r="A85" t="s">
        <v>23</v>
      </c>
      <c r="B85">
        <v>4117</v>
      </c>
      <c r="K85" t="s">
        <v>60</v>
      </c>
      <c r="L85" t="str">
        <f>A55</f>
        <v>D11</v>
      </c>
      <c r="M85">
        <f>B55</f>
        <v>24799</v>
      </c>
      <c r="N85" s="9">
        <f t="shared" si="4"/>
        <v>8.2206990540323872</v>
      </c>
      <c r="O85" s="9">
        <f t="shared" si="5"/>
        <v>328.82796216129549</v>
      </c>
    </row>
    <row r="86" spans="1:15" x14ac:dyDescent="0.4">
      <c r="A86" t="s">
        <v>31</v>
      </c>
      <c r="B86">
        <v>4864</v>
      </c>
      <c r="K86" t="s">
        <v>59</v>
      </c>
      <c r="L86" t="str">
        <f>A43</f>
        <v>C11</v>
      </c>
      <c r="M86">
        <f>B43</f>
        <v>25550</v>
      </c>
      <c r="N86" s="9">
        <f t="shared" si="4"/>
        <v>8.521725188391855</v>
      </c>
      <c r="O86" s="9">
        <f t="shared" si="5"/>
        <v>340.8690075356742</v>
      </c>
    </row>
    <row r="87" spans="1:15" x14ac:dyDescent="0.4">
      <c r="A87" t="s">
        <v>39</v>
      </c>
      <c r="B87">
        <v>4652</v>
      </c>
      <c r="K87" t="s">
        <v>58</v>
      </c>
      <c r="L87" t="str">
        <f>A31</f>
        <v>B11</v>
      </c>
      <c r="M87">
        <f>B31</f>
        <v>19391</v>
      </c>
      <c r="N87" s="9">
        <f t="shared" si="4"/>
        <v>6.0529902196568859</v>
      </c>
      <c r="O87" s="9">
        <f t="shared" si="5"/>
        <v>242.11960878627542</v>
      </c>
    </row>
    <row r="88" spans="1:15" x14ac:dyDescent="0.4">
      <c r="A88" t="s">
        <v>47</v>
      </c>
      <c r="B88">
        <v>27185</v>
      </c>
      <c r="K88" t="s">
        <v>57</v>
      </c>
      <c r="L88" t="str">
        <f>A19</f>
        <v>A11</v>
      </c>
      <c r="M88">
        <f>B19</f>
        <v>10558</v>
      </c>
      <c r="N88" s="9">
        <f t="shared" si="4"/>
        <v>2.512425845759179</v>
      </c>
      <c r="O88" s="9">
        <f t="shared" si="5"/>
        <v>100.49703383036716</v>
      </c>
    </row>
    <row r="89" spans="1:15" x14ac:dyDescent="0.4">
      <c r="A89" t="s">
        <v>55</v>
      </c>
      <c r="B89">
        <v>13307</v>
      </c>
      <c r="K89" t="s">
        <v>65</v>
      </c>
      <c r="L89" t="str">
        <f>A20</f>
        <v>A12</v>
      </c>
      <c r="M89">
        <f>B20</f>
        <v>6469</v>
      </c>
      <c r="N89" s="9">
        <f t="shared" si="4"/>
        <v>0.87341670675004002</v>
      </c>
      <c r="O89" s="9">
        <f t="shared" si="5"/>
        <v>34.936668270001604</v>
      </c>
    </row>
    <row r="90" spans="1:15" x14ac:dyDescent="0.4">
      <c r="A90" t="s">
        <v>63</v>
      </c>
      <c r="B90">
        <v>4157</v>
      </c>
      <c r="K90" t="s">
        <v>66</v>
      </c>
      <c r="L90" t="str">
        <f>A32</f>
        <v>B12</v>
      </c>
      <c r="M90">
        <f>B32</f>
        <v>5550</v>
      </c>
      <c r="N90" s="9">
        <f t="shared" si="4"/>
        <v>0.50505050505050497</v>
      </c>
      <c r="O90" s="9">
        <f t="shared" si="5"/>
        <v>20.202020202020201</v>
      </c>
    </row>
    <row r="91" spans="1:15" x14ac:dyDescent="0.4">
      <c r="A91" t="s">
        <v>71</v>
      </c>
      <c r="B91">
        <v>4430</v>
      </c>
      <c r="K91" t="s">
        <v>67</v>
      </c>
      <c r="L91" t="str">
        <f>A44</f>
        <v>C12</v>
      </c>
      <c r="M91">
        <f>B44</f>
        <v>4793</v>
      </c>
      <c r="N91" s="9">
        <f t="shared" si="4"/>
        <v>0.20161936828603494</v>
      </c>
      <c r="O91" s="9">
        <f t="shared" si="5"/>
        <v>8.064774731441398</v>
      </c>
    </row>
    <row r="92" spans="1:15" x14ac:dyDescent="0.4">
      <c r="A92" t="s">
        <v>79</v>
      </c>
      <c r="B92">
        <v>4450</v>
      </c>
      <c r="K92" t="s">
        <v>68</v>
      </c>
      <c r="L92" t="str">
        <f>A56</f>
        <v>D12</v>
      </c>
      <c r="M92">
        <f>B56</f>
        <v>4469</v>
      </c>
      <c r="N92" s="9">
        <f t="shared" si="4"/>
        <v>7.1749238415905081E-2</v>
      </c>
      <c r="O92" s="9">
        <f t="shared" si="5"/>
        <v>2.8699695366362032</v>
      </c>
    </row>
    <row r="93" spans="1:15" x14ac:dyDescent="0.4">
      <c r="A93" t="s">
        <v>103</v>
      </c>
      <c r="B93">
        <v>4287</v>
      </c>
      <c r="K93" t="s">
        <v>69</v>
      </c>
      <c r="L93" t="str">
        <f>A68</f>
        <v>E12</v>
      </c>
      <c r="M93">
        <f>B68</f>
        <v>4129</v>
      </c>
      <c r="N93" s="9">
        <f t="shared" si="4"/>
        <v>-6.4534231200897865E-2</v>
      </c>
      <c r="O93" s="9">
        <f t="shared" si="5"/>
        <v>-2.5813692480359145</v>
      </c>
    </row>
    <row r="94" spans="1:15" x14ac:dyDescent="0.4">
      <c r="A94" t="s">
        <v>104</v>
      </c>
      <c r="B94">
        <v>4528</v>
      </c>
      <c r="K94" t="s">
        <v>70</v>
      </c>
      <c r="L94" t="str">
        <f>A80</f>
        <v>F12</v>
      </c>
      <c r="M94">
        <f>B80</f>
        <v>4568</v>
      </c>
      <c r="N94" s="9">
        <f t="shared" si="4"/>
        <v>0.11143177809844476</v>
      </c>
      <c r="O94" s="9">
        <f t="shared" si="5"/>
        <v>4.4572711239377902</v>
      </c>
    </row>
    <row r="95" spans="1:15" x14ac:dyDescent="0.4">
      <c r="A95" t="s">
        <v>105</v>
      </c>
      <c r="B95">
        <v>5234</v>
      </c>
      <c r="K95" t="s">
        <v>71</v>
      </c>
      <c r="L95" t="str">
        <f>A92</f>
        <v>G12</v>
      </c>
      <c r="M95">
        <f>B92</f>
        <v>4450</v>
      </c>
      <c r="N95" s="9">
        <f t="shared" si="4"/>
        <v>6.4133397466730802E-2</v>
      </c>
      <c r="O95" s="9">
        <f t="shared" si="5"/>
        <v>2.5653358986692321</v>
      </c>
    </row>
    <row r="96" spans="1:15" x14ac:dyDescent="0.4">
      <c r="A96" t="s">
        <v>16</v>
      </c>
      <c r="B96">
        <v>4125</v>
      </c>
      <c r="K96" t="s">
        <v>72</v>
      </c>
      <c r="L96" t="str">
        <f>A104</f>
        <v>H12</v>
      </c>
      <c r="M96">
        <f>B104</f>
        <v>4142</v>
      </c>
      <c r="N96" s="9">
        <f t="shared" si="4"/>
        <v>-5.9323392656725989E-2</v>
      </c>
      <c r="O96" s="9">
        <f t="shared" si="5"/>
        <v>-2.3729357062690397</v>
      </c>
    </row>
    <row r="97" spans="1:2" x14ac:dyDescent="0.4">
      <c r="A97" t="s">
        <v>24</v>
      </c>
      <c r="B97">
        <v>4142</v>
      </c>
    </row>
    <row r="98" spans="1:2" x14ac:dyDescent="0.4">
      <c r="A98" t="s">
        <v>33</v>
      </c>
      <c r="B98">
        <v>4552</v>
      </c>
    </row>
    <row r="99" spans="1:2" x14ac:dyDescent="0.4">
      <c r="A99" t="s">
        <v>40</v>
      </c>
      <c r="B99">
        <v>4604</v>
      </c>
    </row>
    <row r="100" spans="1:2" x14ac:dyDescent="0.4">
      <c r="A100" t="s">
        <v>48</v>
      </c>
      <c r="B100">
        <v>33914</v>
      </c>
    </row>
    <row r="101" spans="1:2" x14ac:dyDescent="0.4">
      <c r="A101" t="s">
        <v>56</v>
      </c>
      <c r="B101">
        <v>26517</v>
      </c>
    </row>
    <row r="102" spans="1:2" x14ac:dyDescent="0.4">
      <c r="A102" t="s">
        <v>64</v>
      </c>
      <c r="B102">
        <v>4090</v>
      </c>
    </row>
    <row r="103" spans="1:2" x14ac:dyDescent="0.4">
      <c r="A103" t="s">
        <v>72</v>
      </c>
      <c r="B103">
        <v>4156</v>
      </c>
    </row>
    <row r="104" spans="1:2" x14ac:dyDescent="0.4">
      <c r="A104" t="s">
        <v>80</v>
      </c>
      <c r="B104">
        <v>4142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65044</v>
      </c>
      <c r="D2">
        <v>4149</v>
      </c>
      <c r="E2">
        <v>5403</v>
      </c>
      <c r="F2">
        <v>4807</v>
      </c>
      <c r="G2">
        <v>11552</v>
      </c>
      <c r="H2">
        <v>27371</v>
      </c>
      <c r="I2">
        <v>4128</v>
      </c>
      <c r="J2">
        <v>4140</v>
      </c>
      <c r="K2">
        <v>4668</v>
      </c>
      <c r="L2">
        <v>4537</v>
      </c>
      <c r="M2">
        <v>10470</v>
      </c>
      <c r="N2">
        <v>6474</v>
      </c>
      <c r="O2">
        <v>41495</v>
      </c>
      <c r="P2">
        <v>4195</v>
      </c>
      <c r="Q2">
        <v>6815</v>
      </c>
      <c r="R2">
        <v>4546</v>
      </c>
      <c r="S2">
        <v>5270</v>
      </c>
      <c r="T2">
        <v>31262</v>
      </c>
      <c r="U2">
        <v>4127</v>
      </c>
      <c r="V2">
        <v>4174</v>
      </c>
      <c r="W2">
        <v>4750</v>
      </c>
      <c r="X2">
        <v>4573</v>
      </c>
      <c r="Y2">
        <v>19501</v>
      </c>
      <c r="Z2">
        <v>5431</v>
      </c>
      <c r="AA2">
        <v>23233</v>
      </c>
      <c r="AB2">
        <v>4139</v>
      </c>
      <c r="AC2">
        <v>12154</v>
      </c>
      <c r="AD2">
        <v>4493</v>
      </c>
      <c r="AE2">
        <v>4455</v>
      </c>
      <c r="AF2">
        <v>22858</v>
      </c>
      <c r="AG2">
        <v>4089</v>
      </c>
      <c r="AH2">
        <v>4302</v>
      </c>
      <c r="AI2">
        <v>4617</v>
      </c>
      <c r="AJ2">
        <v>4170</v>
      </c>
      <c r="AK2">
        <v>25164</v>
      </c>
      <c r="AL2">
        <v>4738</v>
      </c>
      <c r="AM2">
        <v>9048</v>
      </c>
      <c r="AN2">
        <v>4042</v>
      </c>
      <c r="AO2">
        <v>17257</v>
      </c>
      <c r="AP2">
        <v>4577</v>
      </c>
      <c r="AQ2">
        <v>4267</v>
      </c>
      <c r="AR2">
        <v>12677</v>
      </c>
      <c r="AS2">
        <v>4221</v>
      </c>
      <c r="AT2">
        <v>4515</v>
      </c>
      <c r="AU2">
        <v>4717</v>
      </c>
      <c r="AV2">
        <v>4083</v>
      </c>
      <c r="AW2">
        <v>24399</v>
      </c>
      <c r="AX2">
        <v>4438</v>
      </c>
      <c r="AY2">
        <v>5332</v>
      </c>
      <c r="AZ2">
        <v>4065</v>
      </c>
      <c r="BA2">
        <v>21502</v>
      </c>
      <c r="BB2">
        <v>4561</v>
      </c>
      <c r="BC2">
        <v>4125</v>
      </c>
      <c r="BD2">
        <v>6802</v>
      </c>
      <c r="BE2">
        <v>4662</v>
      </c>
      <c r="BF2">
        <v>5151</v>
      </c>
      <c r="BG2">
        <v>5425</v>
      </c>
      <c r="BH2">
        <v>4073</v>
      </c>
      <c r="BI2">
        <v>10710</v>
      </c>
      <c r="BJ2">
        <v>4168</v>
      </c>
      <c r="BK2">
        <v>4585</v>
      </c>
      <c r="BL2">
        <v>4294</v>
      </c>
      <c r="BM2">
        <v>21076</v>
      </c>
      <c r="BN2">
        <v>4677</v>
      </c>
      <c r="BO2">
        <v>4131</v>
      </c>
      <c r="BP2">
        <v>5555</v>
      </c>
      <c r="BQ2">
        <v>4600</v>
      </c>
      <c r="BR2">
        <v>9656</v>
      </c>
      <c r="BS2">
        <v>7045</v>
      </c>
      <c r="BT2">
        <v>4126</v>
      </c>
      <c r="BU2">
        <v>5133</v>
      </c>
      <c r="BV2">
        <v>4550</v>
      </c>
      <c r="BW2">
        <v>4134</v>
      </c>
      <c r="BX2">
        <v>4327</v>
      </c>
      <c r="BY2">
        <v>10343</v>
      </c>
      <c r="BZ2">
        <v>4308</v>
      </c>
      <c r="CA2">
        <v>3995</v>
      </c>
      <c r="CB2">
        <v>4772</v>
      </c>
      <c r="CC2">
        <v>4646</v>
      </c>
      <c r="CD2">
        <v>23692</v>
      </c>
      <c r="CE2">
        <v>12677</v>
      </c>
      <c r="CF2">
        <v>4184</v>
      </c>
      <c r="CG2">
        <v>4449</v>
      </c>
      <c r="CH2">
        <v>4470</v>
      </c>
      <c r="CI2">
        <v>4199</v>
      </c>
      <c r="CJ2">
        <v>4460</v>
      </c>
      <c r="CK2">
        <v>5739</v>
      </c>
      <c r="CL2">
        <v>4093</v>
      </c>
      <c r="CM2">
        <v>4073</v>
      </c>
      <c r="CN2">
        <v>4476</v>
      </c>
      <c r="CO2">
        <v>4586</v>
      </c>
      <c r="CP2">
        <v>32891</v>
      </c>
      <c r="CQ2">
        <v>26332</v>
      </c>
      <c r="CR2">
        <v>4069</v>
      </c>
      <c r="CS2">
        <v>4160</v>
      </c>
      <c r="CT2">
        <v>4174</v>
      </c>
    </row>
    <row r="7" spans="1:98" ht="17.350000000000001" x14ac:dyDescent="0.5">
      <c r="N7" s="4" t="s">
        <v>110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65044</v>
      </c>
      <c r="G9">
        <f>'Plate 1'!G9</f>
        <v>30</v>
      </c>
      <c r="H9" t="str">
        <f t="shared" ref="H9:I9" si="0">A9</f>
        <v>A1</v>
      </c>
      <c r="I9">
        <f t="shared" si="0"/>
        <v>65044</v>
      </c>
      <c r="K9" t="s">
        <v>82</v>
      </c>
      <c r="L9" t="str">
        <f>A10</f>
        <v>A2</v>
      </c>
      <c r="M9">
        <f>B10</f>
        <v>4149</v>
      </c>
      <c r="N9">
        <f>(M9-4134)/2503.5</f>
        <v>5.9916117435590173E-3</v>
      </c>
      <c r="O9">
        <f>N9*40</f>
        <v>0.23966446974236069</v>
      </c>
    </row>
    <row r="10" spans="1:98" x14ac:dyDescent="0.4">
      <c r="A10" t="s">
        <v>83</v>
      </c>
      <c r="B10">
        <v>4149</v>
      </c>
      <c r="G10">
        <f>'Plate 1'!G10</f>
        <v>15</v>
      </c>
      <c r="H10" t="str">
        <f>A21</f>
        <v>B1</v>
      </c>
      <c r="I10">
        <f>B21</f>
        <v>41495</v>
      </c>
      <c r="K10" t="s">
        <v>85</v>
      </c>
      <c r="L10" t="str">
        <f>A22</f>
        <v>B2</v>
      </c>
      <c r="M10">
        <f>B22</f>
        <v>4195</v>
      </c>
      <c r="N10">
        <f t="shared" ref="N10:N73" si="1">(M10-4134)/2503.5</f>
        <v>2.4365887757140003E-2</v>
      </c>
      <c r="O10">
        <f t="shared" ref="O10:O73" si="2">N10*40</f>
        <v>0.97463551028560014</v>
      </c>
    </row>
    <row r="11" spans="1:98" x14ac:dyDescent="0.4">
      <c r="A11" t="s">
        <v>84</v>
      </c>
      <c r="B11">
        <v>5403</v>
      </c>
      <c r="G11">
        <f>'Plate 1'!G11</f>
        <v>7.5</v>
      </c>
      <c r="H11" t="str">
        <f>A33</f>
        <v>C1</v>
      </c>
      <c r="I11">
        <f>B33</f>
        <v>23233</v>
      </c>
      <c r="K11" t="s">
        <v>88</v>
      </c>
      <c r="L11" t="str">
        <f>A34</f>
        <v>C2</v>
      </c>
      <c r="M11">
        <f>B34</f>
        <v>4139</v>
      </c>
      <c r="N11">
        <f t="shared" si="1"/>
        <v>1.9972039145196726E-3</v>
      </c>
      <c r="O11">
        <f t="shared" si="2"/>
        <v>7.9888156580786907E-2</v>
      </c>
    </row>
    <row r="12" spans="1:98" x14ac:dyDescent="0.4">
      <c r="A12" t="s">
        <v>9</v>
      </c>
      <c r="B12">
        <v>4807</v>
      </c>
      <c r="G12">
        <f>'Plate 1'!G12</f>
        <v>1.875</v>
      </c>
      <c r="H12" t="str">
        <f>A45</f>
        <v>D1</v>
      </c>
      <c r="I12">
        <f>B45</f>
        <v>9048</v>
      </c>
      <c r="K12" t="s">
        <v>91</v>
      </c>
      <c r="L12" t="str">
        <f>A46</f>
        <v>D2</v>
      </c>
      <c r="M12">
        <f>B46</f>
        <v>4042</v>
      </c>
      <c r="N12">
        <f t="shared" si="1"/>
        <v>-3.6748552027161971E-2</v>
      </c>
      <c r="O12">
        <f t="shared" si="2"/>
        <v>-1.4699420810864789</v>
      </c>
    </row>
    <row r="13" spans="1:98" x14ac:dyDescent="0.4">
      <c r="A13" t="s">
        <v>17</v>
      </c>
      <c r="B13">
        <v>11552</v>
      </c>
      <c r="G13">
        <f>'Plate 1'!G13</f>
        <v>0.46875</v>
      </c>
      <c r="H13" t="str">
        <f>A57</f>
        <v>E1</v>
      </c>
      <c r="I13">
        <f>B57</f>
        <v>5332</v>
      </c>
      <c r="K13" t="s">
        <v>94</v>
      </c>
      <c r="L13" t="str">
        <f>A58</f>
        <v>E2</v>
      </c>
      <c r="M13">
        <f>B58</f>
        <v>4065</v>
      </c>
      <c r="N13">
        <f t="shared" si="1"/>
        <v>-2.7561414020371482E-2</v>
      </c>
      <c r="O13">
        <f t="shared" si="2"/>
        <v>-1.1024565608148593</v>
      </c>
    </row>
    <row r="14" spans="1:98" x14ac:dyDescent="0.4">
      <c r="A14" t="s">
        <v>25</v>
      </c>
      <c r="B14">
        <v>27371</v>
      </c>
      <c r="G14">
        <f>'Plate 1'!G14</f>
        <v>0.1171875</v>
      </c>
      <c r="H14" t="str">
        <f>A69</f>
        <v>F1</v>
      </c>
      <c r="I14">
        <f>B69</f>
        <v>4585</v>
      </c>
      <c r="K14" t="s">
        <v>97</v>
      </c>
      <c r="L14" t="str">
        <f>A70</f>
        <v>F2</v>
      </c>
      <c r="M14">
        <f>B70</f>
        <v>4294</v>
      </c>
      <c r="N14">
        <f t="shared" si="1"/>
        <v>6.3910525264629522E-2</v>
      </c>
      <c r="O14">
        <f t="shared" si="2"/>
        <v>2.556421010585181</v>
      </c>
    </row>
    <row r="15" spans="1:98" x14ac:dyDescent="0.4">
      <c r="A15" t="s">
        <v>34</v>
      </c>
      <c r="B15">
        <v>4128</v>
      </c>
      <c r="G15">
        <f>'Plate 1'!G15</f>
        <v>0</v>
      </c>
      <c r="H15" t="str">
        <f>A81</f>
        <v>G1</v>
      </c>
      <c r="I15">
        <f>B81</f>
        <v>4134</v>
      </c>
      <c r="K15" t="s">
        <v>100</v>
      </c>
      <c r="L15" t="str">
        <f>A82</f>
        <v>G2</v>
      </c>
      <c r="M15">
        <f>B82</f>
        <v>4327</v>
      </c>
      <c r="N15">
        <f t="shared" si="1"/>
        <v>7.7092071100459361E-2</v>
      </c>
      <c r="O15">
        <f t="shared" si="2"/>
        <v>3.0836828440183743</v>
      </c>
    </row>
    <row r="16" spans="1:98" x14ac:dyDescent="0.4">
      <c r="A16" t="s">
        <v>41</v>
      </c>
      <c r="B16">
        <v>4140</v>
      </c>
      <c r="K16" t="s">
        <v>103</v>
      </c>
      <c r="L16" t="str">
        <f>A94</f>
        <v>H2</v>
      </c>
      <c r="M16">
        <f>B94</f>
        <v>4460</v>
      </c>
      <c r="N16">
        <f t="shared" si="1"/>
        <v>0.13021769522668264</v>
      </c>
      <c r="O16">
        <f t="shared" si="2"/>
        <v>5.208707809067306</v>
      </c>
    </row>
    <row r="17" spans="1:15" x14ac:dyDescent="0.4">
      <c r="A17" t="s">
        <v>49</v>
      </c>
      <c r="B17">
        <v>4668</v>
      </c>
      <c r="K17" t="s">
        <v>104</v>
      </c>
      <c r="L17" t="str">
        <f>A95</f>
        <v>H3</v>
      </c>
      <c r="M17">
        <f>B95</f>
        <v>5739</v>
      </c>
      <c r="N17">
        <f t="shared" si="1"/>
        <v>0.64110245656081488</v>
      </c>
      <c r="O17">
        <f t="shared" si="2"/>
        <v>25.644098262432596</v>
      </c>
    </row>
    <row r="18" spans="1:15" x14ac:dyDescent="0.4">
      <c r="A18" t="s">
        <v>57</v>
      </c>
      <c r="B18">
        <v>4537</v>
      </c>
      <c r="K18" t="s">
        <v>101</v>
      </c>
      <c r="L18" t="str">
        <f>A83</f>
        <v>G3</v>
      </c>
      <c r="M18">
        <f>B83</f>
        <v>10343</v>
      </c>
      <c r="N18">
        <f t="shared" si="1"/>
        <v>2.4801278210505293</v>
      </c>
      <c r="O18">
        <f t="shared" si="2"/>
        <v>99.20511284202118</v>
      </c>
    </row>
    <row r="19" spans="1:15" x14ac:dyDescent="0.4">
      <c r="A19" t="s">
        <v>65</v>
      </c>
      <c r="B19">
        <v>10470</v>
      </c>
      <c r="K19" t="s">
        <v>98</v>
      </c>
      <c r="L19" t="str">
        <f>A71</f>
        <v>F3</v>
      </c>
      <c r="M19">
        <f>B71</f>
        <v>21076</v>
      </c>
      <c r="N19">
        <f t="shared" si="1"/>
        <v>6.767325743958458</v>
      </c>
      <c r="O19">
        <f t="shared" si="2"/>
        <v>270.6930297583383</v>
      </c>
    </row>
    <row r="20" spans="1:15" x14ac:dyDescent="0.4">
      <c r="A20" t="s">
        <v>73</v>
      </c>
      <c r="B20">
        <v>6474</v>
      </c>
      <c r="K20" t="s">
        <v>95</v>
      </c>
      <c r="L20" t="str">
        <f>A59</f>
        <v>E3</v>
      </c>
      <c r="M20">
        <f>B59</f>
        <v>21502</v>
      </c>
      <c r="N20">
        <f t="shared" si="1"/>
        <v>6.9374875174755344</v>
      </c>
      <c r="O20">
        <f t="shared" si="2"/>
        <v>277.49950069902138</v>
      </c>
    </row>
    <row r="21" spans="1:15" x14ac:dyDescent="0.4">
      <c r="A21" t="s">
        <v>85</v>
      </c>
      <c r="B21">
        <v>41495</v>
      </c>
      <c r="K21" t="s">
        <v>92</v>
      </c>
      <c r="L21" t="str">
        <f>A47</f>
        <v>D3</v>
      </c>
      <c r="M21">
        <f>B47</f>
        <v>17257</v>
      </c>
      <c r="N21">
        <f t="shared" si="1"/>
        <v>5.2418613940483327</v>
      </c>
      <c r="O21">
        <f t="shared" si="2"/>
        <v>209.6744557619333</v>
      </c>
    </row>
    <row r="22" spans="1:15" x14ac:dyDescent="0.4">
      <c r="A22" t="s">
        <v>86</v>
      </c>
      <c r="B22">
        <v>4195</v>
      </c>
      <c r="K22" t="s">
        <v>89</v>
      </c>
      <c r="L22" t="str">
        <f>A35</f>
        <v>C3</v>
      </c>
      <c r="M22">
        <f>B35</f>
        <v>12154</v>
      </c>
      <c r="N22">
        <f t="shared" si="1"/>
        <v>3.2035150788895548</v>
      </c>
      <c r="O22">
        <f t="shared" si="2"/>
        <v>128.1406031555822</v>
      </c>
    </row>
    <row r="23" spans="1:15" x14ac:dyDescent="0.4">
      <c r="A23" t="s">
        <v>87</v>
      </c>
      <c r="B23">
        <v>6815</v>
      </c>
      <c r="K23" t="s">
        <v>86</v>
      </c>
      <c r="L23" t="str">
        <f>A23</f>
        <v>B3</v>
      </c>
      <c r="M23">
        <f>B23</f>
        <v>6815</v>
      </c>
      <c r="N23">
        <f t="shared" si="1"/>
        <v>1.0709007389654484</v>
      </c>
      <c r="O23">
        <f t="shared" si="2"/>
        <v>42.836029558617938</v>
      </c>
    </row>
    <row r="24" spans="1:15" x14ac:dyDescent="0.4">
      <c r="A24" t="s">
        <v>10</v>
      </c>
      <c r="B24">
        <v>4546</v>
      </c>
      <c r="K24" t="s">
        <v>83</v>
      </c>
      <c r="L24" t="str">
        <f>A11</f>
        <v>A3</v>
      </c>
      <c r="M24">
        <f>B11</f>
        <v>5403</v>
      </c>
      <c r="N24">
        <f t="shared" si="1"/>
        <v>0.50689035350509282</v>
      </c>
      <c r="O24">
        <f t="shared" si="2"/>
        <v>20.275614140203714</v>
      </c>
    </row>
    <row r="25" spans="1:15" x14ac:dyDescent="0.4">
      <c r="A25" t="s">
        <v>18</v>
      </c>
      <c r="B25">
        <v>5270</v>
      </c>
      <c r="K25" t="s">
        <v>84</v>
      </c>
      <c r="L25" t="str">
        <f>A12</f>
        <v>A4</v>
      </c>
      <c r="M25">
        <f>B12</f>
        <v>4807</v>
      </c>
      <c r="N25">
        <f t="shared" si="1"/>
        <v>0.2688236468943479</v>
      </c>
      <c r="O25">
        <f t="shared" si="2"/>
        <v>10.752945875773916</v>
      </c>
    </row>
    <row r="26" spans="1:15" x14ac:dyDescent="0.4">
      <c r="A26" t="s">
        <v>26</v>
      </c>
      <c r="B26">
        <v>31262</v>
      </c>
      <c r="K26" t="s">
        <v>87</v>
      </c>
      <c r="L26" t="str">
        <f>A24</f>
        <v>B4</v>
      </c>
      <c r="M26">
        <f>B24</f>
        <v>4546</v>
      </c>
      <c r="N26">
        <f t="shared" si="1"/>
        <v>0.164569602556421</v>
      </c>
      <c r="O26">
        <f t="shared" si="2"/>
        <v>6.5827841022568396</v>
      </c>
    </row>
    <row r="27" spans="1:15" x14ac:dyDescent="0.4">
      <c r="A27" t="s">
        <v>35</v>
      </c>
      <c r="B27">
        <v>4127</v>
      </c>
      <c r="K27" t="s">
        <v>90</v>
      </c>
      <c r="L27" t="str">
        <f>A36</f>
        <v>C4</v>
      </c>
      <c r="M27">
        <f>B36</f>
        <v>4493</v>
      </c>
      <c r="N27">
        <f t="shared" si="1"/>
        <v>0.14339924106251248</v>
      </c>
      <c r="O27">
        <f t="shared" si="2"/>
        <v>5.7359696425004989</v>
      </c>
    </row>
    <row r="28" spans="1:15" x14ac:dyDescent="0.4">
      <c r="A28" t="s">
        <v>42</v>
      </c>
      <c r="B28">
        <v>4174</v>
      </c>
      <c r="K28" t="s">
        <v>93</v>
      </c>
      <c r="L28" t="str">
        <f>A48</f>
        <v>D4</v>
      </c>
      <c r="M28">
        <f>B48</f>
        <v>4577</v>
      </c>
      <c r="N28">
        <f t="shared" si="1"/>
        <v>0.17695226682644297</v>
      </c>
      <c r="O28">
        <f t="shared" si="2"/>
        <v>7.0780906730577184</v>
      </c>
    </row>
    <row r="29" spans="1:15" x14ac:dyDescent="0.4">
      <c r="A29" t="s">
        <v>50</v>
      </c>
      <c r="B29">
        <v>4750</v>
      </c>
      <c r="K29" t="s">
        <v>96</v>
      </c>
      <c r="L29" t="str">
        <f>A60</f>
        <v>E4</v>
      </c>
      <c r="M29">
        <f>B60</f>
        <v>4561</v>
      </c>
      <c r="N29">
        <f t="shared" si="1"/>
        <v>0.17056121429998003</v>
      </c>
      <c r="O29">
        <f t="shared" si="2"/>
        <v>6.8224485719992014</v>
      </c>
    </row>
    <row r="30" spans="1:15" x14ac:dyDescent="0.4">
      <c r="A30" t="s">
        <v>58</v>
      </c>
      <c r="B30">
        <v>4573</v>
      </c>
      <c r="K30" t="s">
        <v>99</v>
      </c>
      <c r="L30" t="str">
        <f>A72</f>
        <v>F4</v>
      </c>
      <c r="M30">
        <f>B72</f>
        <v>4677</v>
      </c>
      <c r="N30">
        <f t="shared" si="1"/>
        <v>0.21689634511683642</v>
      </c>
      <c r="O30">
        <f t="shared" si="2"/>
        <v>8.6758538046734568</v>
      </c>
    </row>
    <row r="31" spans="1:15" x14ac:dyDescent="0.4">
      <c r="A31" t="s">
        <v>66</v>
      </c>
      <c r="B31">
        <v>19501</v>
      </c>
      <c r="K31" t="s">
        <v>102</v>
      </c>
      <c r="L31" t="str">
        <f>A84</f>
        <v>G4</v>
      </c>
      <c r="M31">
        <f>B84</f>
        <v>4308</v>
      </c>
      <c r="N31">
        <f t="shared" si="1"/>
        <v>6.9502696225284599E-2</v>
      </c>
      <c r="O31">
        <f t="shared" si="2"/>
        <v>2.780107849011384</v>
      </c>
    </row>
    <row r="32" spans="1:15" x14ac:dyDescent="0.4">
      <c r="A32" t="s">
        <v>74</v>
      </c>
      <c r="B32">
        <v>5431</v>
      </c>
      <c r="K32" t="s">
        <v>105</v>
      </c>
      <c r="L32" t="str">
        <f>A96</f>
        <v>H4</v>
      </c>
      <c r="M32">
        <f>B96</f>
        <v>4093</v>
      </c>
      <c r="N32">
        <f t="shared" si="1"/>
        <v>-1.6377072099061314E-2</v>
      </c>
      <c r="O32">
        <f t="shared" si="2"/>
        <v>-0.65508288396245251</v>
      </c>
    </row>
    <row r="33" spans="1:15" x14ac:dyDescent="0.4">
      <c r="A33" t="s">
        <v>88</v>
      </c>
      <c r="B33">
        <v>23233</v>
      </c>
      <c r="K33" t="s">
        <v>16</v>
      </c>
      <c r="L33" t="str">
        <f>A97</f>
        <v>H5</v>
      </c>
      <c r="M33">
        <f>B97</f>
        <v>4073</v>
      </c>
      <c r="N33">
        <f t="shared" si="1"/>
        <v>-2.4365887757140003E-2</v>
      </c>
      <c r="O33">
        <f t="shared" si="2"/>
        <v>-0.97463551028560014</v>
      </c>
    </row>
    <row r="34" spans="1:15" x14ac:dyDescent="0.4">
      <c r="A34" t="s">
        <v>89</v>
      </c>
      <c r="B34">
        <v>4139</v>
      </c>
      <c r="K34" t="s">
        <v>15</v>
      </c>
      <c r="L34" t="str">
        <f>A85</f>
        <v>G5</v>
      </c>
      <c r="M34">
        <f>B85</f>
        <v>3995</v>
      </c>
      <c r="N34">
        <f t="shared" si="1"/>
        <v>-5.5522268823646893E-2</v>
      </c>
      <c r="O34">
        <f t="shared" si="2"/>
        <v>-2.2208907529458757</v>
      </c>
    </row>
    <row r="35" spans="1:15" x14ac:dyDescent="0.4">
      <c r="A35" t="s">
        <v>90</v>
      </c>
      <c r="B35">
        <v>12154</v>
      </c>
      <c r="K35" t="s">
        <v>14</v>
      </c>
      <c r="L35" t="str">
        <f>A73</f>
        <v>F5</v>
      </c>
      <c r="M35">
        <f>B73</f>
        <v>4131</v>
      </c>
      <c r="N35">
        <f t="shared" si="1"/>
        <v>-1.1983223487118035E-3</v>
      </c>
      <c r="O35">
        <f t="shared" si="2"/>
        <v>-4.7932893948472138E-2</v>
      </c>
    </row>
    <row r="36" spans="1:15" x14ac:dyDescent="0.4">
      <c r="A36" t="s">
        <v>11</v>
      </c>
      <c r="B36">
        <v>4493</v>
      </c>
      <c r="K36" t="s">
        <v>13</v>
      </c>
      <c r="L36" t="str">
        <f>A61</f>
        <v>E5</v>
      </c>
      <c r="M36">
        <f>B61</f>
        <v>4125</v>
      </c>
      <c r="N36">
        <f t="shared" si="1"/>
        <v>-3.5949670461354103E-3</v>
      </c>
      <c r="O36">
        <f t="shared" si="2"/>
        <v>-0.14379868184541642</v>
      </c>
    </row>
    <row r="37" spans="1:15" x14ac:dyDescent="0.4">
      <c r="A37" t="s">
        <v>19</v>
      </c>
      <c r="B37">
        <v>4455</v>
      </c>
      <c r="K37" t="s">
        <v>12</v>
      </c>
      <c r="L37" t="str">
        <f>A49</f>
        <v>D5</v>
      </c>
      <c r="M37">
        <f>B49</f>
        <v>4267</v>
      </c>
      <c r="N37">
        <f t="shared" si="1"/>
        <v>5.3125624126223285E-2</v>
      </c>
      <c r="O37">
        <f t="shared" si="2"/>
        <v>2.1250249650489312</v>
      </c>
    </row>
    <row r="38" spans="1:15" x14ac:dyDescent="0.4">
      <c r="A38" t="s">
        <v>27</v>
      </c>
      <c r="B38">
        <v>22858</v>
      </c>
      <c r="K38" t="s">
        <v>11</v>
      </c>
      <c r="L38" t="str">
        <f>A37</f>
        <v>C5</v>
      </c>
      <c r="M38">
        <f>B37</f>
        <v>4455</v>
      </c>
      <c r="N38">
        <f t="shared" si="1"/>
        <v>0.12822049131216298</v>
      </c>
      <c r="O38">
        <f t="shared" si="2"/>
        <v>5.1288196524865191</v>
      </c>
    </row>
    <row r="39" spans="1:15" x14ac:dyDescent="0.4">
      <c r="A39" t="s">
        <v>36</v>
      </c>
      <c r="B39">
        <v>4089</v>
      </c>
      <c r="K39" t="s">
        <v>10</v>
      </c>
      <c r="L39" t="str">
        <f>A25</f>
        <v>B5</v>
      </c>
      <c r="M39">
        <f>B25</f>
        <v>5270</v>
      </c>
      <c r="N39">
        <f t="shared" si="1"/>
        <v>0.45376472937886958</v>
      </c>
      <c r="O39">
        <f t="shared" si="2"/>
        <v>18.150589175154785</v>
      </c>
    </row>
    <row r="40" spans="1:15" x14ac:dyDescent="0.4">
      <c r="A40" t="s">
        <v>43</v>
      </c>
      <c r="B40">
        <v>4302</v>
      </c>
      <c r="K40" t="s">
        <v>9</v>
      </c>
      <c r="L40" t="str">
        <f>A13</f>
        <v>A5</v>
      </c>
      <c r="M40">
        <f>B13</f>
        <v>11552</v>
      </c>
      <c r="N40">
        <f t="shared" si="1"/>
        <v>2.9630517275813859</v>
      </c>
      <c r="O40">
        <f t="shared" si="2"/>
        <v>118.52206910325543</v>
      </c>
    </row>
    <row r="41" spans="1:15" x14ac:dyDescent="0.4">
      <c r="A41" t="s">
        <v>51</v>
      </c>
      <c r="B41">
        <v>4617</v>
      </c>
      <c r="K41" t="s">
        <v>17</v>
      </c>
      <c r="L41" t="str">
        <f>A14</f>
        <v>A6</v>
      </c>
      <c r="M41">
        <f>B14</f>
        <v>27371</v>
      </c>
      <c r="N41">
        <f t="shared" si="1"/>
        <v>9.2818054723387267</v>
      </c>
      <c r="O41">
        <f t="shared" si="2"/>
        <v>371.27221889354905</v>
      </c>
    </row>
    <row r="42" spans="1:15" x14ac:dyDescent="0.4">
      <c r="A42" t="s">
        <v>59</v>
      </c>
      <c r="B42">
        <v>4170</v>
      </c>
      <c r="K42" t="s">
        <v>18</v>
      </c>
      <c r="L42" t="str">
        <f>A26</f>
        <v>B6</v>
      </c>
      <c r="M42">
        <f>B26</f>
        <v>31262</v>
      </c>
      <c r="N42">
        <f t="shared" si="1"/>
        <v>10.836029558617934</v>
      </c>
      <c r="O42">
        <f t="shared" si="2"/>
        <v>433.44118234471739</v>
      </c>
    </row>
    <row r="43" spans="1:15" x14ac:dyDescent="0.4">
      <c r="A43" t="s">
        <v>67</v>
      </c>
      <c r="B43">
        <v>25164</v>
      </c>
      <c r="K43" t="s">
        <v>19</v>
      </c>
      <c r="L43" t="str">
        <f>A38</f>
        <v>C6</v>
      </c>
      <c r="M43">
        <f>B38</f>
        <v>22858</v>
      </c>
      <c r="N43">
        <f t="shared" si="1"/>
        <v>7.4791292190932692</v>
      </c>
      <c r="O43">
        <f t="shared" si="2"/>
        <v>299.16516876373078</v>
      </c>
    </row>
    <row r="44" spans="1:15" x14ac:dyDescent="0.4">
      <c r="A44" t="s">
        <v>75</v>
      </c>
      <c r="B44">
        <v>4738</v>
      </c>
      <c r="K44" t="s">
        <v>20</v>
      </c>
      <c r="L44" t="str">
        <f>A50</f>
        <v>D6</v>
      </c>
      <c r="M44">
        <f>B50</f>
        <v>12677</v>
      </c>
      <c r="N44">
        <f t="shared" si="1"/>
        <v>3.4124226083483125</v>
      </c>
      <c r="O44">
        <f t="shared" si="2"/>
        <v>136.49690433393249</v>
      </c>
    </row>
    <row r="45" spans="1:15" x14ac:dyDescent="0.4">
      <c r="A45" t="s">
        <v>91</v>
      </c>
      <c r="B45">
        <v>9048</v>
      </c>
      <c r="K45" t="s">
        <v>21</v>
      </c>
      <c r="L45" t="str">
        <f>A62</f>
        <v>E6</v>
      </c>
      <c r="M45">
        <f>B62</f>
        <v>6802</v>
      </c>
      <c r="N45">
        <f t="shared" si="1"/>
        <v>1.0657080087876971</v>
      </c>
      <c r="O45">
        <f t="shared" si="2"/>
        <v>42.628320351507881</v>
      </c>
    </row>
    <row r="46" spans="1:15" x14ac:dyDescent="0.4">
      <c r="A46" t="s">
        <v>92</v>
      </c>
      <c r="B46">
        <v>4042</v>
      </c>
      <c r="K46" t="s">
        <v>22</v>
      </c>
      <c r="L46" t="str">
        <f>A74</f>
        <v>F6</v>
      </c>
      <c r="M46">
        <f>B74</f>
        <v>5555</v>
      </c>
      <c r="N46">
        <f t="shared" si="1"/>
        <v>0.56760535250649091</v>
      </c>
      <c r="O46">
        <f t="shared" si="2"/>
        <v>22.704214100259637</v>
      </c>
    </row>
    <row r="47" spans="1:15" x14ac:dyDescent="0.4">
      <c r="A47" t="s">
        <v>93</v>
      </c>
      <c r="B47">
        <v>17257</v>
      </c>
      <c r="K47" t="s">
        <v>23</v>
      </c>
      <c r="L47" t="str">
        <f>A86</f>
        <v>G6</v>
      </c>
      <c r="M47">
        <f>B86</f>
        <v>4772</v>
      </c>
      <c r="N47">
        <f t="shared" si="1"/>
        <v>0.25484321949271022</v>
      </c>
      <c r="O47">
        <f t="shared" si="2"/>
        <v>10.193728779708408</v>
      </c>
    </row>
    <row r="48" spans="1:15" x14ac:dyDescent="0.4">
      <c r="A48" t="s">
        <v>12</v>
      </c>
      <c r="B48">
        <v>4577</v>
      </c>
      <c r="K48" t="s">
        <v>24</v>
      </c>
      <c r="L48" t="str">
        <f>A98</f>
        <v>H6</v>
      </c>
      <c r="M48">
        <f>B98</f>
        <v>4476</v>
      </c>
      <c r="N48">
        <f t="shared" si="1"/>
        <v>0.1366087477531456</v>
      </c>
      <c r="O48">
        <f t="shared" si="2"/>
        <v>5.4643499101258239</v>
      </c>
    </row>
    <row r="49" spans="1:15" x14ac:dyDescent="0.4">
      <c r="A49" t="s">
        <v>20</v>
      </c>
      <c r="B49">
        <v>4267</v>
      </c>
      <c r="K49" t="s">
        <v>33</v>
      </c>
      <c r="L49" t="str">
        <f>A99</f>
        <v>H7</v>
      </c>
      <c r="M49">
        <f>B99</f>
        <v>4586</v>
      </c>
      <c r="N49">
        <f t="shared" si="1"/>
        <v>0.1805472338725784</v>
      </c>
      <c r="O49">
        <f t="shared" si="2"/>
        <v>7.2218893549031362</v>
      </c>
    </row>
    <row r="50" spans="1:15" x14ac:dyDescent="0.4">
      <c r="A50" t="s">
        <v>28</v>
      </c>
      <c r="B50">
        <v>12677</v>
      </c>
      <c r="K50" t="s">
        <v>31</v>
      </c>
      <c r="L50" t="str">
        <f>A87</f>
        <v>G7</v>
      </c>
      <c r="M50">
        <f>B87</f>
        <v>4646</v>
      </c>
      <c r="N50">
        <f t="shared" si="1"/>
        <v>0.20451368084681446</v>
      </c>
      <c r="O50">
        <f t="shared" si="2"/>
        <v>8.1805472338725789</v>
      </c>
    </row>
    <row r="51" spans="1:15" x14ac:dyDescent="0.4">
      <c r="A51" t="s">
        <v>37</v>
      </c>
      <c r="B51">
        <v>4221</v>
      </c>
      <c r="K51" t="s">
        <v>32</v>
      </c>
      <c r="L51" t="str">
        <f>A75</f>
        <v>F7</v>
      </c>
      <c r="M51">
        <f>B75</f>
        <v>4600</v>
      </c>
      <c r="N51">
        <f t="shared" si="1"/>
        <v>0.18613940483323346</v>
      </c>
      <c r="O51">
        <f t="shared" si="2"/>
        <v>7.4455761933293383</v>
      </c>
    </row>
    <row r="52" spans="1:15" x14ac:dyDescent="0.4">
      <c r="A52" t="s">
        <v>44</v>
      </c>
      <c r="B52">
        <v>4515</v>
      </c>
      <c r="K52" t="s">
        <v>29</v>
      </c>
      <c r="L52" t="str">
        <f>A63</f>
        <v>E7</v>
      </c>
      <c r="M52">
        <f>B63</f>
        <v>4662</v>
      </c>
      <c r="N52">
        <f t="shared" si="1"/>
        <v>0.21090473337327742</v>
      </c>
      <c r="O52">
        <f t="shared" si="2"/>
        <v>8.4361893349310968</v>
      </c>
    </row>
    <row r="53" spans="1:15" x14ac:dyDescent="0.4">
      <c r="A53" t="s">
        <v>52</v>
      </c>
      <c r="B53">
        <v>4717</v>
      </c>
      <c r="K53" t="s">
        <v>28</v>
      </c>
      <c r="L53" t="str">
        <f>A51</f>
        <v>D7</v>
      </c>
      <c r="M53">
        <f>B51</f>
        <v>4221</v>
      </c>
      <c r="N53">
        <f t="shared" si="1"/>
        <v>3.47513481126423E-2</v>
      </c>
      <c r="O53">
        <f t="shared" si="2"/>
        <v>1.390053924505692</v>
      </c>
    </row>
    <row r="54" spans="1:15" x14ac:dyDescent="0.4">
      <c r="A54" t="s">
        <v>60</v>
      </c>
      <c r="B54">
        <v>4083</v>
      </c>
      <c r="K54" t="s">
        <v>27</v>
      </c>
      <c r="L54" t="str">
        <f>A39</f>
        <v>C7</v>
      </c>
      <c r="M54">
        <f>B39</f>
        <v>4089</v>
      </c>
      <c r="N54">
        <f t="shared" si="1"/>
        <v>-1.7974835230677052E-2</v>
      </c>
      <c r="O54">
        <f t="shared" si="2"/>
        <v>-0.7189934092270821</v>
      </c>
    </row>
    <row r="55" spans="1:15" x14ac:dyDescent="0.4">
      <c r="A55" t="s">
        <v>68</v>
      </c>
      <c r="B55">
        <v>24399</v>
      </c>
      <c r="K55" t="s">
        <v>26</v>
      </c>
      <c r="L55" t="str">
        <f>A27</f>
        <v>B7</v>
      </c>
      <c r="M55">
        <f>B27</f>
        <v>4127</v>
      </c>
      <c r="N55">
        <f t="shared" si="1"/>
        <v>-2.7960854803275414E-3</v>
      </c>
      <c r="O55">
        <f t="shared" si="2"/>
        <v>-0.11184341921310166</v>
      </c>
    </row>
    <row r="56" spans="1:15" x14ac:dyDescent="0.4">
      <c r="A56" t="s">
        <v>76</v>
      </c>
      <c r="B56">
        <v>4438</v>
      </c>
      <c r="K56" t="s">
        <v>25</v>
      </c>
      <c r="L56" t="str">
        <f>A15</f>
        <v>A7</v>
      </c>
      <c r="M56">
        <f>B15</f>
        <v>4128</v>
      </c>
      <c r="N56">
        <f t="shared" si="1"/>
        <v>-2.396644697423607E-3</v>
      </c>
      <c r="O56">
        <f t="shared" si="2"/>
        <v>-9.5865787896944277E-2</v>
      </c>
    </row>
    <row r="57" spans="1:15" x14ac:dyDescent="0.4">
      <c r="A57" t="s">
        <v>94</v>
      </c>
      <c r="B57">
        <v>5332</v>
      </c>
      <c r="K57" t="s">
        <v>34</v>
      </c>
      <c r="L57" t="str">
        <f>A16</f>
        <v>A8</v>
      </c>
      <c r="M57">
        <f>B16</f>
        <v>4140</v>
      </c>
      <c r="N57">
        <f t="shared" si="1"/>
        <v>2.396644697423607E-3</v>
      </c>
      <c r="O57">
        <f t="shared" si="2"/>
        <v>9.5865787896944277E-2</v>
      </c>
    </row>
    <row r="58" spans="1:15" x14ac:dyDescent="0.4">
      <c r="A58" t="s">
        <v>95</v>
      </c>
      <c r="B58">
        <v>4065</v>
      </c>
      <c r="K58" t="s">
        <v>35</v>
      </c>
      <c r="L58" t="str">
        <f>A28</f>
        <v>B8</v>
      </c>
      <c r="M58">
        <f>B28</f>
        <v>4174</v>
      </c>
      <c r="N58">
        <f t="shared" si="1"/>
        <v>1.5977631316157381E-2</v>
      </c>
      <c r="O58">
        <f t="shared" si="2"/>
        <v>0.63910525264629525</v>
      </c>
    </row>
    <row r="59" spans="1:15" x14ac:dyDescent="0.4">
      <c r="A59" t="s">
        <v>96</v>
      </c>
      <c r="B59">
        <v>21502</v>
      </c>
      <c r="K59" t="s">
        <v>36</v>
      </c>
      <c r="L59" t="str">
        <f>A40</f>
        <v>C8</v>
      </c>
      <c r="M59">
        <f>B40</f>
        <v>4302</v>
      </c>
      <c r="N59">
        <f t="shared" si="1"/>
        <v>6.7106051527860991E-2</v>
      </c>
      <c r="O59">
        <f t="shared" si="2"/>
        <v>2.6842420611144395</v>
      </c>
    </row>
    <row r="60" spans="1:15" x14ac:dyDescent="0.4">
      <c r="A60" t="s">
        <v>13</v>
      </c>
      <c r="B60">
        <v>4561</v>
      </c>
      <c r="K60" t="s">
        <v>37</v>
      </c>
      <c r="L60" t="str">
        <f>A52</f>
        <v>D8</v>
      </c>
      <c r="M60">
        <f>B52</f>
        <v>4515</v>
      </c>
      <c r="N60">
        <f t="shared" si="1"/>
        <v>0.15218693828639904</v>
      </c>
      <c r="O60">
        <f t="shared" si="2"/>
        <v>6.0874775314559617</v>
      </c>
    </row>
    <row r="61" spans="1:15" x14ac:dyDescent="0.4">
      <c r="A61" t="s">
        <v>21</v>
      </c>
      <c r="B61">
        <v>4125</v>
      </c>
      <c r="K61" t="s">
        <v>38</v>
      </c>
      <c r="L61" t="str">
        <f>A64</f>
        <v>E8</v>
      </c>
      <c r="M61">
        <f>B64</f>
        <v>5151</v>
      </c>
      <c r="N61">
        <f t="shared" si="1"/>
        <v>0.40623127621330135</v>
      </c>
      <c r="O61">
        <f t="shared" si="2"/>
        <v>16.249251048532052</v>
      </c>
    </row>
    <row r="62" spans="1:15" x14ac:dyDescent="0.4">
      <c r="A62" t="s">
        <v>29</v>
      </c>
      <c r="B62">
        <v>6802</v>
      </c>
      <c r="K62" t="s">
        <v>30</v>
      </c>
      <c r="L62" t="str">
        <f>A76</f>
        <v>F8</v>
      </c>
      <c r="M62">
        <f>B76</f>
        <v>9656</v>
      </c>
      <c r="N62">
        <f t="shared" si="1"/>
        <v>2.2057120031955262</v>
      </c>
      <c r="O62">
        <f t="shared" si="2"/>
        <v>88.228480127821044</v>
      </c>
    </row>
    <row r="63" spans="1:15" x14ac:dyDescent="0.4">
      <c r="A63" t="s">
        <v>38</v>
      </c>
      <c r="B63">
        <v>4662</v>
      </c>
      <c r="K63" t="s">
        <v>39</v>
      </c>
      <c r="L63" t="str">
        <f>A88</f>
        <v>G8</v>
      </c>
      <c r="M63">
        <f>B88</f>
        <v>23692</v>
      </c>
      <c r="N63">
        <f t="shared" si="1"/>
        <v>7.8122628320351506</v>
      </c>
      <c r="O63">
        <f t="shared" si="2"/>
        <v>312.49051328140604</v>
      </c>
    </row>
    <row r="64" spans="1:15" x14ac:dyDescent="0.4">
      <c r="A64" t="s">
        <v>45</v>
      </c>
      <c r="B64">
        <v>5151</v>
      </c>
      <c r="K64" t="s">
        <v>40</v>
      </c>
      <c r="L64" t="str">
        <f>A100</f>
        <v>H8</v>
      </c>
      <c r="M64">
        <f>B100</f>
        <v>32891</v>
      </c>
      <c r="N64">
        <f t="shared" si="1"/>
        <v>11.486718593968444</v>
      </c>
      <c r="O64">
        <f t="shared" si="2"/>
        <v>459.46874375873779</v>
      </c>
    </row>
    <row r="65" spans="1:15" x14ac:dyDescent="0.4">
      <c r="A65" t="s">
        <v>53</v>
      </c>
      <c r="B65">
        <v>5425</v>
      </c>
      <c r="K65" t="s">
        <v>48</v>
      </c>
      <c r="L65" t="str">
        <f>A101</f>
        <v>H9</v>
      </c>
      <c r="M65">
        <f>B101</f>
        <v>26332</v>
      </c>
      <c r="N65">
        <f t="shared" si="1"/>
        <v>8.8667864989015381</v>
      </c>
      <c r="O65">
        <f t="shared" si="2"/>
        <v>354.67145995606154</v>
      </c>
    </row>
    <row r="66" spans="1:15" x14ac:dyDescent="0.4">
      <c r="A66" t="s">
        <v>61</v>
      </c>
      <c r="B66">
        <v>4073</v>
      </c>
      <c r="K66" t="s">
        <v>47</v>
      </c>
      <c r="L66" t="str">
        <f>A89</f>
        <v>G9</v>
      </c>
      <c r="M66">
        <f>B89</f>
        <v>12677</v>
      </c>
      <c r="N66">
        <f t="shared" si="1"/>
        <v>3.4124226083483125</v>
      </c>
      <c r="O66">
        <f t="shared" si="2"/>
        <v>136.49690433393249</v>
      </c>
    </row>
    <row r="67" spans="1:15" x14ac:dyDescent="0.4">
      <c r="A67" t="s">
        <v>69</v>
      </c>
      <c r="B67">
        <v>10710</v>
      </c>
      <c r="K67" t="s">
        <v>46</v>
      </c>
      <c r="L67" t="str">
        <f>A77</f>
        <v>F9</v>
      </c>
      <c r="M67">
        <f>B77</f>
        <v>7045</v>
      </c>
      <c r="N67">
        <f t="shared" si="1"/>
        <v>1.1627721190333533</v>
      </c>
      <c r="O67">
        <f t="shared" si="2"/>
        <v>46.510884761334133</v>
      </c>
    </row>
    <row r="68" spans="1:15" x14ac:dyDescent="0.4">
      <c r="A68" t="s">
        <v>77</v>
      </c>
      <c r="B68">
        <v>4168</v>
      </c>
      <c r="K68" t="s">
        <v>45</v>
      </c>
      <c r="L68" t="str">
        <f>A65</f>
        <v>E9</v>
      </c>
      <c r="M68">
        <f>B65</f>
        <v>5425</v>
      </c>
      <c r="N68">
        <f t="shared" si="1"/>
        <v>0.51567805072897943</v>
      </c>
      <c r="O68">
        <f t="shared" si="2"/>
        <v>20.627122029159178</v>
      </c>
    </row>
    <row r="69" spans="1:15" x14ac:dyDescent="0.4">
      <c r="A69" t="s">
        <v>97</v>
      </c>
      <c r="B69">
        <v>4585</v>
      </c>
      <c r="K69" t="s">
        <v>44</v>
      </c>
      <c r="L69" t="str">
        <f>A53</f>
        <v>D9</v>
      </c>
      <c r="M69">
        <f>B53</f>
        <v>4717</v>
      </c>
      <c r="N69">
        <f t="shared" si="1"/>
        <v>0.23287397643299382</v>
      </c>
      <c r="O69">
        <f t="shared" si="2"/>
        <v>9.3149590573197525</v>
      </c>
    </row>
    <row r="70" spans="1:15" x14ac:dyDescent="0.4">
      <c r="A70" t="s">
        <v>98</v>
      </c>
      <c r="B70">
        <v>4294</v>
      </c>
      <c r="K70" t="s">
        <v>43</v>
      </c>
      <c r="L70" t="str">
        <f>A41</f>
        <v>C9</v>
      </c>
      <c r="M70">
        <f>B41</f>
        <v>4617</v>
      </c>
      <c r="N70">
        <f t="shared" si="1"/>
        <v>0.19292989814260036</v>
      </c>
      <c r="O70">
        <f t="shared" si="2"/>
        <v>7.717195925704015</v>
      </c>
    </row>
    <row r="71" spans="1:15" x14ac:dyDescent="0.4">
      <c r="A71" t="s">
        <v>99</v>
      </c>
      <c r="B71">
        <v>21076</v>
      </c>
      <c r="K71" t="s">
        <v>42</v>
      </c>
      <c r="L71" t="str">
        <f>A29</f>
        <v>B9</v>
      </c>
      <c r="M71">
        <f>B29</f>
        <v>4750</v>
      </c>
      <c r="N71">
        <f t="shared" si="1"/>
        <v>0.24605552226882366</v>
      </c>
      <c r="O71">
        <f t="shared" si="2"/>
        <v>9.8422208907529463</v>
      </c>
    </row>
    <row r="72" spans="1:15" x14ac:dyDescent="0.4">
      <c r="A72" t="s">
        <v>14</v>
      </c>
      <c r="B72">
        <v>4677</v>
      </c>
      <c r="K72" t="s">
        <v>41</v>
      </c>
      <c r="L72" t="str">
        <f>A17</f>
        <v>A9</v>
      </c>
      <c r="M72">
        <f>B17</f>
        <v>4668</v>
      </c>
      <c r="N72">
        <f t="shared" si="1"/>
        <v>0.21330137807070101</v>
      </c>
      <c r="O72">
        <f t="shared" si="2"/>
        <v>8.5320551228280408</v>
      </c>
    </row>
    <row r="73" spans="1:15" x14ac:dyDescent="0.4">
      <c r="A73" t="s">
        <v>22</v>
      </c>
      <c r="B73">
        <v>4131</v>
      </c>
      <c r="K73" t="s">
        <v>49</v>
      </c>
      <c r="L73" t="str">
        <f>A18</f>
        <v>A10</v>
      </c>
      <c r="M73">
        <f>B18</f>
        <v>4537</v>
      </c>
      <c r="N73">
        <f t="shared" si="1"/>
        <v>0.1609746355102856</v>
      </c>
      <c r="O73">
        <f t="shared" si="2"/>
        <v>6.4389854204114236</v>
      </c>
    </row>
    <row r="74" spans="1:15" x14ac:dyDescent="0.4">
      <c r="A74" t="s">
        <v>32</v>
      </c>
      <c r="B74">
        <v>5555</v>
      </c>
      <c r="K74" t="s">
        <v>50</v>
      </c>
      <c r="L74" t="str">
        <f>A30</f>
        <v>B10</v>
      </c>
      <c r="M74">
        <f>B30</f>
        <v>4573</v>
      </c>
      <c r="N74">
        <f t="shared" ref="N74:N96" si="3">(M74-4134)/2503.5</f>
        <v>0.17535450369482725</v>
      </c>
      <c r="O74">
        <f t="shared" ref="O74:O96" si="4">N74*40</f>
        <v>7.0141801477930894</v>
      </c>
    </row>
    <row r="75" spans="1:15" x14ac:dyDescent="0.4">
      <c r="A75" t="s">
        <v>30</v>
      </c>
      <c r="B75">
        <v>4600</v>
      </c>
      <c r="K75" t="s">
        <v>51</v>
      </c>
      <c r="L75" t="str">
        <f>A42</f>
        <v>C10</v>
      </c>
      <c r="M75">
        <f>B42</f>
        <v>4170</v>
      </c>
      <c r="N75">
        <f t="shared" si="3"/>
        <v>1.4379868184541641E-2</v>
      </c>
      <c r="O75">
        <f t="shared" si="4"/>
        <v>0.57519472738166566</v>
      </c>
    </row>
    <row r="76" spans="1:15" x14ac:dyDescent="0.4">
      <c r="A76" t="s">
        <v>46</v>
      </c>
      <c r="B76">
        <v>9656</v>
      </c>
      <c r="K76" t="s">
        <v>52</v>
      </c>
      <c r="L76" t="str">
        <f>A54</f>
        <v>D10</v>
      </c>
      <c r="M76">
        <f>B54</f>
        <v>4083</v>
      </c>
      <c r="N76">
        <f t="shared" si="3"/>
        <v>-2.037147992810066E-2</v>
      </c>
      <c r="O76">
        <f t="shared" si="4"/>
        <v>-0.81485919712402644</v>
      </c>
    </row>
    <row r="77" spans="1:15" x14ac:dyDescent="0.4">
      <c r="A77" t="s">
        <v>54</v>
      </c>
      <c r="B77">
        <v>7045</v>
      </c>
      <c r="K77" t="s">
        <v>53</v>
      </c>
      <c r="L77" t="str">
        <f>A66</f>
        <v>E10</v>
      </c>
      <c r="M77">
        <f>B66</f>
        <v>4073</v>
      </c>
      <c r="N77">
        <f t="shared" si="3"/>
        <v>-2.4365887757140003E-2</v>
      </c>
      <c r="O77">
        <f t="shared" si="4"/>
        <v>-0.97463551028560014</v>
      </c>
    </row>
    <row r="78" spans="1:15" x14ac:dyDescent="0.4">
      <c r="A78" t="s">
        <v>62</v>
      </c>
      <c r="B78">
        <v>4126</v>
      </c>
      <c r="K78" t="s">
        <v>54</v>
      </c>
      <c r="L78" t="str">
        <f>A78</f>
        <v>F10</v>
      </c>
      <c r="M78">
        <f>B78</f>
        <v>4126</v>
      </c>
      <c r="N78">
        <f t="shared" si="3"/>
        <v>-3.1955262632314759E-3</v>
      </c>
      <c r="O78">
        <f t="shared" si="4"/>
        <v>-0.12782105052925904</v>
      </c>
    </row>
    <row r="79" spans="1:15" x14ac:dyDescent="0.4">
      <c r="A79" t="s">
        <v>70</v>
      </c>
      <c r="B79">
        <v>5133</v>
      </c>
      <c r="K79" t="s">
        <v>55</v>
      </c>
      <c r="L79" t="str">
        <f>A90</f>
        <v>G10</v>
      </c>
      <c r="M79">
        <f>B90</f>
        <v>4184</v>
      </c>
      <c r="N79">
        <f t="shared" si="3"/>
        <v>1.9972039145196723E-2</v>
      </c>
      <c r="O79">
        <f t="shared" si="4"/>
        <v>0.79888156580786895</v>
      </c>
    </row>
    <row r="80" spans="1:15" x14ac:dyDescent="0.4">
      <c r="A80" t="s">
        <v>78</v>
      </c>
      <c r="B80">
        <v>4550</v>
      </c>
      <c r="K80" t="s">
        <v>56</v>
      </c>
      <c r="L80" t="str">
        <f>A102</f>
        <v>H10</v>
      </c>
      <c r="M80">
        <f>B102</f>
        <v>4069</v>
      </c>
      <c r="N80">
        <f t="shared" si="3"/>
        <v>-2.596365088875574E-2</v>
      </c>
      <c r="O80">
        <f t="shared" si="4"/>
        <v>-1.0385460355502296</v>
      </c>
    </row>
    <row r="81" spans="1:15" x14ac:dyDescent="0.4">
      <c r="A81" t="s">
        <v>100</v>
      </c>
      <c r="B81">
        <v>4134</v>
      </c>
      <c r="K81" t="s">
        <v>64</v>
      </c>
      <c r="L81" t="str">
        <f>A103</f>
        <v>H11</v>
      </c>
      <c r="M81">
        <f>B103</f>
        <v>4160</v>
      </c>
      <c r="N81">
        <f t="shared" si="3"/>
        <v>1.0385460355502297E-2</v>
      </c>
      <c r="O81">
        <f t="shared" si="4"/>
        <v>0.41541841422009185</v>
      </c>
    </row>
    <row r="82" spans="1:15" x14ac:dyDescent="0.4">
      <c r="A82" t="s">
        <v>101</v>
      </c>
      <c r="B82">
        <v>4327</v>
      </c>
      <c r="K82" t="s">
        <v>63</v>
      </c>
      <c r="L82" t="str">
        <f>A91</f>
        <v>G11</v>
      </c>
      <c r="M82">
        <f>B91</f>
        <v>4449</v>
      </c>
      <c r="N82">
        <f t="shared" si="3"/>
        <v>0.12582384661473936</v>
      </c>
      <c r="O82">
        <f t="shared" si="4"/>
        <v>5.0329538645895742</v>
      </c>
    </row>
    <row r="83" spans="1:15" x14ac:dyDescent="0.4">
      <c r="A83" t="s">
        <v>102</v>
      </c>
      <c r="B83">
        <v>10343</v>
      </c>
      <c r="K83" t="s">
        <v>62</v>
      </c>
      <c r="L83" t="str">
        <f>A79</f>
        <v>F11</v>
      </c>
      <c r="M83">
        <f>B79</f>
        <v>5133</v>
      </c>
      <c r="N83">
        <f t="shared" si="3"/>
        <v>0.39904134212103054</v>
      </c>
      <c r="O83">
        <f t="shared" si="4"/>
        <v>15.961653684841222</v>
      </c>
    </row>
    <row r="84" spans="1:15" x14ac:dyDescent="0.4">
      <c r="A84" t="s">
        <v>15</v>
      </c>
      <c r="B84">
        <v>4308</v>
      </c>
      <c r="K84" t="s">
        <v>61</v>
      </c>
      <c r="L84" t="str">
        <f>A67</f>
        <v>E11</v>
      </c>
      <c r="M84">
        <f>B67</f>
        <v>10710</v>
      </c>
      <c r="N84">
        <f t="shared" si="3"/>
        <v>2.626722588376273</v>
      </c>
      <c r="O84">
        <f t="shared" si="4"/>
        <v>105.06890353505092</v>
      </c>
    </row>
    <row r="85" spans="1:15" x14ac:dyDescent="0.4">
      <c r="A85" t="s">
        <v>23</v>
      </c>
      <c r="B85">
        <v>3995</v>
      </c>
      <c r="K85" t="s">
        <v>60</v>
      </c>
      <c r="L85" t="str">
        <f>A55</f>
        <v>D11</v>
      </c>
      <c r="M85">
        <f>B55</f>
        <v>24399</v>
      </c>
      <c r="N85">
        <f t="shared" si="3"/>
        <v>8.0946674655482322</v>
      </c>
      <c r="O85">
        <f t="shared" si="4"/>
        <v>323.7866986219293</v>
      </c>
    </row>
    <row r="86" spans="1:15" x14ac:dyDescent="0.4">
      <c r="A86" t="s">
        <v>31</v>
      </c>
      <c r="B86">
        <v>4772</v>
      </c>
      <c r="K86" t="s">
        <v>59</v>
      </c>
      <c r="L86" t="str">
        <f>A43</f>
        <v>C11</v>
      </c>
      <c r="M86">
        <f>B43</f>
        <v>25164</v>
      </c>
      <c r="N86">
        <f t="shared" si="3"/>
        <v>8.4002396644697424</v>
      </c>
      <c r="O86">
        <f t="shared" si="4"/>
        <v>336.00958657878971</v>
      </c>
    </row>
    <row r="87" spans="1:15" x14ac:dyDescent="0.4">
      <c r="A87" t="s">
        <v>39</v>
      </c>
      <c r="B87">
        <v>4646</v>
      </c>
      <c r="K87" t="s">
        <v>58</v>
      </c>
      <c r="L87" t="str">
        <f>A31</f>
        <v>B11</v>
      </c>
      <c r="M87">
        <f>B31</f>
        <v>19501</v>
      </c>
      <c r="N87">
        <f t="shared" si="3"/>
        <v>6.1382065108847614</v>
      </c>
      <c r="O87">
        <f t="shared" si="4"/>
        <v>245.52826043539045</v>
      </c>
    </row>
    <row r="88" spans="1:15" x14ac:dyDescent="0.4">
      <c r="A88" t="s">
        <v>47</v>
      </c>
      <c r="B88">
        <v>23692</v>
      </c>
      <c r="K88" t="s">
        <v>57</v>
      </c>
      <c r="L88" t="str">
        <f>A19</f>
        <v>A11</v>
      </c>
      <c r="M88">
        <f>B19</f>
        <v>10470</v>
      </c>
      <c r="N88">
        <f t="shared" si="3"/>
        <v>2.530856800479329</v>
      </c>
      <c r="O88">
        <f t="shared" si="4"/>
        <v>101.23427201917316</v>
      </c>
    </row>
    <row r="89" spans="1:15" x14ac:dyDescent="0.4">
      <c r="A89" t="s">
        <v>55</v>
      </c>
      <c r="B89">
        <v>12677</v>
      </c>
      <c r="K89" t="s">
        <v>65</v>
      </c>
      <c r="L89" t="str">
        <f>A20</f>
        <v>A12</v>
      </c>
      <c r="M89">
        <f>B20</f>
        <v>6474</v>
      </c>
      <c r="N89">
        <f t="shared" si="3"/>
        <v>0.93469143199520666</v>
      </c>
      <c r="O89">
        <f t="shared" si="4"/>
        <v>37.387657279808266</v>
      </c>
    </row>
    <row r="90" spans="1:15" x14ac:dyDescent="0.4">
      <c r="A90" t="s">
        <v>63</v>
      </c>
      <c r="B90">
        <v>4184</v>
      </c>
      <c r="K90" t="s">
        <v>66</v>
      </c>
      <c r="L90" t="str">
        <f>A32</f>
        <v>B12</v>
      </c>
      <c r="M90">
        <f>B32</f>
        <v>5431</v>
      </c>
      <c r="N90">
        <f t="shared" si="3"/>
        <v>0.51807469542640305</v>
      </c>
      <c r="O90">
        <f t="shared" si="4"/>
        <v>20.722987817056122</v>
      </c>
    </row>
    <row r="91" spans="1:15" x14ac:dyDescent="0.4">
      <c r="A91" t="s">
        <v>71</v>
      </c>
      <c r="B91">
        <v>4449</v>
      </c>
      <c r="K91" t="s">
        <v>67</v>
      </c>
      <c r="L91" t="str">
        <f>A44</f>
        <v>C12</v>
      </c>
      <c r="M91">
        <f>B44</f>
        <v>4738</v>
      </c>
      <c r="N91">
        <f t="shared" si="3"/>
        <v>0.24126223287397644</v>
      </c>
      <c r="O91">
        <f t="shared" si="4"/>
        <v>9.6504893149590583</v>
      </c>
    </row>
    <row r="92" spans="1:15" x14ac:dyDescent="0.4">
      <c r="A92" t="s">
        <v>79</v>
      </c>
      <c r="B92">
        <v>4470</v>
      </c>
      <c r="K92" t="s">
        <v>68</v>
      </c>
      <c r="L92" t="str">
        <f>A56</f>
        <v>D12</v>
      </c>
      <c r="M92">
        <f>B56</f>
        <v>4438</v>
      </c>
      <c r="N92">
        <f t="shared" si="3"/>
        <v>0.12142999800279608</v>
      </c>
      <c r="O92">
        <f t="shared" si="4"/>
        <v>4.8571999201118432</v>
      </c>
    </row>
    <row r="93" spans="1:15" x14ac:dyDescent="0.4">
      <c r="A93" t="s">
        <v>103</v>
      </c>
      <c r="B93">
        <v>4199</v>
      </c>
      <c r="K93" t="s">
        <v>69</v>
      </c>
      <c r="L93" t="str">
        <f>A68</f>
        <v>E12</v>
      </c>
      <c r="M93">
        <f>B68</f>
        <v>4168</v>
      </c>
      <c r="N93">
        <f t="shared" si="3"/>
        <v>1.3580986618733772E-2</v>
      </c>
      <c r="O93">
        <f t="shared" si="4"/>
        <v>0.54323946474935092</v>
      </c>
    </row>
    <row r="94" spans="1:15" x14ac:dyDescent="0.4">
      <c r="A94" t="s">
        <v>104</v>
      </c>
      <c r="B94">
        <v>4460</v>
      </c>
      <c r="K94" t="s">
        <v>70</v>
      </c>
      <c r="L94" t="str">
        <f>A80</f>
        <v>F12</v>
      </c>
      <c r="M94">
        <f>B80</f>
        <v>4550</v>
      </c>
      <c r="N94">
        <f t="shared" si="3"/>
        <v>0.16616736568803675</v>
      </c>
      <c r="O94">
        <f t="shared" si="4"/>
        <v>6.6466946275214696</v>
      </c>
    </row>
    <row r="95" spans="1:15" x14ac:dyDescent="0.4">
      <c r="A95" t="s">
        <v>105</v>
      </c>
      <c r="B95">
        <v>5739</v>
      </c>
      <c r="K95" t="s">
        <v>71</v>
      </c>
      <c r="L95" t="str">
        <f>A92</f>
        <v>G12</v>
      </c>
      <c r="M95">
        <f>B92</f>
        <v>4470</v>
      </c>
      <c r="N95">
        <f t="shared" si="3"/>
        <v>0.13421210305572198</v>
      </c>
      <c r="O95">
        <f t="shared" si="4"/>
        <v>5.3684841222288791</v>
      </c>
    </row>
    <row r="96" spans="1:15" x14ac:dyDescent="0.4">
      <c r="A96" t="s">
        <v>16</v>
      </c>
      <c r="B96">
        <v>4093</v>
      </c>
      <c r="K96" t="s">
        <v>72</v>
      </c>
      <c r="L96" t="str">
        <f>A104</f>
        <v>H12</v>
      </c>
      <c r="M96">
        <f>B104</f>
        <v>4174</v>
      </c>
      <c r="N96">
        <f t="shared" si="3"/>
        <v>1.5977631316157381E-2</v>
      </c>
      <c r="O96">
        <f t="shared" si="4"/>
        <v>0.63910525264629525</v>
      </c>
    </row>
    <row r="97" spans="1:2" x14ac:dyDescent="0.4">
      <c r="A97" t="s">
        <v>24</v>
      </c>
      <c r="B97">
        <v>4073</v>
      </c>
    </row>
    <row r="98" spans="1:2" x14ac:dyDescent="0.4">
      <c r="A98" t="s">
        <v>33</v>
      </c>
      <c r="B98">
        <v>4476</v>
      </c>
    </row>
    <row r="99" spans="1:2" x14ac:dyDescent="0.4">
      <c r="A99" t="s">
        <v>40</v>
      </c>
      <c r="B99">
        <v>4586</v>
      </c>
    </row>
    <row r="100" spans="1:2" x14ac:dyDescent="0.4">
      <c r="A100" t="s">
        <v>48</v>
      </c>
      <c r="B100">
        <v>32891</v>
      </c>
    </row>
    <row r="101" spans="1:2" x14ac:dyDescent="0.4">
      <c r="A101" t="s">
        <v>56</v>
      </c>
      <c r="B101">
        <v>26332</v>
      </c>
    </row>
    <row r="102" spans="1:2" x14ac:dyDescent="0.4">
      <c r="A102" t="s">
        <v>64</v>
      </c>
      <c r="B102">
        <v>4069</v>
      </c>
    </row>
    <row r="103" spans="1:2" x14ac:dyDescent="0.4">
      <c r="A103" t="s">
        <v>72</v>
      </c>
      <c r="B103">
        <v>4160</v>
      </c>
    </row>
    <row r="104" spans="1:2" x14ac:dyDescent="0.4">
      <c r="A104" t="s">
        <v>80</v>
      </c>
      <c r="B104">
        <v>4174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65032</v>
      </c>
      <c r="D2">
        <v>4150</v>
      </c>
      <c r="E2">
        <v>5355</v>
      </c>
      <c r="F2">
        <v>4783</v>
      </c>
      <c r="G2">
        <v>11250</v>
      </c>
      <c r="H2">
        <v>26223</v>
      </c>
      <c r="I2">
        <v>4134</v>
      </c>
      <c r="J2">
        <v>4139</v>
      </c>
      <c r="K2">
        <v>4640</v>
      </c>
      <c r="L2">
        <v>4526</v>
      </c>
      <c r="M2">
        <v>10201</v>
      </c>
      <c r="N2">
        <v>6329</v>
      </c>
      <c r="O2">
        <v>39825</v>
      </c>
      <c r="P2">
        <v>4161</v>
      </c>
      <c r="Q2">
        <v>6713</v>
      </c>
      <c r="R2">
        <v>4512</v>
      </c>
      <c r="S2">
        <v>5227</v>
      </c>
      <c r="T2">
        <v>30552</v>
      </c>
      <c r="U2">
        <v>4165</v>
      </c>
      <c r="V2">
        <v>4157</v>
      </c>
      <c r="W2">
        <v>4731</v>
      </c>
      <c r="X2">
        <v>4546</v>
      </c>
      <c r="Y2">
        <v>18848</v>
      </c>
      <c r="Z2">
        <v>5381</v>
      </c>
      <c r="AA2">
        <v>22526</v>
      </c>
      <c r="AB2">
        <v>4120</v>
      </c>
      <c r="AC2">
        <v>11759</v>
      </c>
      <c r="AD2">
        <v>4460</v>
      </c>
      <c r="AE2">
        <v>4411</v>
      </c>
      <c r="AF2">
        <v>22037</v>
      </c>
      <c r="AG2">
        <v>4051</v>
      </c>
      <c r="AH2">
        <v>4282</v>
      </c>
      <c r="AI2">
        <v>4504</v>
      </c>
      <c r="AJ2">
        <v>4186</v>
      </c>
      <c r="AK2">
        <v>24233</v>
      </c>
      <c r="AL2">
        <v>4710</v>
      </c>
      <c r="AM2">
        <v>8662</v>
      </c>
      <c r="AN2">
        <v>4043</v>
      </c>
      <c r="AO2">
        <v>16755</v>
      </c>
      <c r="AP2">
        <v>4545</v>
      </c>
      <c r="AQ2">
        <v>4247</v>
      </c>
      <c r="AR2">
        <v>12257</v>
      </c>
      <c r="AS2">
        <v>4175</v>
      </c>
      <c r="AT2">
        <v>4477</v>
      </c>
      <c r="AU2">
        <v>4688</v>
      </c>
      <c r="AV2">
        <v>4049</v>
      </c>
      <c r="AW2">
        <v>23313</v>
      </c>
      <c r="AX2">
        <v>4408</v>
      </c>
      <c r="AY2">
        <v>5307</v>
      </c>
      <c r="AZ2">
        <v>4081</v>
      </c>
      <c r="BA2">
        <v>20877</v>
      </c>
      <c r="BB2">
        <v>4549</v>
      </c>
      <c r="BC2">
        <v>4129</v>
      </c>
      <c r="BD2">
        <v>6702</v>
      </c>
      <c r="BE2">
        <v>4630</v>
      </c>
      <c r="BF2">
        <v>4957</v>
      </c>
      <c r="BG2">
        <v>5352</v>
      </c>
      <c r="BH2">
        <v>4087</v>
      </c>
      <c r="BI2">
        <v>10480</v>
      </c>
      <c r="BJ2">
        <v>4136</v>
      </c>
      <c r="BK2">
        <v>4522</v>
      </c>
      <c r="BL2">
        <v>4271</v>
      </c>
      <c r="BM2">
        <v>20425</v>
      </c>
      <c r="BN2">
        <v>4684</v>
      </c>
      <c r="BO2">
        <v>4136</v>
      </c>
      <c r="BP2">
        <v>5506</v>
      </c>
      <c r="BQ2">
        <v>4583</v>
      </c>
      <c r="BR2">
        <v>9282</v>
      </c>
      <c r="BS2">
        <v>6897</v>
      </c>
      <c r="BT2">
        <v>4105</v>
      </c>
      <c r="BU2">
        <v>4964</v>
      </c>
      <c r="BV2">
        <v>4530</v>
      </c>
      <c r="BW2">
        <v>4135</v>
      </c>
      <c r="BX2">
        <v>4332</v>
      </c>
      <c r="BY2">
        <v>10082</v>
      </c>
      <c r="BZ2">
        <v>4255</v>
      </c>
      <c r="CA2">
        <v>3992</v>
      </c>
      <c r="CB2">
        <v>4740</v>
      </c>
      <c r="CC2">
        <v>4609</v>
      </c>
      <c r="CD2">
        <v>23573</v>
      </c>
      <c r="CE2">
        <v>12370</v>
      </c>
      <c r="CF2">
        <v>4182</v>
      </c>
      <c r="CG2">
        <v>4431</v>
      </c>
      <c r="CH2">
        <v>4420</v>
      </c>
      <c r="CI2">
        <v>4238</v>
      </c>
      <c r="CJ2">
        <v>4464</v>
      </c>
      <c r="CK2">
        <v>5325</v>
      </c>
      <c r="CL2">
        <v>4094</v>
      </c>
      <c r="CM2">
        <v>4073</v>
      </c>
      <c r="CN2">
        <v>4390</v>
      </c>
      <c r="CO2">
        <v>4508</v>
      </c>
      <c r="CP2">
        <v>31617</v>
      </c>
      <c r="CQ2">
        <v>25333</v>
      </c>
      <c r="CR2">
        <v>4059</v>
      </c>
      <c r="CS2">
        <v>4151</v>
      </c>
      <c r="CT2">
        <v>4165</v>
      </c>
    </row>
    <row r="7" spans="1:98" x14ac:dyDescent="0.4">
      <c r="N7" s="1" t="s">
        <v>109</v>
      </c>
    </row>
    <row r="8" spans="1:98" x14ac:dyDescent="0.4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65032</v>
      </c>
      <c r="G9">
        <f>'Plate 1'!G9</f>
        <v>30</v>
      </c>
      <c r="H9" t="str">
        <f t="shared" ref="H9:I9" si="0">A9</f>
        <v>A1</v>
      </c>
      <c r="I9">
        <f t="shared" si="0"/>
        <v>65032</v>
      </c>
      <c r="K9" t="s">
        <v>82</v>
      </c>
      <c r="L9" t="str">
        <f>A10</f>
        <v>A2</v>
      </c>
      <c r="M9">
        <f>B10</f>
        <v>4150</v>
      </c>
      <c r="N9">
        <f>(M9-4135)/2394.3</f>
        <v>6.2648790878336042E-3</v>
      </c>
      <c r="O9">
        <f>N9*40</f>
        <v>0.25059516351334415</v>
      </c>
    </row>
    <row r="10" spans="1:98" x14ac:dyDescent="0.4">
      <c r="A10" t="s">
        <v>83</v>
      </c>
      <c r="B10">
        <v>4150</v>
      </c>
      <c r="G10">
        <f>'Plate 1'!G10</f>
        <v>15</v>
      </c>
      <c r="H10" t="str">
        <f>A21</f>
        <v>B1</v>
      </c>
      <c r="I10">
        <f>B21</f>
        <v>39825</v>
      </c>
      <c r="K10" t="s">
        <v>85</v>
      </c>
      <c r="L10" t="str">
        <f>A22</f>
        <v>B2</v>
      </c>
      <c r="M10">
        <f>B22</f>
        <v>4161</v>
      </c>
      <c r="N10">
        <f t="shared" ref="N10:N73" si="1">(M10-4135)/2394.3</f>
        <v>1.0859123752244914E-2</v>
      </c>
      <c r="O10">
        <f t="shared" ref="O10:O73" si="2">N10*40</f>
        <v>0.43436495008979659</v>
      </c>
    </row>
    <row r="11" spans="1:98" x14ac:dyDescent="0.4">
      <c r="A11" t="s">
        <v>84</v>
      </c>
      <c r="B11">
        <v>5355</v>
      </c>
      <c r="G11">
        <f>'Plate 1'!G11</f>
        <v>7.5</v>
      </c>
      <c r="H11" t="str">
        <f>A33</f>
        <v>C1</v>
      </c>
      <c r="I11">
        <f>B33</f>
        <v>22526</v>
      </c>
      <c r="K11" t="s">
        <v>88</v>
      </c>
      <c r="L11" t="str">
        <f>A34</f>
        <v>C2</v>
      </c>
      <c r="M11">
        <f>B34</f>
        <v>4120</v>
      </c>
      <c r="N11">
        <f t="shared" si="1"/>
        <v>-6.2648790878336042E-3</v>
      </c>
      <c r="O11">
        <f t="shared" si="2"/>
        <v>-0.25059516351334415</v>
      </c>
    </row>
    <row r="12" spans="1:98" x14ac:dyDescent="0.4">
      <c r="A12" t="s">
        <v>9</v>
      </c>
      <c r="B12">
        <v>4783</v>
      </c>
      <c r="G12">
        <f>'Plate 1'!G12</f>
        <v>1.875</v>
      </c>
      <c r="H12" t="str">
        <f>A45</f>
        <v>D1</v>
      </c>
      <c r="I12">
        <f>B45</f>
        <v>8662</v>
      </c>
      <c r="K12" t="s">
        <v>91</v>
      </c>
      <c r="L12" t="str">
        <f>A46</f>
        <v>D2</v>
      </c>
      <c r="M12">
        <f>B46</f>
        <v>4043</v>
      </c>
      <c r="N12">
        <f t="shared" si="1"/>
        <v>-3.8424591738712773E-2</v>
      </c>
      <c r="O12">
        <f t="shared" si="2"/>
        <v>-1.5369836695485108</v>
      </c>
    </row>
    <row r="13" spans="1:98" x14ac:dyDescent="0.4">
      <c r="A13" t="s">
        <v>17</v>
      </c>
      <c r="B13">
        <v>11250</v>
      </c>
      <c r="G13">
        <f>'Plate 1'!G13</f>
        <v>0.46875</v>
      </c>
      <c r="H13" t="str">
        <f>A57</f>
        <v>E1</v>
      </c>
      <c r="I13">
        <f>B57</f>
        <v>5307</v>
      </c>
      <c r="K13" t="s">
        <v>94</v>
      </c>
      <c r="L13" t="str">
        <f>A58</f>
        <v>E2</v>
      </c>
      <c r="M13">
        <f>B58</f>
        <v>4081</v>
      </c>
      <c r="N13">
        <f t="shared" si="1"/>
        <v>-2.2553564716200975E-2</v>
      </c>
      <c r="O13">
        <f t="shared" si="2"/>
        <v>-0.90214258864803898</v>
      </c>
    </row>
    <row r="14" spans="1:98" x14ac:dyDescent="0.4">
      <c r="A14" t="s">
        <v>25</v>
      </c>
      <c r="B14">
        <v>26223</v>
      </c>
      <c r="G14">
        <f>'Plate 1'!G14</f>
        <v>0.1171875</v>
      </c>
      <c r="H14" t="str">
        <f>A69</f>
        <v>F1</v>
      </c>
      <c r="I14">
        <f>B69</f>
        <v>4522</v>
      </c>
      <c r="K14" t="s">
        <v>97</v>
      </c>
      <c r="L14" t="str">
        <f>A70</f>
        <v>F2</v>
      </c>
      <c r="M14">
        <f>B70</f>
        <v>4271</v>
      </c>
      <c r="N14">
        <f t="shared" si="1"/>
        <v>5.6801570396358012E-2</v>
      </c>
      <c r="O14">
        <f t="shared" si="2"/>
        <v>2.2720628158543206</v>
      </c>
    </row>
    <row r="15" spans="1:98" x14ac:dyDescent="0.4">
      <c r="A15" t="s">
        <v>34</v>
      </c>
      <c r="B15">
        <v>4134</v>
      </c>
      <c r="G15">
        <f>'Plate 1'!G15</f>
        <v>0</v>
      </c>
      <c r="H15" t="str">
        <f>A81</f>
        <v>G1</v>
      </c>
      <c r="I15">
        <f>B81</f>
        <v>4135</v>
      </c>
      <c r="K15" t="s">
        <v>100</v>
      </c>
      <c r="L15" t="str">
        <f>A82</f>
        <v>G2</v>
      </c>
      <c r="M15">
        <f>B82</f>
        <v>4332</v>
      </c>
      <c r="N15">
        <f t="shared" si="1"/>
        <v>8.2278745353547997E-2</v>
      </c>
      <c r="O15">
        <f t="shared" si="2"/>
        <v>3.29114981414192</v>
      </c>
    </row>
    <row r="16" spans="1:98" x14ac:dyDescent="0.4">
      <c r="A16" t="s">
        <v>41</v>
      </c>
      <c r="B16">
        <v>4139</v>
      </c>
      <c r="K16" t="s">
        <v>103</v>
      </c>
      <c r="L16" t="str">
        <f>A94</f>
        <v>H2</v>
      </c>
      <c r="M16">
        <f>B94</f>
        <v>4464</v>
      </c>
      <c r="N16">
        <f t="shared" si="1"/>
        <v>0.13740968132648373</v>
      </c>
      <c r="O16">
        <f t="shared" si="2"/>
        <v>5.4963872530593498</v>
      </c>
    </row>
    <row r="17" spans="1:15" x14ac:dyDescent="0.4">
      <c r="A17" t="s">
        <v>49</v>
      </c>
      <c r="B17">
        <v>4640</v>
      </c>
      <c r="K17" t="s">
        <v>104</v>
      </c>
      <c r="L17" t="str">
        <f>A95</f>
        <v>H3</v>
      </c>
      <c r="M17">
        <f>B95</f>
        <v>5325</v>
      </c>
      <c r="N17">
        <f t="shared" si="1"/>
        <v>0.49701374096813261</v>
      </c>
      <c r="O17">
        <f t="shared" si="2"/>
        <v>19.880549638725306</v>
      </c>
    </row>
    <row r="18" spans="1:15" x14ac:dyDescent="0.4">
      <c r="A18" t="s">
        <v>57</v>
      </c>
      <c r="B18">
        <v>4526</v>
      </c>
      <c r="K18" t="s">
        <v>101</v>
      </c>
      <c r="L18" t="str">
        <f>A83</f>
        <v>G3</v>
      </c>
      <c r="M18">
        <f>B83</f>
        <v>10082</v>
      </c>
      <c r="N18">
        <f t="shared" si="1"/>
        <v>2.4838157290230964</v>
      </c>
      <c r="O18">
        <f t="shared" si="2"/>
        <v>99.352629160923854</v>
      </c>
    </row>
    <row r="19" spans="1:15" x14ac:dyDescent="0.4">
      <c r="A19" t="s">
        <v>65</v>
      </c>
      <c r="B19">
        <v>10201</v>
      </c>
      <c r="K19" t="s">
        <v>98</v>
      </c>
      <c r="L19" t="str">
        <f>A71</f>
        <v>F3</v>
      </c>
      <c r="M19">
        <f>B71</f>
        <v>20425</v>
      </c>
      <c r="N19">
        <f t="shared" si="1"/>
        <v>6.8036586893872943</v>
      </c>
      <c r="O19">
        <f t="shared" si="2"/>
        <v>272.14634757549175</v>
      </c>
    </row>
    <row r="20" spans="1:15" x14ac:dyDescent="0.4">
      <c r="A20" t="s">
        <v>73</v>
      </c>
      <c r="B20">
        <v>6329</v>
      </c>
      <c r="K20" t="s">
        <v>95</v>
      </c>
      <c r="L20" t="str">
        <f>A59</f>
        <v>E3</v>
      </c>
      <c r="M20">
        <f>B59</f>
        <v>20877</v>
      </c>
      <c r="N20">
        <f t="shared" si="1"/>
        <v>6.9924403792340133</v>
      </c>
      <c r="O20">
        <f t="shared" si="2"/>
        <v>279.69761516936052</v>
      </c>
    </row>
    <row r="21" spans="1:15" x14ac:dyDescent="0.4">
      <c r="A21" t="s">
        <v>85</v>
      </c>
      <c r="B21">
        <v>39825</v>
      </c>
      <c r="K21" t="s">
        <v>92</v>
      </c>
      <c r="L21" t="str">
        <f>A47</f>
        <v>D3</v>
      </c>
      <c r="M21">
        <f>B47</f>
        <v>16755</v>
      </c>
      <c r="N21">
        <f t="shared" si="1"/>
        <v>5.2708516058973389</v>
      </c>
      <c r="O21">
        <f t="shared" si="2"/>
        <v>210.83406423589355</v>
      </c>
    </row>
    <row r="22" spans="1:15" x14ac:dyDescent="0.4">
      <c r="A22" t="s">
        <v>86</v>
      </c>
      <c r="B22">
        <v>4161</v>
      </c>
      <c r="K22" t="s">
        <v>89</v>
      </c>
      <c r="L22" t="str">
        <f>A35</f>
        <v>C3</v>
      </c>
      <c r="M22">
        <f>B35</f>
        <v>11759</v>
      </c>
      <c r="N22">
        <f t="shared" si="1"/>
        <v>3.1842292110428931</v>
      </c>
      <c r="O22">
        <f t="shared" si="2"/>
        <v>127.36916844171573</v>
      </c>
    </row>
    <row r="23" spans="1:15" x14ac:dyDescent="0.4">
      <c r="A23" t="s">
        <v>87</v>
      </c>
      <c r="B23">
        <v>6713</v>
      </c>
      <c r="K23" t="s">
        <v>86</v>
      </c>
      <c r="L23" t="str">
        <f>A23</f>
        <v>B3</v>
      </c>
      <c r="M23">
        <f>B23</f>
        <v>6713</v>
      </c>
      <c r="N23">
        <f t="shared" si="1"/>
        <v>1.0767238858956687</v>
      </c>
      <c r="O23">
        <f t="shared" si="2"/>
        <v>43.068955435826751</v>
      </c>
    </row>
    <row r="24" spans="1:15" x14ac:dyDescent="0.4">
      <c r="A24" t="s">
        <v>10</v>
      </c>
      <c r="B24">
        <v>4512</v>
      </c>
      <c r="K24" t="s">
        <v>83</v>
      </c>
      <c r="L24" t="str">
        <f>A11</f>
        <v>A3</v>
      </c>
      <c r="M24">
        <f>B11</f>
        <v>5355</v>
      </c>
      <c r="N24">
        <f t="shared" si="1"/>
        <v>0.50954349914379982</v>
      </c>
      <c r="O24">
        <f t="shared" si="2"/>
        <v>20.381739965751994</v>
      </c>
    </row>
    <row r="25" spans="1:15" x14ac:dyDescent="0.4">
      <c r="A25" t="s">
        <v>18</v>
      </c>
      <c r="B25">
        <v>5227</v>
      </c>
      <c r="K25" t="s">
        <v>84</v>
      </c>
      <c r="L25" t="str">
        <f>A12</f>
        <v>A4</v>
      </c>
      <c r="M25">
        <f>B12</f>
        <v>4783</v>
      </c>
      <c r="N25">
        <f t="shared" si="1"/>
        <v>0.27064277659441172</v>
      </c>
      <c r="O25">
        <f t="shared" si="2"/>
        <v>10.825711063776469</v>
      </c>
    </row>
    <row r="26" spans="1:15" x14ac:dyDescent="0.4">
      <c r="A26" t="s">
        <v>26</v>
      </c>
      <c r="B26">
        <v>30552</v>
      </c>
      <c r="K26" t="s">
        <v>87</v>
      </c>
      <c r="L26" t="str">
        <f>A24</f>
        <v>B4</v>
      </c>
      <c r="M26">
        <f>B24</f>
        <v>4512</v>
      </c>
      <c r="N26">
        <f t="shared" si="1"/>
        <v>0.15745729440755127</v>
      </c>
      <c r="O26">
        <f t="shared" si="2"/>
        <v>6.2982917763020509</v>
      </c>
    </row>
    <row r="27" spans="1:15" x14ac:dyDescent="0.4">
      <c r="A27" t="s">
        <v>35</v>
      </c>
      <c r="B27">
        <v>4165</v>
      </c>
      <c r="K27" t="s">
        <v>90</v>
      </c>
      <c r="L27" t="str">
        <f>A36</f>
        <v>C4</v>
      </c>
      <c r="M27">
        <f>B36</f>
        <v>4460</v>
      </c>
      <c r="N27">
        <f t="shared" si="1"/>
        <v>0.13573904690306143</v>
      </c>
      <c r="O27">
        <f t="shared" si="2"/>
        <v>5.4295618761224578</v>
      </c>
    </row>
    <row r="28" spans="1:15" x14ac:dyDescent="0.4">
      <c r="A28" t="s">
        <v>42</v>
      </c>
      <c r="B28">
        <v>4157</v>
      </c>
      <c r="K28" t="s">
        <v>93</v>
      </c>
      <c r="L28" t="str">
        <f>A48</f>
        <v>D4</v>
      </c>
      <c r="M28">
        <f>B48</f>
        <v>4545</v>
      </c>
      <c r="N28">
        <f t="shared" si="1"/>
        <v>0.17124002840078517</v>
      </c>
      <c r="O28">
        <f t="shared" si="2"/>
        <v>6.8496011360314064</v>
      </c>
    </row>
    <row r="29" spans="1:15" x14ac:dyDescent="0.4">
      <c r="A29" t="s">
        <v>50</v>
      </c>
      <c r="B29">
        <v>4731</v>
      </c>
      <c r="K29" t="s">
        <v>96</v>
      </c>
      <c r="L29" t="str">
        <f>A60</f>
        <v>E4</v>
      </c>
      <c r="M29">
        <f>B60</f>
        <v>4549</v>
      </c>
      <c r="N29">
        <f t="shared" si="1"/>
        <v>0.17291066282420747</v>
      </c>
      <c r="O29">
        <f t="shared" si="2"/>
        <v>6.9164265129682985</v>
      </c>
    </row>
    <row r="30" spans="1:15" x14ac:dyDescent="0.4">
      <c r="A30" t="s">
        <v>58</v>
      </c>
      <c r="B30">
        <v>4546</v>
      </c>
      <c r="K30" t="s">
        <v>99</v>
      </c>
      <c r="L30" t="str">
        <f>A72</f>
        <v>F4</v>
      </c>
      <c r="M30">
        <f>B72</f>
        <v>4684</v>
      </c>
      <c r="N30">
        <f t="shared" si="1"/>
        <v>0.22929457461470992</v>
      </c>
      <c r="O30">
        <f t="shared" si="2"/>
        <v>9.1717829845883969</v>
      </c>
    </row>
    <row r="31" spans="1:15" x14ac:dyDescent="0.4">
      <c r="A31" t="s">
        <v>66</v>
      </c>
      <c r="B31">
        <v>18848</v>
      </c>
      <c r="K31" t="s">
        <v>102</v>
      </c>
      <c r="L31" t="str">
        <f>A84</f>
        <v>G4</v>
      </c>
      <c r="M31">
        <f>B84</f>
        <v>4255</v>
      </c>
      <c r="N31">
        <f t="shared" si="1"/>
        <v>5.0119032702668834E-2</v>
      </c>
      <c r="O31">
        <f t="shared" si="2"/>
        <v>2.0047613081067532</v>
      </c>
    </row>
    <row r="32" spans="1:15" x14ac:dyDescent="0.4">
      <c r="A32" t="s">
        <v>74</v>
      </c>
      <c r="B32">
        <v>5381</v>
      </c>
      <c r="K32" t="s">
        <v>105</v>
      </c>
      <c r="L32" t="str">
        <f>A96</f>
        <v>H4</v>
      </c>
      <c r="M32">
        <f>B96</f>
        <v>4094</v>
      </c>
      <c r="N32">
        <f t="shared" si="1"/>
        <v>-1.712400284007852E-2</v>
      </c>
      <c r="O32">
        <f t="shared" si="2"/>
        <v>-0.6849601136031408</v>
      </c>
    </row>
    <row r="33" spans="1:15" x14ac:dyDescent="0.4">
      <c r="A33" t="s">
        <v>88</v>
      </c>
      <c r="B33">
        <v>22526</v>
      </c>
      <c r="K33" t="s">
        <v>16</v>
      </c>
      <c r="L33" t="str">
        <f>A97</f>
        <v>H5</v>
      </c>
      <c r="M33">
        <f>B97</f>
        <v>4073</v>
      </c>
      <c r="N33">
        <f t="shared" si="1"/>
        <v>-2.5894833563045564E-2</v>
      </c>
      <c r="O33">
        <f t="shared" si="2"/>
        <v>-1.0357933425218226</v>
      </c>
    </row>
    <row r="34" spans="1:15" x14ac:dyDescent="0.4">
      <c r="A34" t="s">
        <v>89</v>
      </c>
      <c r="B34">
        <v>4120</v>
      </c>
      <c r="K34" t="s">
        <v>15</v>
      </c>
      <c r="L34" t="str">
        <f>A85</f>
        <v>G5</v>
      </c>
      <c r="M34">
        <f>B85</f>
        <v>3992</v>
      </c>
      <c r="N34">
        <f t="shared" si="1"/>
        <v>-5.9725180637347025E-2</v>
      </c>
      <c r="O34">
        <f t="shared" si="2"/>
        <v>-2.3890072254938808</v>
      </c>
    </row>
    <row r="35" spans="1:15" x14ac:dyDescent="0.4">
      <c r="A35" t="s">
        <v>90</v>
      </c>
      <c r="B35">
        <v>11759</v>
      </c>
      <c r="K35" t="s">
        <v>14</v>
      </c>
      <c r="L35" t="str">
        <f>A73</f>
        <v>F5</v>
      </c>
      <c r="M35">
        <f>B73</f>
        <v>4136</v>
      </c>
      <c r="N35">
        <f t="shared" si="1"/>
        <v>4.1765860585557361E-4</v>
      </c>
      <c r="O35">
        <f t="shared" si="2"/>
        <v>1.6706344234222945E-2</v>
      </c>
    </row>
    <row r="36" spans="1:15" x14ac:dyDescent="0.4">
      <c r="A36" t="s">
        <v>11</v>
      </c>
      <c r="B36">
        <v>4460</v>
      </c>
      <c r="K36" t="s">
        <v>13</v>
      </c>
      <c r="L36" t="str">
        <f>A61</f>
        <v>E5</v>
      </c>
      <c r="M36">
        <f>B61</f>
        <v>4129</v>
      </c>
      <c r="N36">
        <f t="shared" si="1"/>
        <v>-2.5059516351334417E-3</v>
      </c>
      <c r="O36">
        <f t="shared" si="2"/>
        <v>-0.10023806540533767</v>
      </c>
    </row>
    <row r="37" spans="1:15" x14ac:dyDescent="0.4">
      <c r="A37" t="s">
        <v>19</v>
      </c>
      <c r="B37">
        <v>4411</v>
      </c>
      <c r="K37" t="s">
        <v>12</v>
      </c>
      <c r="L37" t="str">
        <f>A49</f>
        <v>D5</v>
      </c>
      <c r="M37">
        <f>B49</f>
        <v>4247</v>
      </c>
      <c r="N37">
        <f t="shared" si="1"/>
        <v>4.6777763855824245E-2</v>
      </c>
      <c r="O37">
        <f t="shared" si="2"/>
        <v>1.8711105542329698</v>
      </c>
    </row>
    <row r="38" spans="1:15" x14ac:dyDescent="0.4">
      <c r="A38" t="s">
        <v>27</v>
      </c>
      <c r="B38">
        <v>22037</v>
      </c>
      <c r="K38" t="s">
        <v>11</v>
      </c>
      <c r="L38" t="str">
        <f>A37</f>
        <v>C5</v>
      </c>
      <c r="M38">
        <f>B37</f>
        <v>4411</v>
      </c>
      <c r="N38">
        <f t="shared" si="1"/>
        <v>0.11527377521613832</v>
      </c>
      <c r="O38">
        <f t="shared" si="2"/>
        <v>4.6109510086455332</v>
      </c>
    </row>
    <row r="39" spans="1:15" x14ac:dyDescent="0.4">
      <c r="A39" t="s">
        <v>36</v>
      </c>
      <c r="B39">
        <v>4051</v>
      </c>
      <c r="K39" t="s">
        <v>10</v>
      </c>
      <c r="L39" t="str">
        <f>A25</f>
        <v>B5</v>
      </c>
      <c r="M39">
        <f>B25</f>
        <v>5227</v>
      </c>
      <c r="N39">
        <f t="shared" si="1"/>
        <v>0.45608319759428639</v>
      </c>
      <c r="O39">
        <f t="shared" si="2"/>
        <v>18.243327903771455</v>
      </c>
    </row>
    <row r="40" spans="1:15" x14ac:dyDescent="0.4">
      <c r="A40" t="s">
        <v>43</v>
      </c>
      <c r="B40">
        <v>4282</v>
      </c>
      <c r="K40" t="s">
        <v>9</v>
      </c>
      <c r="L40" t="str">
        <f>A13</f>
        <v>A5</v>
      </c>
      <c r="M40">
        <f>B13</f>
        <v>11250</v>
      </c>
      <c r="N40">
        <f t="shared" si="1"/>
        <v>2.9716409806624062</v>
      </c>
      <c r="O40">
        <f t="shared" si="2"/>
        <v>118.86563922649626</v>
      </c>
    </row>
    <row r="41" spans="1:15" x14ac:dyDescent="0.4">
      <c r="A41" t="s">
        <v>51</v>
      </c>
      <c r="B41">
        <v>4504</v>
      </c>
      <c r="K41" t="s">
        <v>17</v>
      </c>
      <c r="L41" t="str">
        <f>A14</f>
        <v>A6</v>
      </c>
      <c r="M41">
        <f>B14</f>
        <v>26223</v>
      </c>
      <c r="N41">
        <f t="shared" si="1"/>
        <v>9.2252432861379106</v>
      </c>
      <c r="O41">
        <f t="shared" si="2"/>
        <v>369.00973144551642</v>
      </c>
    </row>
    <row r="42" spans="1:15" x14ac:dyDescent="0.4">
      <c r="A42" t="s">
        <v>59</v>
      </c>
      <c r="B42">
        <v>4186</v>
      </c>
      <c r="K42" t="s">
        <v>18</v>
      </c>
      <c r="L42" t="str">
        <f>A26</f>
        <v>B6</v>
      </c>
      <c r="M42">
        <f>B26</f>
        <v>30552</v>
      </c>
      <c r="N42">
        <f t="shared" si="1"/>
        <v>11.033287390886688</v>
      </c>
      <c r="O42">
        <f t="shared" si="2"/>
        <v>441.33149563546749</v>
      </c>
    </row>
    <row r="43" spans="1:15" x14ac:dyDescent="0.4">
      <c r="A43" t="s">
        <v>67</v>
      </c>
      <c r="B43">
        <v>24233</v>
      </c>
      <c r="K43" t="s">
        <v>19</v>
      </c>
      <c r="L43" t="str">
        <f>A38</f>
        <v>C6</v>
      </c>
      <c r="M43">
        <f>B38</f>
        <v>22037</v>
      </c>
      <c r="N43">
        <f t="shared" si="1"/>
        <v>7.4769243620264794</v>
      </c>
      <c r="O43">
        <f t="shared" si="2"/>
        <v>299.07697448105915</v>
      </c>
    </row>
    <row r="44" spans="1:15" x14ac:dyDescent="0.4">
      <c r="A44" t="s">
        <v>75</v>
      </c>
      <c r="B44">
        <v>4710</v>
      </c>
      <c r="K44" t="s">
        <v>20</v>
      </c>
      <c r="L44" t="str">
        <f>A50</f>
        <v>D6</v>
      </c>
      <c r="M44">
        <f>B50</f>
        <v>12257</v>
      </c>
      <c r="N44">
        <f t="shared" si="1"/>
        <v>3.3922231967589691</v>
      </c>
      <c r="O44">
        <f t="shared" si="2"/>
        <v>135.68892787035875</v>
      </c>
    </row>
    <row r="45" spans="1:15" x14ac:dyDescent="0.4">
      <c r="A45" t="s">
        <v>91</v>
      </c>
      <c r="B45">
        <v>8662</v>
      </c>
      <c r="K45" t="s">
        <v>21</v>
      </c>
      <c r="L45" t="str">
        <f>A62</f>
        <v>E6</v>
      </c>
      <c r="M45">
        <f>B62</f>
        <v>6702</v>
      </c>
      <c r="N45">
        <f t="shared" si="1"/>
        <v>1.0721296412312575</v>
      </c>
      <c r="O45">
        <f t="shared" si="2"/>
        <v>42.885185649250303</v>
      </c>
    </row>
    <row r="46" spans="1:15" x14ac:dyDescent="0.4">
      <c r="A46" t="s">
        <v>92</v>
      </c>
      <c r="B46">
        <v>4043</v>
      </c>
      <c r="K46" t="s">
        <v>22</v>
      </c>
      <c r="L46" t="str">
        <f>A74</f>
        <v>F6</v>
      </c>
      <c r="M46">
        <f>B74</f>
        <v>5506</v>
      </c>
      <c r="N46">
        <f t="shared" si="1"/>
        <v>0.57260994862799142</v>
      </c>
      <c r="O46">
        <f t="shared" si="2"/>
        <v>22.904397945119655</v>
      </c>
    </row>
    <row r="47" spans="1:15" x14ac:dyDescent="0.4">
      <c r="A47" t="s">
        <v>93</v>
      </c>
      <c r="B47">
        <v>16755</v>
      </c>
      <c r="K47" t="s">
        <v>23</v>
      </c>
      <c r="L47" t="str">
        <f>A86</f>
        <v>G6</v>
      </c>
      <c r="M47">
        <f>B86</f>
        <v>4740</v>
      </c>
      <c r="N47">
        <f t="shared" si="1"/>
        <v>0.25268345654262203</v>
      </c>
      <c r="O47">
        <f t="shared" si="2"/>
        <v>10.107338261704882</v>
      </c>
    </row>
    <row r="48" spans="1:15" x14ac:dyDescent="0.4">
      <c r="A48" t="s">
        <v>12</v>
      </c>
      <c r="B48">
        <v>4545</v>
      </c>
      <c r="K48" t="s">
        <v>24</v>
      </c>
      <c r="L48" t="str">
        <f>A98</f>
        <v>H6</v>
      </c>
      <c r="M48">
        <f>B98</f>
        <v>4390</v>
      </c>
      <c r="N48">
        <f t="shared" si="1"/>
        <v>0.10650294449317127</v>
      </c>
      <c r="O48">
        <f t="shared" si="2"/>
        <v>4.2601177797268512</v>
      </c>
    </row>
    <row r="49" spans="1:15" x14ac:dyDescent="0.4">
      <c r="A49" t="s">
        <v>20</v>
      </c>
      <c r="B49">
        <v>4247</v>
      </c>
      <c r="K49" t="s">
        <v>33</v>
      </c>
      <c r="L49" t="str">
        <f>A99</f>
        <v>H7</v>
      </c>
      <c r="M49">
        <f>B99</f>
        <v>4508</v>
      </c>
      <c r="N49">
        <f t="shared" si="1"/>
        <v>0.15578665998412897</v>
      </c>
      <c r="O49">
        <f t="shared" si="2"/>
        <v>6.2314663993651589</v>
      </c>
    </row>
    <row r="50" spans="1:15" x14ac:dyDescent="0.4">
      <c r="A50" t="s">
        <v>28</v>
      </c>
      <c r="B50">
        <v>12257</v>
      </c>
      <c r="K50" t="s">
        <v>31</v>
      </c>
      <c r="L50" t="str">
        <f>A87</f>
        <v>G7</v>
      </c>
      <c r="M50">
        <f>B87</f>
        <v>4609</v>
      </c>
      <c r="N50">
        <f t="shared" si="1"/>
        <v>0.19797017917554191</v>
      </c>
      <c r="O50">
        <f t="shared" si="2"/>
        <v>7.9188071670216766</v>
      </c>
    </row>
    <row r="51" spans="1:15" x14ac:dyDescent="0.4">
      <c r="A51" t="s">
        <v>37</v>
      </c>
      <c r="B51">
        <v>4175</v>
      </c>
      <c r="K51" t="s">
        <v>32</v>
      </c>
      <c r="L51" t="str">
        <f>A75</f>
        <v>F7</v>
      </c>
      <c r="M51">
        <f>B75</f>
        <v>4583</v>
      </c>
      <c r="N51">
        <f t="shared" si="1"/>
        <v>0.18711105542329698</v>
      </c>
      <c r="O51">
        <f t="shared" si="2"/>
        <v>7.4844422169318792</v>
      </c>
    </row>
    <row r="52" spans="1:15" x14ac:dyDescent="0.4">
      <c r="A52" t="s">
        <v>44</v>
      </c>
      <c r="B52">
        <v>4477</v>
      </c>
      <c r="K52" t="s">
        <v>29</v>
      </c>
      <c r="L52" t="str">
        <f>A63</f>
        <v>E7</v>
      </c>
      <c r="M52">
        <f>B63</f>
        <v>4630</v>
      </c>
      <c r="N52">
        <f t="shared" si="1"/>
        <v>0.20674100989850894</v>
      </c>
      <c r="O52">
        <f t="shared" si="2"/>
        <v>8.2696403959403568</v>
      </c>
    </row>
    <row r="53" spans="1:15" x14ac:dyDescent="0.4">
      <c r="A53" t="s">
        <v>52</v>
      </c>
      <c r="B53">
        <v>4688</v>
      </c>
      <c r="K53" t="s">
        <v>28</v>
      </c>
      <c r="L53" t="str">
        <f>A51</f>
        <v>D7</v>
      </c>
      <c r="M53">
        <f>B51</f>
        <v>4175</v>
      </c>
      <c r="N53">
        <f t="shared" si="1"/>
        <v>1.6706344234222945E-2</v>
      </c>
      <c r="O53">
        <f t="shared" si="2"/>
        <v>0.66825376936891778</v>
      </c>
    </row>
    <row r="54" spans="1:15" x14ac:dyDescent="0.4">
      <c r="A54" t="s">
        <v>60</v>
      </c>
      <c r="B54">
        <v>4049</v>
      </c>
      <c r="K54" t="s">
        <v>27</v>
      </c>
      <c r="L54" t="str">
        <f>A39</f>
        <v>C7</v>
      </c>
      <c r="M54">
        <f>B39</f>
        <v>4051</v>
      </c>
      <c r="N54">
        <f t="shared" si="1"/>
        <v>-3.5083322891868184E-2</v>
      </c>
      <c r="O54">
        <f t="shared" si="2"/>
        <v>-1.4033329156747274</v>
      </c>
    </row>
    <row r="55" spans="1:15" x14ac:dyDescent="0.4">
      <c r="A55" t="s">
        <v>68</v>
      </c>
      <c r="B55">
        <v>23313</v>
      </c>
      <c r="K55" t="s">
        <v>26</v>
      </c>
      <c r="L55" t="str">
        <f>A27</f>
        <v>B7</v>
      </c>
      <c r="M55">
        <f>B27</f>
        <v>4165</v>
      </c>
      <c r="N55">
        <f t="shared" si="1"/>
        <v>1.2529758175667208E-2</v>
      </c>
      <c r="O55">
        <f t="shared" si="2"/>
        <v>0.50119032702668831</v>
      </c>
    </row>
    <row r="56" spans="1:15" x14ac:dyDescent="0.4">
      <c r="A56" t="s">
        <v>76</v>
      </c>
      <c r="B56">
        <v>4408</v>
      </c>
      <c r="K56" t="s">
        <v>25</v>
      </c>
      <c r="L56" t="str">
        <f>A15</f>
        <v>A7</v>
      </c>
      <c r="M56">
        <f>B15</f>
        <v>4134</v>
      </c>
      <c r="N56">
        <f t="shared" si="1"/>
        <v>-4.1765860585557361E-4</v>
      </c>
      <c r="O56">
        <f t="shared" si="2"/>
        <v>-1.6706344234222945E-2</v>
      </c>
    </row>
    <row r="57" spans="1:15" x14ac:dyDescent="0.4">
      <c r="A57" t="s">
        <v>94</v>
      </c>
      <c r="B57">
        <v>5307</v>
      </c>
      <c r="K57" t="s">
        <v>34</v>
      </c>
      <c r="L57" t="str">
        <f>A16</f>
        <v>A8</v>
      </c>
      <c r="M57">
        <f>B16</f>
        <v>4139</v>
      </c>
      <c r="N57">
        <f t="shared" si="1"/>
        <v>1.6706344234222945E-3</v>
      </c>
      <c r="O57">
        <f t="shared" si="2"/>
        <v>6.6825376936891778E-2</v>
      </c>
    </row>
    <row r="58" spans="1:15" x14ac:dyDescent="0.4">
      <c r="A58" t="s">
        <v>95</v>
      </c>
      <c r="B58">
        <v>4081</v>
      </c>
      <c r="K58" t="s">
        <v>35</v>
      </c>
      <c r="L58" t="str">
        <f>A28</f>
        <v>B8</v>
      </c>
      <c r="M58">
        <f>B28</f>
        <v>4157</v>
      </c>
      <c r="N58">
        <f t="shared" si="1"/>
        <v>9.1884893288226195E-3</v>
      </c>
      <c r="O58">
        <f t="shared" si="2"/>
        <v>0.36753957315290475</v>
      </c>
    </row>
    <row r="59" spans="1:15" x14ac:dyDescent="0.4">
      <c r="A59" t="s">
        <v>96</v>
      </c>
      <c r="B59">
        <v>20877</v>
      </c>
      <c r="K59" t="s">
        <v>36</v>
      </c>
      <c r="L59" t="str">
        <f>A40</f>
        <v>C8</v>
      </c>
      <c r="M59">
        <f>B40</f>
        <v>4282</v>
      </c>
      <c r="N59">
        <f t="shared" si="1"/>
        <v>6.139581506076932E-2</v>
      </c>
      <c r="O59">
        <f t="shared" si="2"/>
        <v>2.4558326024307728</v>
      </c>
    </row>
    <row r="60" spans="1:15" x14ac:dyDescent="0.4">
      <c r="A60" t="s">
        <v>13</v>
      </c>
      <c r="B60">
        <v>4549</v>
      </c>
      <c r="K60" t="s">
        <v>37</v>
      </c>
      <c r="L60" t="str">
        <f>A52</f>
        <v>D8</v>
      </c>
      <c r="M60">
        <f>B52</f>
        <v>4477</v>
      </c>
      <c r="N60">
        <f t="shared" si="1"/>
        <v>0.14283924320260619</v>
      </c>
      <c r="O60">
        <f t="shared" si="2"/>
        <v>5.7135697281042477</v>
      </c>
    </row>
    <row r="61" spans="1:15" x14ac:dyDescent="0.4">
      <c r="A61" t="s">
        <v>21</v>
      </c>
      <c r="B61">
        <v>4129</v>
      </c>
      <c r="K61" t="s">
        <v>38</v>
      </c>
      <c r="L61" t="str">
        <f>A64</f>
        <v>E8</v>
      </c>
      <c r="M61">
        <f>B64</f>
        <v>4957</v>
      </c>
      <c r="N61">
        <f t="shared" si="1"/>
        <v>0.34331537401328149</v>
      </c>
      <c r="O61">
        <f t="shared" si="2"/>
        <v>13.73261496053126</v>
      </c>
    </row>
    <row r="62" spans="1:15" x14ac:dyDescent="0.4">
      <c r="A62" t="s">
        <v>29</v>
      </c>
      <c r="B62">
        <v>6702</v>
      </c>
      <c r="K62" t="s">
        <v>30</v>
      </c>
      <c r="L62" t="str">
        <f>A76</f>
        <v>F8</v>
      </c>
      <c r="M62">
        <f>B76</f>
        <v>9282</v>
      </c>
      <c r="N62">
        <f t="shared" si="1"/>
        <v>2.1496888443386375</v>
      </c>
      <c r="O62">
        <f t="shared" si="2"/>
        <v>85.9875537735455</v>
      </c>
    </row>
    <row r="63" spans="1:15" x14ac:dyDescent="0.4">
      <c r="A63" t="s">
        <v>38</v>
      </c>
      <c r="B63">
        <v>4630</v>
      </c>
      <c r="K63" t="s">
        <v>39</v>
      </c>
      <c r="L63" t="str">
        <f>A88</f>
        <v>G8</v>
      </c>
      <c r="M63">
        <f>B88</f>
        <v>23573</v>
      </c>
      <c r="N63">
        <f t="shared" si="1"/>
        <v>8.1184479806206404</v>
      </c>
      <c r="O63">
        <f t="shared" si="2"/>
        <v>324.73791922482565</v>
      </c>
    </row>
    <row r="64" spans="1:15" x14ac:dyDescent="0.4">
      <c r="A64" t="s">
        <v>45</v>
      </c>
      <c r="B64">
        <v>4957</v>
      </c>
      <c r="K64" t="s">
        <v>40</v>
      </c>
      <c r="L64" t="str">
        <f>A100</f>
        <v>H8</v>
      </c>
      <c r="M64">
        <f>B100</f>
        <v>31617</v>
      </c>
      <c r="N64">
        <f t="shared" si="1"/>
        <v>11.478093806122875</v>
      </c>
      <c r="O64">
        <f t="shared" si="2"/>
        <v>459.12375224491495</v>
      </c>
    </row>
    <row r="65" spans="1:15" x14ac:dyDescent="0.4">
      <c r="A65" t="s">
        <v>53</v>
      </c>
      <c r="B65">
        <v>5352</v>
      </c>
      <c r="K65" t="s">
        <v>48</v>
      </c>
      <c r="L65" t="str">
        <f>A101</f>
        <v>H9</v>
      </c>
      <c r="M65">
        <f>B101</f>
        <v>25333</v>
      </c>
      <c r="N65">
        <f t="shared" si="1"/>
        <v>8.8535271269264495</v>
      </c>
      <c r="O65">
        <f t="shared" si="2"/>
        <v>354.14108507705799</v>
      </c>
    </row>
    <row r="66" spans="1:15" x14ac:dyDescent="0.4">
      <c r="A66" t="s">
        <v>61</v>
      </c>
      <c r="B66">
        <v>4087</v>
      </c>
      <c r="K66" t="s">
        <v>47</v>
      </c>
      <c r="L66" t="str">
        <f>A89</f>
        <v>G9</v>
      </c>
      <c r="M66">
        <f>B89</f>
        <v>12370</v>
      </c>
      <c r="N66">
        <f t="shared" si="1"/>
        <v>3.4394186192206488</v>
      </c>
      <c r="O66">
        <f t="shared" si="2"/>
        <v>137.57674476882596</v>
      </c>
    </row>
    <row r="67" spans="1:15" x14ac:dyDescent="0.4">
      <c r="A67" t="s">
        <v>69</v>
      </c>
      <c r="B67">
        <v>10480</v>
      </c>
      <c r="K67" t="s">
        <v>46</v>
      </c>
      <c r="L67" t="str">
        <f>A77</f>
        <v>F9</v>
      </c>
      <c r="M67">
        <f>B77</f>
        <v>6897</v>
      </c>
      <c r="N67">
        <f t="shared" si="1"/>
        <v>1.1535730693730943</v>
      </c>
      <c r="O67">
        <f t="shared" si="2"/>
        <v>46.142922774923775</v>
      </c>
    </row>
    <row r="68" spans="1:15" x14ac:dyDescent="0.4">
      <c r="A68" t="s">
        <v>77</v>
      </c>
      <c r="B68">
        <v>4136</v>
      </c>
      <c r="K68" t="s">
        <v>45</v>
      </c>
      <c r="L68" t="str">
        <f>A65</f>
        <v>E9</v>
      </c>
      <c r="M68">
        <f>B65</f>
        <v>5352</v>
      </c>
      <c r="N68">
        <f t="shared" si="1"/>
        <v>0.50829052332623315</v>
      </c>
      <c r="O68">
        <f t="shared" si="2"/>
        <v>20.331620933049326</v>
      </c>
    </row>
    <row r="69" spans="1:15" x14ac:dyDescent="0.4">
      <c r="A69" t="s">
        <v>97</v>
      </c>
      <c r="B69">
        <v>4522</v>
      </c>
      <c r="K69" t="s">
        <v>44</v>
      </c>
      <c r="L69" t="str">
        <f>A53</f>
        <v>D9</v>
      </c>
      <c r="M69">
        <f>B53</f>
        <v>4688</v>
      </c>
      <c r="N69">
        <f t="shared" si="1"/>
        <v>0.23096520903813222</v>
      </c>
      <c r="O69">
        <f t="shared" si="2"/>
        <v>9.238608361525289</v>
      </c>
    </row>
    <row r="70" spans="1:15" x14ac:dyDescent="0.4">
      <c r="A70" t="s">
        <v>98</v>
      </c>
      <c r="B70">
        <v>4271</v>
      </c>
      <c r="K70" t="s">
        <v>43</v>
      </c>
      <c r="L70" t="str">
        <f>A41</f>
        <v>C9</v>
      </c>
      <c r="M70">
        <f>B41</f>
        <v>4504</v>
      </c>
      <c r="N70">
        <f t="shared" si="1"/>
        <v>0.15411602556070667</v>
      </c>
      <c r="O70">
        <f t="shared" si="2"/>
        <v>6.1646410224282668</v>
      </c>
    </row>
    <row r="71" spans="1:15" x14ac:dyDescent="0.4">
      <c r="A71" t="s">
        <v>99</v>
      </c>
      <c r="B71">
        <v>20425</v>
      </c>
      <c r="K71" t="s">
        <v>42</v>
      </c>
      <c r="L71" t="str">
        <f>A29</f>
        <v>B9</v>
      </c>
      <c r="M71">
        <f>B29</f>
        <v>4731</v>
      </c>
      <c r="N71">
        <f t="shared" si="1"/>
        <v>0.24892452908992188</v>
      </c>
      <c r="O71">
        <f t="shared" si="2"/>
        <v>9.9569811635968755</v>
      </c>
    </row>
    <row r="72" spans="1:15" x14ac:dyDescent="0.4">
      <c r="A72" t="s">
        <v>14</v>
      </c>
      <c r="B72">
        <v>4684</v>
      </c>
      <c r="K72" t="s">
        <v>41</v>
      </c>
      <c r="L72" t="str">
        <f>A17</f>
        <v>A9</v>
      </c>
      <c r="M72">
        <f>B17</f>
        <v>4640</v>
      </c>
      <c r="N72">
        <f t="shared" si="1"/>
        <v>0.21091759595706469</v>
      </c>
      <c r="O72">
        <f t="shared" si="2"/>
        <v>8.4367038382825879</v>
      </c>
    </row>
    <row r="73" spans="1:15" x14ac:dyDescent="0.4">
      <c r="A73" t="s">
        <v>22</v>
      </c>
      <c r="B73">
        <v>4136</v>
      </c>
      <c r="K73" t="s">
        <v>49</v>
      </c>
      <c r="L73" t="str">
        <f>A18</f>
        <v>A10</v>
      </c>
      <c r="M73">
        <f>B18</f>
        <v>4526</v>
      </c>
      <c r="N73">
        <f t="shared" si="1"/>
        <v>0.1633045148895293</v>
      </c>
      <c r="O73">
        <f t="shared" si="2"/>
        <v>6.5321805955811723</v>
      </c>
    </row>
    <row r="74" spans="1:15" x14ac:dyDescent="0.4">
      <c r="A74" t="s">
        <v>32</v>
      </c>
      <c r="B74">
        <v>5506</v>
      </c>
      <c r="K74" t="s">
        <v>50</v>
      </c>
      <c r="L74" t="str">
        <f>A30</f>
        <v>B10</v>
      </c>
      <c r="M74">
        <f>B30</f>
        <v>4546</v>
      </c>
      <c r="N74">
        <f t="shared" ref="N74:N96" si="3">(M74-4135)/2394.3</f>
        <v>0.17165768700664075</v>
      </c>
      <c r="O74">
        <f t="shared" ref="O74:O96" si="4">N74*40</f>
        <v>6.8663074802656299</v>
      </c>
    </row>
    <row r="75" spans="1:15" x14ac:dyDescent="0.4">
      <c r="A75" t="s">
        <v>30</v>
      </c>
      <c r="B75">
        <v>4583</v>
      </c>
      <c r="K75" t="s">
        <v>51</v>
      </c>
      <c r="L75" t="str">
        <f>A42</f>
        <v>C10</v>
      </c>
      <c r="M75">
        <f>B42</f>
        <v>4186</v>
      </c>
      <c r="N75">
        <f t="shared" si="3"/>
        <v>2.1300588898634256E-2</v>
      </c>
      <c r="O75">
        <f t="shared" si="4"/>
        <v>0.85202355594537027</v>
      </c>
    </row>
    <row r="76" spans="1:15" x14ac:dyDescent="0.4">
      <c r="A76" t="s">
        <v>46</v>
      </c>
      <c r="B76">
        <v>9282</v>
      </c>
      <c r="K76" t="s">
        <v>52</v>
      </c>
      <c r="L76" t="str">
        <f>A54</f>
        <v>D10</v>
      </c>
      <c r="M76">
        <f>B54</f>
        <v>4049</v>
      </c>
      <c r="N76">
        <f t="shared" si="3"/>
        <v>-3.5918640103579334E-2</v>
      </c>
      <c r="O76">
        <f t="shared" si="4"/>
        <v>-1.4367456041431734</v>
      </c>
    </row>
    <row r="77" spans="1:15" x14ac:dyDescent="0.4">
      <c r="A77" t="s">
        <v>54</v>
      </c>
      <c r="B77">
        <v>6897</v>
      </c>
      <c r="K77" t="s">
        <v>53</v>
      </c>
      <c r="L77" t="str">
        <f>A66</f>
        <v>E10</v>
      </c>
      <c r="M77">
        <f>B66</f>
        <v>4087</v>
      </c>
      <c r="N77">
        <f t="shared" si="3"/>
        <v>-2.0047613081067533E-2</v>
      </c>
      <c r="O77">
        <f t="shared" si="4"/>
        <v>-0.80190452324270134</v>
      </c>
    </row>
    <row r="78" spans="1:15" x14ac:dyDescent="0.4">
      <c r="A78" t="s">
        <v>62</v>
      </c>
      <c r="B78">
        <v>4105</v>
      </c>
      <c r="K78" t="s">
        <v>54</v>
      </c>
      <c r="L78" t="str">
        <f>A78</f>
        <v>F10</v>
      </c>
      <c r="M78">
        <f>B78</f>
        <v>4105</v>
      </c>
      <c r="N78">
        <f t="shared" si="3"/>
        <v>-1.2529758175667208E-2</v>
      </c>
      <c r="O78">
        <f t="shared" si="4"/>
        <v>-0.50119032702668831</v>
      </c>
    </row>
    <row r="79" spans="1:15" x14ac:dyDescent="0.4">
      <c r="A79" t="s">
        <v>70</v>
      </c>
      <c r="B79">
        <v>4964</v>
      </c>
      <c r="K79" t="s">
        <v>55</v>
      </c>
      <c r="L79" t="str">
        <f>A90</f>
        <v>G10</v>
      </c>
      <c r="M79">
        <f>B90</f>
        <v>4182</v>
      </c>
      <c r="N79">
        <f t="shared" si="3"/>
        <v>1.9629954475211962E-2</v>
      </c>
      <c r="O79">
        <f t="shared" si="4"/>
        <v>0.78519817900847844</v>
      </c>
    </row>
    <row r="80" spans="1:15" x14ac:dyDescent="0.4">
      <c r="A80" t="s">
        <v>78</v>
      </c>
      <c r="B80">
        <v>4530</v>
      </c>
      <c r="K80" t="s">
        <v>56</v>
      </c>
      <c r="L80" t="str">
        <f>A102</f>
        <v>H10</v>
      </c>
      <c r="M80">
        <f>B102</f>
        <v>4059</v>
      </c>
      <c r="N80">
        <f t="shared" si="3"/>
        <v>-3.1742054045023595E-2</v>
      </c>
      <c r="O80">
        <f t="shared" si="4"/>
        <v>-1.2696821618009437</v>
      </c>
    </row>
    <row r="81" spans="1:15" x14ac:dyDescent="0.4">
      <c r="A81" t="s">
        <v>100</v>
      </c>
      <c r="B81">
        <v>4135</v>
      </c>
      <c r="K81" t="s">
        <v>64</v>
      </c>
      <c r="L81" t="str">
        <f>A103</f>
        <v>H11</v>
      </c>
      <c r="M81">
        <f>B103</f>
        <v>4151</v>
      </c>
      <c r="N81">
        <f t="shared" si="3"/>
        <v>6.6825376936891778E-3</v>
      </c>
      <c r="O81">
        <f t="shared" si="4"/>
        <v>0.26730150774756711</v>
      </c>
    </row>
    <row r="82" spans="1:15" x14ac:dyDescent="0.4">
      <c r="A82" t="s">
        <v>101</v>
      </c>
      <c r="B82">
        <v>4332</v>
      </c>
      <c r="K82" t="s">
        <v>63</v>
      </c>
      <c r="L82" t="str">
        <f>A91</f>
        <v>G11</v>
      </c>
      <c r="M82">
        <f>B91</f>
        <v>4431</v>
      </c>
      <c r="N82">
        <f t="shared" si="3"/>
        <v>0.12362694733324979</v>
      </c>
      <c r="O82">
        <f t="shared" si="4"/>
        <v>4.9450778933299917</v>
      </c>
    </row>
    <row r="83" spans="1:15" x14ac:dyDescent="0.4">
      <c r="A83" t="s">
        <v>102</v>
      </c>
      <c r="B83">
        <v>10082</v>
      </c>
      <c r="K83" t="s">
        <v>62</v>
      </c>
      <c r="L83" t="str">
        <f>A79</f>
        <v>F11</v>
      </c>
      <c r="M83">
        <f>B79</f>
        <v>4964</v>
      </c>
      <c r="N83">
        <f t="shared" si="3"/>
        <v>0.34623898425427052</v>
      </c>
      <c r="O83">
        <f t="shared" si="4"/>
        <v>13.849559370170821</v>
      </c>
    </row>
    <row r="84" spans="1:15" x14ac:dyDescent="0.4">
      <c r="A84" t="s">
        <v>15</v>
      </c>
      <c r="B84">
        <v>4255</v>
      </c>
      <c r="K84" t="s">
        <v>61</v>
      </c>
      <c r="L84" t="str">
        <f>A67</f>
        <v>E11</v>
      </c>
      <c r="M84">
        <f>B67</f>
        <v>10480</v>
      </c>
      <c r="N84">
        <f t="shared" si="3"/>
        <v>2.6500438541536147</v>
      </c>
      <c r="O84">
        <f t="shared" si="4"/>
        <v>106.00175416614459</v>
      </c>
    </row>
    <row r="85" spans="1:15" x14ac:dyDescent="0.4">
      <c r="A85" t="s">
        <v>23</v>
      </c>
      <c r="B85">
        <v>3992</v>
      </c>
      <c r="K85" t="s">
        <v>60</v>
      </c>
      <c r="L85" t="str">
        <f>A55</f>
        <v>D11</v>
      </c>
      <c r="M85">
        <f>B55</f>
        <v>23313</v>
      </c>
      <c r="N85">
        <f t="shared" si="3"/>
        <v>8.0098567430981902</v>
      </c>
      <c r="O85">
        <f t="shared" si="4"/>
        <v>320.39426972392761</v>
      </c>
    </row>
    <row r="86" spans="1:15" x14ac:dyDescent="0.4">
      <c r="A86" t="s">
        <v>31</v>
      </c>
      <c r="B86">
        <v>4740</v>
      </c>
      <c r="K86" t="s">
        <v>59</v>
      </c>
      <c r="L86" t="str">
        <f>A43</f>
        <v>C11</v>
      </c>
      <c r="M86">
        <f>B43</f>
        <v>24233</v>
      </c>
      <c r="N86">
        <f t="shared" si="3"/>
        <v>8.3941026604853182</v>
      </c>
      <c r="O86">
        <f t="shared" si="4"/>
        <v>335.76410641941271</v>
      </c>
    </row>
    <row r="87" spans="1:15" x14ac:dyDescent="0.4">
      <c r="A87" t="s">
        <v>39</v>
      </c>
      <c r="B87">
        <v>4609</v>
      </c>
      <c r="K87" t="s">
        <v>58</v>
      </c>
      <c r="L87" t="str">
        <f>A31</f>
        <v>B11</v>
      </c>
      <c r="M87">
        <f>B31</f>
        <v>18848</v>
      </c>
      <c r="N87">
        <f t="shared" si="3"/>
        <v>6.145011067953055</v>
      </c>
      <c r="O87">
        <f t="shared" si="4"/>
        <v>245.80044271812221</v>
      </c>
    </row>
    <row r="88" spans="1:15" x14ac:dyDescent="0.4">
      <c r="A88" t="s">
        <v>47</v>
      </c>
      <c r="B88">
        <v>23573</v>
      </c>
      <c r="K88" t="s">
        <v>57</v>
      </c>
      <c r="L88" t="str">
        <f>A19</f>
        <v>A11</v>
      </c>
      <c r="M88">
        <f>B19</f>
        <v>10201</v>
      </c>
      <c r="N88">
        <f t="shared" si="3"/>
        <v>2.5335171031199097</v>
      </c>
      <c r="O88">
        <f t="shared" si="4"/>
        <v>101.34068412479638</v>
      </c>
    </row>
    <row r="89" spans="1:15" x14ac:dyDescent="0.4">
      <c r="A89" t="s">
        <v>55</v>
      </c>
      <c r="B89">
        <v>12370</v>
      </c>
      <c r="K89" t="s">
        <v>65</v>
      </c>
      <c r="L89" t="str">
        <f>A20</f>
        <v>A12</v>
      </c>
      <c r="M89">
        <f>B20</f>
        <v>6329</v>
      </c>
      <c r="N89">
        <f t="shared" si="3"/>
        <v>0.91634298124712854</v>
      </c>
      <c r="O89">
        <f t="shared" si="4"/>
        <v>36.653719249885143</v>
      </c>
    </row>
    <row r="90" spans="1:15" x14ac:dyDescent="0.4">
      <c r="A90" t="s">
        <v>63</v>
      </c>
      <c r="B90">
        <v>4182</v>
      </c>
      <c r="K90" t="s">
        <v>66</v>
      </c>
      <c r="L90" t="str">
        <f>A32</f>
        <v>B12</v>
      </c>
      <c r="M90">
        <f>B32</f>
        <v>5381</v>
      </c>
      <c r="N90">
        <f t="shared" si="3"/>
        <v>0.52040262289604478</v>
      </c>
      <c r="O90">
        <f t="shared" si="4"/>
        <v>20.816104915841791</v>
      </c>
    </row>
    <row r="91" spans="1:15" x14ac:dyDescent="0.4">
      <c r="A91" t="s">
        <v>71</v>
      </c>
      <c r="B91">
        <v>4431</v>
      </c>
      <c r="K91" t="s">
        <v>67</v>
      </c>
      <c r="L91" t="str">
        <f>A44</f>
        <v>C12</v>
      </c>
      <c r="M91">
        <f>B44</f>
        <v>4710</v>
      </c>
      <c r="N91">
        <f t="shared" si="3"/>
        <v>0.24015369836695483</v>
      </c>
      <c r="O91">
        <f t="shared" si="4"/>
        <v>9.6061479346781926</v>
      </c>
    </row>
    <row r="92" spans="1:15" x14ac:dyDescent="0.4">
      <c r="A92" t="s">
        <v>79</v>
      </c>
      <c r="B92">
        <v>4420</v>
      </c>
      <c r="K92" t="s">
        <v>68</v>
      </c>
      <c r="L92" t="str">
        <f>A56</f>
        <v>D12</v>
      </c>
      <c r="M92">
        <f>B56</f>
        <v>4408</v>
      </c>
      <c r="N92">
        <f t="shared" si="3"/>
        <v>0.1140207993985716</v>
      </c>
      <c r="O92">
        <f t="shared" si="4"/>
        <v>4.5608319759428637</v>
      </c>
    </row>
    <row r="93" spans="1:15" x14ac:dyDescent="0.4">
      <c r="A93" t="s">
        <v>103</v>
      </c>
      <c r="B93">
        <v>4238</v>
      </c>
      <c r="K93" t="s">
        <v>69</v>
      </c>
      <c r="L93" t="str">
        <f>A68</f>
        <v>E12</v>
      </c>
      <c r="M93">
        <f>B68</f>
        <v>4136</v>
      </c>
      <c r="N93">
        <f t="shared" si="3"/>
        <v>4.1765860585557361E-4</v>
      </c>
      <c r="O93">
        <f t="shared" si="4"/>
        <v>1.6706344234222945E-2</v>
      </c>
    </row>
    <row r="94" spans="1:15" x14ac:dyDescent="0.4">
      <c r="A94" t="s">
        <v>104</v>
      </c>
      <c r="B94">
        <v>4464</v>
      </c>
      <c r="K94" t="s">
        <v>70</v>
      </c>
      <c r="L94" t="str">
        <f>A80</f>
        <v>F12</v>
      </c>
      <c r="M94">
        <f>B80</f>
        <v>4530</v>
      </c>
      <c r="N94">
        <f t="shared" si="3"/>
        <v>0.16497514931295157</v>
      </c>
      <c r="O94">
        <f t="shared" si="4"/>
        <v>6.5990059725180625</v>
      </c>
    </row>
    <row r="95" spans="1:15" x14ac:dyDescent="0.4">
      <c r="A95" t="s">
        <v>105</v>
      </c>
      <c r="B95">
        <v>5325</v>
      </c>
      <c r="K95" t="s">
        <v>71</v>
      </c>
      <c r="L95" t="str">
        <f>A92</f>
        <v>G12</v>
      </c>
      <c r="M95">
        <f>B92</f>
        <v>4420</v>
      </c>
      <c r="N95">
        <f t="shared" si="3"/>
        <v>0.11903270266883849</v>
      </c>
      <c r="O95">
        <f t="shared" si="4"/>
        <v>4.7613081067535399</v>
      </c>
    </row>
    <row r="96" spans="1:15" x14ac:dyDescent="0.4">
      <c r="A96" t="s">
        <v>16</v>
      </c>
      <c r="B96">
        <v>4094</v>
      </c>
      <c r="K96" t="s">
        <v>72</v>
      </c>
      <c r="L96" t="str">
        <f>A104</f>
        <v>H12</v>
      </c>
      <c r="M96">
        <f>B104</f>
        <v>4165</v>
      </c>
      <c r="N96">
        <f t="shared" si="3"/>
        <v>1.2529758175667208E-2</v>
      </c>
      <c r="O96">
        <f t="shared" si="4"/>
        <v>0.50119032702668831</v>
      </c>
    </row>
    <row r="97" spans="1:2" x14ac:dyDescent="0.4">
      <c r="A97" t="s">
        <v>24</v>
      </c>
      <c r="B97">
        <v>4073</v>
      </c>
    </row>
    <row r="98" spans="1:2" x14ac:dyDescent="0.4">
      <c r="A98" t="s">
        <v>33</v>
      </c>
      <c r="B98">
        <v>4390</v>
      </c>
    </row>
    <row r="99" spans="1:2" x14ac:dyDescent="0.4">
      <c r="A99" t="s">
        <v>40</v>
      </c>
      <c r="B99">
        <v>4508</v>
      </c>
    </row>
    <row r="100" spans="1:2" x14ac:dyDescent="0.4">
      <c r="A100" t="s">
        <v>48</v>
      </c>
      <c r="B100">
        <v>31617</v>
      </c>
    </row>
    <row r="101" spans="1:2" x14ac:dyDescent="0.4">
      <c r="A101" t="s">
        <v>56</v>
      </c>
      <c r="B101">
        <v>25333</v>
      </c>
    </row>
    <row r="102" spans="1:2" x14ac:dyDescent="0.4">
      <c r="A102" t="s">
        <v>64</v>
      </c>
      <c r="B102">
        <v>4059</v>
      </c>
    </row>
    <row r="103" spans="1:2" x14ac:dyDescent="0.4">
      <c r="A103" t="s">
        <v>72</v>
      </c>
      <c r="B103">
        <v>4151</v>
      </c>
    </row>
    <row r="104" spans="1:2" x14ac:dyDescent="0.4">
      <c r="A104" t="s">
        <v>80</v>
      </c>
      <c r="B104">
        <v>4165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8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6"/>
      <c r="N1" s="17"/>
      <c r="O1" s="17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5.1707551707551702E-2</v>
      </c>
      <c r="E2" s="7">
        <f>'Plate 2'!N9</f>
        <v>5.9916117435590173E-3</v>
      </c>
      <c r="F2" s="7">
        <f>'Plate 3'!N9</f>
        <v>6.2648790878336042E-3</v>
      </c>
      <c r="G2" s="7">
        <f>AVERAGE(D2:F2)</f>
        <v>2.1321347512981439E-2</v>
      </c>
      <c r="H2" s="7">
        <f>STDEV(D2:F2)</f>
        <v>2.6315579468747241E-2</v>
      </c>
      <c r="I2" s="7">
        <f>G2*40</f>
        <v>0.85285390051925758</v>
      </c>
      <c r="L2" s="10" t="s">
        <v>116</v>
      </c>
      <c r="M2" s="11"/>
      <c r="N2" s="11"/>
      <c r="O2" s="11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2.084335417668751E-2</v>
      </c>
      <c r="E3" s="7">
        <f>'Plate 2'!N10</f>
        <v>2.4365887757140003E-2</v>
      </c>
      <c r="F3" s="7">
        <f>'Plate 3'!N10</f>
        <v>1.0859123752244914E-2</v>
      </c>
      <c r="G3" s="7">
        <f t="shared" ref="G3:G66" si="0">AVERAGE(D3:F3)</f>
        <v>1.868945522869081E-2</v>
      </c>
      <c r="H3" s="7">
        <f t="shared" ref="H3:H66" si="1">STDEV(D3:F3)</f>
        <v>7.0062564169189696E-3</v>
      </c>
      <c r="I3" s="7">
        <f t="shared" ref="I3:I66" si="2">G3*40</f>
        <v>0.7475782091476324</v>
      </c>
      <c r="M3" s="11"/>
      <c r="N3" s="12"/>
      <c r="O3" s="13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-7.6158409491742822E-3</v>
      </c>
      <c r="E4" s="7">
        <f>'Plate 2'!N11</f>
        <v>1.9972039145196726E-3</v>
      </c>
      <c r="F4" s="7">
        <f>'Plate 3'!N11</f>
        <v>-6.2648790878336042E-3</v>
      </c>
      <c r="G4" s="7">
        <f t="shared" si="0"/>
        <v>-3.9611720408294047E-3</v>
      </c>
      <c r="H4" s="7">
        <f t="shared" si="1"/>
        <v>5.2041288902813301E-3</v>
      </c>
      <c r="I4" s="7">
        <f t="shared" si="2"/>
        <v>-0.15844688163317619</v>
      </c>
      <c r="M4" s="11"/>
      <c r="N4" s="12"/>
      <c r="O4" s="13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-2.084335417668751E-2</v>
      </c>
      <c r="E5" s="7">
        <f>'Plate 2'!N12</f>
        <v>-3.6748552027161971E-2</v>
      </c>
      <c r="F5" s="7">
        <f>'Plate 3'!N12</f>
        <v>-3.8424591738712773E-2</v>
      </c>
      <c r="G5" s="7">
        <f t="shared" si="0"/>
        <v>-3.2005499314187419E-2</v>
      </c>
      <c r="H5" s="7">
        <f t="shared" si="1"/>
        <v>9.7029578135552821E-3</v>
      </c>
      <c r="I5" s="7">
        <f t="shared" si="2"/>
        <v>-1.2802199725674968</v>
      </c>
      <c r="M5" s="11"/>
      <c r="N5" s="12"/>
      <c r="O5" s="13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-2.6054192720859386E-2</v>
      </c>
      <c r="E6" s="7">
        <f>'Plate 2'!N13</f>
        <v>-2.7561414020371482E-2</v>
      </c>
      <c r="F6" s="7">
        <f>'Plate 3'!N13</f>
        <v>-2.2553564716200975E-2</v>
      </c>
      <c r="G6" s="7">
        <f t="shared" si="0"/>
        <v>-2.5389723819143947E-2</v>
      </c>
      <c r="H6" s="7">
        <f t="shared" si="1"/>
        <v>2.5691979009664569E-3</v>
      </c>
      <c r="I6" s="7">
        <f t="shared" si="2"/>
        <v>-1.0155889527657578</v>
      </c>
      <c r="M6" s="14"/>
      <c r="N6" s="12"/>
      <c r="O6" s="13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5.7319223985890649E-2</v>
      </c>
      <c r="E7" s="7">
        <f>'Plate 2'!N14</f>
        <v>6.3910525264629522E-2</v>
      </c>
      <c r="F7" s="7">
        <f>'Plate 3'!N14</f>
        <v>5.6801570396358012E-2</v>
      </c>
      <c r="G7" s="7">
        <f t="shared" si="0"/>
        <v>5.9343773215626061E-2</v>
      </c>
      <c r="H7" s="7">
        <f t="shared" si="1"/>
        <v>3.963383594543555E-3</v>
      </c>
      <c r="I7" s="7">
        <f t="shared" si="2"/>
        <v>2.3737509286250424</v>
      </c>
      <c r="M7" s="11"/>
      <c r="N7" s="12"/>
      <c r="O7" s="13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3.4471701138367804E-2</v>
      </c>
      <c r="E8" s="7">
        <f>'Plate 2'!N15</f>
        <v>7.7092071100459361E-2</v>
      </c>
      <c r="F8" s="7">
        <f>'Plate 3'!N15</f>
        <v>8.2278745353547997E-2</v>
      </c>
      <c r="G8" s="7">
        <f t="shared" si="0"/>
        <v>6.4614172530791714E-2</v>
      </c>
      <c r="H8" s="7">
        <f t="shared" si="1"/>
        <v>2.623264824001258E-2</v>
      </c>
      <c r="I8" s="7">
        <f t="shared" si="2"/>
        <v>2.5845669012316685</v>
      </c>
      <c r="M8" s="11"/>
      <c r="N8" s="12"/>
      <c r="O8" s="13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9.5398428731762061E-2</v>
      </c>
      <c r="E9" s="7">
        <f>'Plate 2'!N16</f>
        <v>0.13021769522668264</v>
      </c>
      <c r="F9" s="7">
        <f>'Plate 3'!N16</f>
        <v>0.13740968132648373</v>
      </c>
      <c r="G9" s="7">
        <f t="shared" si="0"/>
        <v>0.12100860176164281</v>
      </c>
      <c r="H9" s="7">
        <f t="shared" si="1"/>
        <v>2.2468686832573255E-2</v>
      </c>
      <c r="I9" s="7">
        <f t="shared" si="2"/>
        <v>4.8403440704657124</v>
      </c>
      <c r="M9" s="11"/>
      <c r="N9" s="12"/>
      <c r="O9" s="13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0.37838704505371168</v>
      </c>
      <c r="E10" s="7">
        <f>'Plate 2'!N17</f>
        <v>0.64110245656081488</v>
      </c>
      <c r="F10" s="7">
        <f>'Plate 3'!N17</f>
        <v>0.49701374096813261</v>
      </c>
      <c r="G10" s="7">
        <f t="shared" si="0"/>
        <v>0.5055010808608863</v>
      </c>
      <c r="H10" s="7">
        <f t="shared" si="1"/>
        <v>0.13156319038651387</v>
      </c>
      <c r="I10" s="7">
        <f t="shared" si="2"/>
        <v>20.220043234435451</v>
      </c>
      <c r="M10" s="11"/>
      <c r="N10" s="12"/>
      <c r="O10" s="13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2.5869809203142533</v>
      </c>
      <c r="E11" s="7">
        <f>'Plate 2'!N18</f>
        <v>2.4801278210505293</v>
      </c>
      <c r="F11" s="7">
        <f>'Plate 3'!N18</f>
        <v>2.4838157290230964</v>
      </c>
      <c r="G11" s="7">
        <f t="shared" si="0"/>
        <v>2.5169748234626259</v>
      </c>
      <c r="H11" s="7">
        <f t="shared" si="1"/>
        <v>6.0655093467927822E-2</v>
      </c>
      <c r="I11" s="7">
        <f t="shared" si="2"/>
        <v>100.67899293850503</v>
      </c>
      <c r="M11" s="11"/>
      <c r="N11" s="12"/>
      <c r="O11" s="13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6.9316177649510982</v>
      </c>
      <c r="E12" s="7">
        <f>'Plate 2'!N19</f>
        <v>6.767325743958458</v>
      </c>
      <c r="F12" s="7">
        <f>'Plate 3'!N19</f>
        <v>6.8036586893872943</v>
      </c>
      <c r="G12" s="7">
        <f t="shared" si="0"/>
        <v>6.8342007327656162</v>
      </c>
      <c r="H12" s="7">
        <f t="shared" si="1"/>
        <v>8.6299358924351394E-2</v>
      </c>
      <c r="I12" s="7">
        <f t="shared" si="2"/>
        <v>273.36802931062465</v>
      </c>
      <c r="M12" s="11"/>
      <c r="N12" s="12"/>
      <c r="O12" s="13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7.1043771043771038</v>
      </c>
      <c r="E13" s="7">
        <f>'Plate 2'!N20</f>
        <v>6.9374875174755344</v>
      </c>
      <c r="F13" s="7">
        <f>'Plate 3'!N20</f>
        <v>6.9924403792340133</v>
      </c>
      <c r="G13" s="7">
        <f t="shared" si="0"/>
        <v>7.0114350003622166</v>
      </c>
      <c r="H13" s="7">
        <f t="shared" si="1"/>
        <v>8.5050751189493484E-2</v>
      </c>
      <c r="I13" s="7">
        <f t="shared" si="2"/>
        <v>280.45740001448866</v>
      </c>
      <c r="M13" s="14"/>
      <c r="N13" s="12"/>
      <c r="O13" s="13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5.5751964085297416</v>
      </c>
      <c r="E14" s="7">
        <f>'Plate 2'!N21</f>
        <v>5.2418613940483327</v>
      </c>
      <c r="F14" s="7">
        <f>'Plate 3'!N21</f>
        <v>5.2708516058973389</v>
      </c>
      <c r="G14" s="7">
        <f t="shared" si="0"/>
        <v>5.3626364694918038</v>
      </c>
      <c r="H14" s="7">
        <f t="shared" si="1"/>
        <v>0.18465211577076837</v>
      </c>
      <c r="I14" s="7">
        <f t="shared" si="2"/>
        <v>214.50545877967215</v>
      </c>
      <c r="M14" s="15"/>
      <c r="N14" s="15"/>
      <c r="O14" s="15"/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3.1248997915664578</v>
      </c>
      <c r="E15" s="7">
        <f>'Plate 2'!N22</f>
        <v>3.2035150788895548</v>
      </c>
      <c r="F15" s="7">
        <f>'Plate 3'!N22</f>
        <v>3.1842292110428931</v>
      </c>
      <c r="G15" s="7">
        <f t="shared" si="0"/>
        <v>3.1708813604996351</v>
      </c>
      <c r="H15" s="7">
        <f t="shared" si="1"/>
        <v>4.0972120836211726E-2</v>
      </c>
      <c r="I15" s="7">
        <f t="shared" si="2"/>
        <v>126.8352544199854</v>
      </c>
      <c r="M15" s="15"/>
      <c r="N15" s="15"/>
      <c r="O15" s="15"/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1.0582010582010581</v>
      </c>
      <c r="E16" s="7">
        <f>'Plate 2'!N23</f>
        <v>1.0709007389654484</v>
      </c>
      <c r="F16" s="7">
        <f>'Plate 3'!N23</f>
        <v>1.0767238858956687</v>
      </c>
      <c r="G16" s="7">
        <f t="shared" si="0"/>
        <v>1.068608561020725</v>
      </c>
      <c r="H16" s="7">
        <f t="shared" si="1"/>
        <v>9.4717657408090947E-3</v>
      </c>
      <c r="I16" s="7">
        <f t="shared" si="2"/>
        <v>42.744342440829001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0.45534712201378863</v>
      </c>
      <c r="E17" s="7">
        <f>'Plate 2'!N24</f>
        <v>0.50689035350509282</v>
      </c>
      <c r="F17" s="7">
        <f>'Plate 3'!N24</f>
        <v>0.50954349914379982</v>
      </c>
      <c r="G17" s="7">
        <f t="shared" si="0"/>
        <v>0.49059365822089368</v>
      </c>
      <c r="H17" s="7">
        <f t="shared" si="1"/>
        <v>3.0553208201335041E-2</v>
      </c>
      <c r="I17" s="7">
        <f t="shared" si="2"/>
        <v>19.623746328835747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0.20242103575436907</v>
      </c>
      <c r="E18" s="7">
        <f>'Plate 2'!N25</f>
        <v>0.2688236468943479</v>
      </c>
      <c r="F18" s="7">
        <f>'Plate 3'!N25</f>
        <v>0.27064277659441172</v>
      </c>
      <c r="G18" s="7">
        <f t="shared" si="0"/>
        <v>0.24729581974770956</v>
      </c>
      <c r="H18" s="7">
        <f t="shared" si="1"/>
        <v>3.8873345457435614E-2</v>
      </c>
      <c r="I18" s="7">
        <f t="shared" si="2"/>
        <v>9.8918327899083831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0.11263427930094595</v>
      </c>
      <c r="E19" s="7">
        <f>'Plate 2'!N26</f>
        <v>0.164569602556421</v>
      </c>
      <c r="F19" s="7">
        <f>'Plate 3'!N26</f>
        <v>0.15745729440755127</v>
      </c>
      <c r="G19" s="7">
        <f t="shared" si="0"/>
        <v>0.14488705875497274</v>
      </c>
      <c r="H19" s="7">
        <f t="shared" si="1"/>
        <v>2.8157193906419249E-2</v>
      </c>
      <c r="I19" s="7">
        <f t="shared" si="2"/>
        <v>5.7954823501989097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9.940676607343274E-2</v>
      </c>
      <c r="E20" s="7">
        <f>'Plate 2'!N27</f>
        <v>0.14339924106251248</v>
      </c>
      <c r="F20" s="7">
        <f>'Plate 3'!N27</f>
        <v>0.13573904690306143</v>
      </c>
      <c r="G20" s="7">
        <f t="shared" si="0"/>
        <v>0.12618168467966887</v>
      </c>
      <c r="H20" s="7">
        <f t="shared" si="1"/>
        <v>2.3501954034038361E-2</v>
      </c>
      <c r="I20" s="7">
        <f t="shared" si="2"/>
        <v>5.0472673871867544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0.12666345999679332</v>
      </c>
      <c r="E21" s="7">
        <f>'Plate 2'!N28</f>
        <v>0.17695226682644297</v>
      </c>
      <c r="F21" s="7">
        <f>'Plate 3'!N28</f>
        <v>0.17124002840078517</v>
      </c>
      <c r="G21" s="7">
        <f t="shared" si="0"/>
        <v>0.15828525174134048</v>
      </c>
      <c r="H21" s="7">
        <f t="shared" si="1"/>
        <v>2.7533810157868082E-2</v>
      </c>
      <c r="I21" s="7">
        <f t="shared" si="2"/>
        <v>6.3314100696536189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0.12987012987012986</v>
      </c>
      <c r="E22" s="7">
        <f>'Plate 2'!N29</f>
        <v>0.17056121429998003</v>
      </c>
      <c r="F22" s="7">
        <f>'Plate 3'!N29</f>
        <v>0.17291066282420747</v>
      </c>
      <c r="G22" s="7">
        <f t="shared" si="0"/>
        <v>0.15778066899810578</v>
      </c>
      <c r="H22" s="7">
        <f t="shared" si="1"/>
        <v>2.4199764934864827E-2</v>
      </c>
      <c r="I22" s="7">
        <f t="shared" si="2"/>
        <v>6.3112267599242315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0.17797017797017795</v>
      </c>
      <c r="E23" s="7">
        <f>'Plate 2'!N30</f>
        <v>0.21689634511683642</v>
      </c>
      <c r="F23" s="7">
        <f>'Plate 3'!N30</f>
        <v>0.22929457461470992</v>
      </c>
      <c r="G23" s="7">
        <f t="shared" si="0"/>
        <v>0.20805369923390807</v>
      </c>
      <c r="H23" s="7">
        <f t="shared" si="1"/>
        <v>2.6780453924261368E-2</v>
      </c>
      <c r="I23" s="7">
        <f t="shared" si="2"/>
        <v>8.3221479693563225</v>
      </c>
      <c r="J23">
        <f>SUM(I2:I23)</f>
        <v>1129.0774729966274</v>
      </c>
      <c r="K23" t="e">
        <f>J23/L2*100</f>
        <v>#VALUE!</v>
      </c>
    </row>
    <row r="24" spans="1:12" x14ac:dyDescent="0.4">
      <c r="A24" s="8">
        <v>23</v>
      </c>
      <c r="B24" s="8" t="s">
        <v>102</v>
      </c>
      <c r="C24" s="8" t="s">
        <v>15</v>
      </c>
      <c r="D24" s="8">
        <f>'Plate 1'!N31</f>
        <v>3.0062530062530061E-2</v>
      </c>
      <c r="E24" s="8">
        <f>'Plate 2'!N31</f>
        <v>6.9502696225284599E-2</v>
      </c>
      <c r="F24" s="8">
        <f>'Plate 3'!N31</f>
        <v>5.0119032702668834E-2</v>
      </c>
      <c r="G24" s="8">
        <f t="shared" si="0"/>
        <v>4.9894752996827829E-2</v>
      </c>
      <c r="H24" s="8">
        <f t="shared" si="1"/>
        <v>1.9721039596741874E-2</v>
      </c>
      <c r="I24" s="7">
        <f t="shared" si="2"/>
        <v>1.9957901198731132</v>
      </c>
      <c r="L24" s="5"/>
    </row>
    <row r="25" spans="1:12" x14ac:dyDescent="0.4">
      <c r="A25" s="8">
        <v>24</v>
      </c>
      <c r="B25" s="8" t="s">
        <v>105</v>
      </c>
      <c r="C25" s="8" t="s">
        <v>16</v>
      </c>
      <c r="D25" s="8">
        <f>'Plate 1'!N32</f>
        <v>-6.6137566137566134E-2</v>
      </c>
      <c r="E25" s="8">
        <f>'Plate 2'!N32</f>
        <v>-1.6377072099061314E-2</v>
      </c>
      <c r="F25" s="8">
        <f>'Plate 3'!N32</f>
        <v>-1.712400284007852E-2</v>
      </c>
      <c r="G25" s="8">
        <f t="shared" si="0"/>
        <v>-3.3212880358901985E-2</v>
      </c>
      <c r="H25" s="8">
        <f t="shared" si="1"/>
        <v>2.851605997680598E-2</v>
      </c>
      <c r="I25" s="7">
        <f t="shared" si="2"/>
        <v>-1.3285152143560794</v>
      </c>
    </row>
    <row r="26" spans="1:12" x14ac:dyDescent="0.4">
      <c r="A26" s="8">
        <v>25</v>
      </c>
      <c r="B26" s="8" t="s">
        <v>16</v>
      </c>
      <c r="C26" s="8" t="s">
        <v>24</v>
      </c>
      <c r="D26" s="8">
        <f>'Plate 1'!N33</f>
        <v>-5.9323392656725989E-2</v>
      </c>
      <c r="E26" s="8">
        <f>'Plate 2'!N33</f>
        <v>-2.4365887757140003E-2</v>
      </c>
      <c r="F26" s="8">
        <f>'Plate 3'!N33</f>
        <v>-2.5894833563045564E-2</v>
      </c>
      <c r="G26" s="8">
        <f t="shared" si="0"/>
        <v>-3.652803799230385E-2</v>
      </c>
      <c r="H26" s="8">
        <f t="shared" si="1"/>
        <v>1.9756152573994348E-2</v>
      </c>
      <c r="I26" s="7">
        <f t="shared" si="2"/>
        <v>-1.4611215196921541</v>
      </c>
    </row>
    <row r="27" spans="1:12" x14ac:dyDescent="0.4">
      <c r="A27" s="8">
        <v>26</v>
      </c>
      <c r="B27" s="8" t="s">
        <v>15</v>
      </c>
      <c r="C27" s="8" t="s">
        <v>23</v>
      </c>
      <c r="D27" s="8">
        <f>'Plate 1'!N34</f>
        <v>-6.9344236010902671E-2</v>
      </c>
      <c r="E27" s="8">
        <f>'Plate 2'!N34</f>
        <v>-5.5522268823646893E-2</v>
      </c>
      <c r="F27" s="8">
        <f>'Plate 3'!N34</f>
        <v>-5.9725180637347025E-2</v>
      </c>
      <c r="G27" s="8">
        <f t="shared" si="0"/>
        <v>-6.1530561823965525E-2</v>
      </c>
      <c r="H27" s="8">
        <f t="shared" si="1"/>
        <v>7.0856365383175617E-3</v>
      </c>
      <c r="I27" s="7">
        <f t="shared" si="2"/>
        <v>-2.461222472958621</v>
      </c>
    </row>
    <row r="28" spans="1:12" x14ac:dyDescent="0.4">
      <c r="A28" s="8">
        <v>27</v>
      </c>
      <c r="B28" s="8" t="s">
        <v>14</v>
      </c>
      <c r="C28" s="8" t="s">
        <v>22</v>
      </c>
      <c r="D28" s="8">
        <f>'Plate 1'!N35</f>
        <v>-7.2150072150072145E-2</v>
      </c>
      <c r="E28" s="8">
        <f>'Plate 2'!N35</f>
        <v>-1.1983223487118035E-3</v>
      </c>
      <c r="F28" s="8">
        <f>'Plate 3'!N35</f>
        <v>4.1765860585557361E-4</v>
      </c>
      <c r="G28" s="8">
        <f t="shared" si="0"/>
        <v>-2.431024529764279E-2</v>
      </c>
      <c r="H28" s="8">
        <f t="shared" si="1"/>
        <v>4.1438383457420215E-2</v>
      </c>
      <c r="I28" s="7">
        <f t="shared" si="2"/>
        <v>-0.97240981190571163</v>
      </c>
    </row>
    <row r="29" spans="1:12" x14ac:dyDescent="0.4">
      <c r="A29" s="8">
        <v>28</v>
      </c>
      <c r="B29" s="8" t="s">
        <v>13</v>
      </c>
      <c r="C29" s="8" t="s">
        <v>21</v>
      </c>
      <c r="D29" s="8">
        <f>'Plate 1'!N36</f>
        <v>-1.8037518037518036E-2</v>
      </c>
      <c r="E29" s="8">
        <f>'Plate 2'!N36</f>
        <v>-3.5949670461354103E-3</v>
      </c>
      <c r="F29" s="8">
        <f>'Plate 3'!N36</f>
        <v>-2.5059516351334417E-3</v>
      </c>
      <c r="G29" s="8">
        <f t="shared" si="0"/>
        <v>-8.0461455729289623E-3</v>
      </c>
      <c r="H29" s="8">
        <f t="shared" si="1"/>
        <v>8.6698980060875876E-3</v>
      </c>
      <c r="I29" s="7">
        <f t="shared" si="2"/>
        <v>-0.32184582291715846</v>
      </c>
    </row>
    <row r="30" spans="1:12" x14ac:dyDescent="0.4">
      <c r="A30" s="8">
        <v>29</v>
      </c>
      <c r="B30" s="8" t="s">
        <v>12</v>
      </c>
      <c r="C30" s="8" t="s">
        <v>20</v>
      </c>
      <c r="D30" s="8">
        <f>'Plate 1'!N37</f>
        <v>4.0083373416706749E-4</v>
      </c>
      <c r="E30" s="8">
        <f>'Plate 2'!N37</f>
        <v>5.3125624126223285E-2</v>
      </c>
      <c r="F30" s="8">
        <f>'Plate 3'!N37</f>
        <v>4.6777763855824245E-2</v>
      </c>
      <c r="G30" s="8">
        <f t="shared" si="0"/>
        <v>3.3434740572071533E-2</v>
      </c>
      <c r="H30" s="8">
        <f t="shared" si="1"/>
        <v>2.8783729487935387E-2</v>
      </c>
      <c r="I30" s="7">
        <f t="shared" si="2"/>
        <v>1.3373896228828612</v>
      </c>
    </row>
    <row r="31" spans="1:12" x14ac:dyDescent="0.4">
      <c r="A31" s="8">
        <v>30</v>
      </c>
      <c r="B31" s="8" t="s">
        <v>11</v>
      </c>
      <c r="C31" s="8" t="s">
        <v>19</v>
      </c>
      <c r="D31" s="8">
        <f>'Plate 1'!N38</f>
        <v>6.1728395061728392E-2</v>
      </c>
      <c r="E31" s="8">
        <f>'Plate 2'!N38</f>
        <v>0.12822049131216298</v>
      </c>
      <c r="F31" s="8">
        <f>'Plate 3'!N38</f>
        <v>0.11527377521613832</v>
      </c>
      <c r="G31" s="8">
        <f t="shared" si="0"/>
        <v>0.10174088719667657</v>
      </c>
      <c r="H31" s="8">
        <f t="shared" si="1"/>
        <v>3.5251297983971239E-2</v>
      </c>
      <c r="I31" s="7">
        <f t="shared" si="2"/>
        <v>4.0696354878670622</v>
      </c>
    </row>
    <row r="32" spans="1:12" x14ac:dyDescent="0.4">
      <c r="A32" s="8">
        <v>31</v>
      </c>
      <c r="B32" s="8" t="s">
        <v>10</v>
      </c>
      <c r="C32" s="8" t="s">
        <v>18</v>
      </c>
      <c r="D32" s="8">
        <f>'Plate 1'!N39</f>
        <v>0.4088504088504088</v>
      </c>
      <c r="E32" s="8">
        <f>'Plate 2'!N39</f>
        <v>0.45376472937886958</v>
      </c>
      <c r="F32" s="8">
        <f>'Plate 3'!N39</f>
        <v>0.45608319759428639</v>
      </c>
      <c r="G32" s="8">
        <f t="shared" si="0"/>
        <v>0.43956611194118828</v>
      </c>
      <c r="H32" s="8">
        <f t="shared" si="1"/>
        <v>2.6625826484583792E-2</v>
      </c>
      <c r="I32" s="7">
        <f t="shared" si="2"/>
        <v>17.582644477647531</v>
      </c>
    </row>
    <row r="33" spans="1:12" x14ac:dyDescent="0.4">
      <c r="A33" s="8">
        <v>32</v>
      </c>
      <c r="B33" s="8" t="s">
        <v>9</v>
      </c>
      <c r="C33" s="8" t="s">
        <v>17</v>
      </c>
      <c r="D33" s="8">
        <f>'Plate 1'!N40</f>
        <v>2.9493346160012823</v>
      </c>
      <c r="E33" s="8">
        <f>'Plate 2'!N40</f>
        <v>2.9630517275813859</v>
      </c>
      <c r="F33" s="8">
        <f>'Plate 3'!N40</f>
        <v>2.9716409806624062</v>
      </c>
      <c r="G33" s="8">
        <f t="shared" si="0"/>
        <v>2.9613424414150251</v>
      </c>
      <c r="H33" s="8">
        <f t="shared" si="1"/>
        <v>1.1250987534329789E-2</v>
      </c>
      <c r="I33" s="7">
        <f t="shared" si="2"/>
        <v>118.45369765660101</v>
      </c>
    </row>
    <row r="34" spans="1:12" x14ac:dyDescent="0.4">
      <c r="A34" s="8">
        <v>33</v>
      </c>
      <c r="B34" s="8" t="s">
        <v>17</v>
      </c>
      <c r="C34" s="8" t="s">
        <v>25</v>
      </c>
      <c r="D34" s="8">
        <f>'Plate 1'!N41</f>
        <v>9.6885521885521886</v>
      </c>
      <c r="E34" s="8">
        <f>'Plate 2'!N41</f>
        <v>9.2818054723387267</v>
      </c>
      <c r="F34" s="8">
        <f>'Plate 3'!N41</f>
        <v>9.2252432861379106</v>
      </c>
      <c r="G34" s="8">
        <f t="shared" si="0"/>
        <v>9.3985336490096092</v>
      </c>
      <c r="H34" s="8">
        <f t="shared" si="1"/>
        <v>0.25275063834887185</v>
      </c>
      <c r="I34" s="7">
        <f t="shared" si="2"/>
        <v>375.94134596038435</v>
      </c>
    </row>
    <row r="35" spans="1:12" x14ac:dyDescent="0.4">
      <c r="A35" s="8">
        <v>34</v>
      </c>
      <c r="B35" s="8" t="s">
        <v>18</v>
      </c>
      <c r="C35" s="8" t="s">
        <v>26</v>
      </c>
      <c r="D35" s="8">
        <f>'Plate 1'!N42</f>
        <v>10.591229757896423</v>
      </c>
      <c r="E35" s="8">
        <f>'Plate 2'!N42</f>
        <v>10.836029558617934</v>
      </c>
      <c r="F35" s="8">
        <f>'Plate 3'!N42</f>
        <v>11.033287390886688</v>
      </c>
      <c r="G35" s="8">
        <f t="shared" si="0"/>
        <v>10.820182235800351</v>
      </c>
      <c r="H35" s="8">
        <f t="shared" si="1"/>
        <v>0.22145448957201677</v>
      </c>
      <c r="I35" s="7">
        <f t="shared" si="2"/>
        <v>432.80728943201404</v>
      </c>
    </row>
    <row r="36" spans="1:12" x14ac:dyDescent="0.4">
      <c r="A36" s="8">
        <v>35</v>
      </c>
      <c r="B36" s="8" t="s">
        <v>19</v>
      </c>
      <c r="C36" s="8" t="s">
        <v>27</v>
      </c>
      <c r="D36" s="8">
        <f>'Plate 1'!N43</f>
        <v>7.2202180535513865</v>
      </c>
      <c r="E36" s="8">
        <f>'Plate 2'!N43</f>
        <v>7.4791292190932692</v>
      </c>
      <c r="F36" s="8">
        <f>'Plate 3'!N43</f>
        <v>7.4769243620264794</v>
      </c>
      <c r="G36" s="8">
        <f t="shared" si="0"/>
        <v>7.3920905448903786</v>
      </c>
      <c r="H36" s="8">
        <f t="shared" si="1"/>
        <v>0.14885002622766016</v>
      </c>
      <c r="I36" s="7">
        <f t="shared" si="2"/>
        <v>295.68362179561512</v>
      </c>
    </row>
    <row r="37" spans="1:12" x14ac:dyDescent="0.4">
      <c r="A37" s="8">
        <v>36</v>
      </c>
      <c r="B37" s="8" t="s">
        <v>20</v>
      </c>
      <c r="C37" s="8" t="s">
        <v>28</v>
      </c>
      <c r="D37" s="8">
        <f>'Plate 1'!N44</f>
        <v>3.3854417187750521</v>
      </c>
      <c r="E37" s="8">
        <f>'Plate 2'!N44</f>
        <v>3.4124226083483125</v>
      </c>
      <c r="F37" s="8">
        <f>'Plate 3'!N44</f>
        <v>3.3922231967589691</v>
      </c>
      <c r="G37" s="8">
        <f t="shared" si="0"/>
        <v>3.3966958412941111</v>
      </c>
      <c r="H37" s="8">
        <f t="shared" si="1"/>
        <v>1.4035508982378238E-2</v>
      </c>
      <c r="I37" s="7">
        <f t="shared" si="2"/>
        <v>135.86783365176444</v>
      </c>
    </row>
    <row r="38" spans="1:12" x14ac:dyDescent="0.4">
      <c r="A38" s="8">
        <v>37</v>
      </c>
      <c r="B38" s="8" t="s">
        <v>21</v>
      </c>
      <c r="C38" s="8" t="s">
        <v>29</v>
      </c>
      <c r="D38" s="8">
        <f>'Plate 1'!N45</f>
        <v>1.0048901715568381</v>
      </c>
      <c r="E38" s="8">
        <f>'Plate 2'!N45</f>
        <v>1.0657080087876971</v>
      </c>
      <c r="F38" s="8">
        <f>'Plate 3'!N45</f>
        <v>1.0721296412312575</v>
      </c>
      <c r="G38" s="8">
        <f t="shared" si="0"/>
        <v>1.0475759405252643</v>
      </c>
      <c r="H38" s="8">
        <f t="shared" si="1"/>
        <v>3.7106138240585416E-2</v>
      </c>
      <c r="I38" s="7">
        <f t="shared" si="2"/>
        <v>41.903037621010569</v>
      </c>
    </row>
    <row r="39" spans="1:12" x14ac:dyDescent="0.4">
      <c r="A39" s="8">
        <v>38</v>
      </c>
      <c r="B39" s="8" t="s">
        <v>22</v>
      </c>
      <c r="C39" s="8" t="s">
        <v>32</v>
      </c>
      <c r="D39" s="8">
        <f>'Plate 1'!N46</f>
        <v>0.51867885201218533</v>
      </c>
      <c r="E39" s="8">
        <f>'Plate 2'!N46</f>
        <v>0.56760535250649091</v>
      </c>
      <c r="F39" s="8">
        <f>'Plate 3'!N46</f>
        <v>0.57260994862799142</v>
      </c>
      <c r="G39" s="8">
        <f t="shared" si="0"/>
        <v>0.55296471771555589</v>
      </c>
      <c r="H39" s="8">
        <f t="shared" si="1"/>
        <v>2.9797683397489234E-2</v>
      </c>
      <c r="I39" s="7">
        <f t="shared" si="2"/>
        <v>22.118588708622234</v>
      </c>
    </row>
    <row r="40" spans="1:12" x14ac:dyDescent="0.4">
      <c r="A40" s="8">
        <v>39</v>
      </c>
      <c r="B40" s="8" t="s">
        <v>23</v>
      </c>
      <c r="C40" s="8" t="s">
        <v>31</v>
      </c>
      <c r="D40" s="8">
        <f>'Plate 1'!N47</f>
        <v>0.23007856341189672</v>
      </c>
      <c r="E40" s="8">
        <f>'Plate 2'!N47</f>
        <v>0.25484321949271022</v>
      </c>
      <c r="F40" s="8">
        <f>'Plate 3'!N47</f>
        <v>0.25268345654262203</v>
      </c>
      <c r="G40" s="8">
        <f t="shared" si="0"/>
        <v>0.24586841314907634</v>
      </c>
      <c r="H40" s="8">
        <f t="shared" si="1"/>
        <v>1.3716984363998394E-2</v>
      </c>
      <c r="I40" s="7">
        <f t="shared" si="2"/>
        <v>9.8347365259630539</v>
      </c>
    </row>
    <row r="41" spans="1:12" x14ac:dyDescent="0.4">
      <c r="A41" s="8">
        <v>40</v>
      </c>
      <c r="B41" s="8" t="s">
        <v>24</v>
      </c>
      <c r="C41" s="8" t="s">
        <v>33</v>
      </c>
      <c r="D41" s="8">
        <f>'Plate 1'!N48</f>
        <v>0.10501843835177167</v>
      </c>
      <c r="E41" s="8">
        <f>'Plate 2'!N48</f>
        <v>0.1366087477531456</v>
      </c>
      <c r="F41" s="8">
        <f>'Plate 3'!N48</f>
        <v>0.10650294449317127</v>
      </c>
      <c r="G41" s="8">
        <f t="shared" si="0"/>
        <v>0.11604337686602952</v>
      </c>
      <c r="H41" s="8">
        <f t="shared" si="1"/>
        <v>1.7825593942823965E-2</v>
      </c>
      <c r="I41" s="7">
        <f t="shared" si="2"/>
        <v>4.641735074641181</v>
      </c>
    </row>
    <row r="42" spans="1:12" x14ac:dyDescent="0.4">
      <c r="A42" s="8">
        <v>41</v>
      </c>
      <c r="B42" s="8" t="s">
        <v>33</v>
      </c>
      <c r="C42" s="8" t="s">
        <v>40</v>
      </c>
      <c r="D42" s="8">
        <f>'Plate 1'!N49</f>
        <v>0.12586179252845919</v>
      </c>
      <c r="E42" s="8">
        <f>'Plate 2'!N49</f>
        <v>0.1805472338725784</v>
      </c>
      <c r="F42" s="8">
        <f>'Plate 3'!N49</f>
        <v>0.15578665998412897</v>
      </c>
      <c r="G42" s="8">
        <f t="shared" si="0"/>
        <v>0.15406522879505555</v>
      </c>
      <c r="H42" s="8">
        <f t="shared" si="1"/>
        <v>2.7383331933026417E-2</v>
      </c>
      <c r="I42" s="7">
        <f t="shared" si="2"/>
        <v>6.1626091518022221</v>
      </c>
    </row>
    <row r="43" spans="1:12" x14ac:dyDescent="0.4">
      <c r="A43" s="8">
        <v>42</v>
      </c>
      <c r="B43" s="8" t="s">
        <v>31</v>
      </c>
      <c r="C43" s="8" t="s">
        <v>39</v>
      </c>
      <c r="D43" s="8">
        <f>'Plate 1'!N50</f>
        <v>0.14510181176847842</v>
      </c>
      <c r="E43" s="8">
        <f>'Plate 2'!N50</f>
        <v>0.20451368084681446</v>
      </c>
      <c r="F43" s="8">
        <f>'Plate 3'!N50</f>
        <v>0.19797017917554191</v>
      </c>
      <c r="G43" s="8">
        <f t="shared" si="0"/>
        <v>0.18252855726361161</v>
      </c>
      <c r="H43" s="8">
        <f t="shared" si="1"/>
        <v>3.257722075774077E-2</v>
      </c>
      <c r="I43" s="7">
        <f t="shared" si="2"/>
        <v>7.3011422905444645</v>
      </c>
    </row>
    <row r="44" spans="1:12" x14ac:dyDescent="0.4">
      <c r="A44" s="8">
        <v>43</v>
      </c>
      <c r="B44" s="8" t="s">
        <v>32</v>
      </c>
      <c r="C44" s="8" t="s">
        <v>30</v>
      </c>
      <c r="D44" s="8">
        <f>'Plate 1'!N51</f>
        <v>0.14710598043931375</v>
      </c>
      <c r="E44" s="8">
        <f>'Plate 2'!N51</f>
        <v>0.18613940483323346</v>
      </c>
      <c r="F44" s="8">
        <f>'Plate 3'!N51</f>
        <v>0.18711105542329698</v>
      </c>
      <c r="G44" s="8">
        <f t="shared" si="0"/>
        <v>0.17345214689861474</v>
      </c>
      <c r="H44" s="8">
        <f t="shared" si="1"/>
        <v>2.2821621141873243E-2</v>
      </c>
      <c r="I44" s="7">
        <f t="shared" si="2"/>
        <v>6.9380858759445898</v>
      </c>
    </row>
    <row r="45" spans="1:12" x14ac:dyDescent="0.4">
      <c r="A45" s="8">
        <v>44</v>
      </c>
      <c r="B45" s="8" t="s">
        <v>29</v>
      </c>
      <c r="C45" s="8" t="s">
        <v>38</v>
      </c>
      <c r="D45" s="8">
        <f>'Plate 1'!N52</f>
        <v>0.13468013468013468</v>
      </c>
      <c r="E45" s="8">
        <f>'Plate 2'!N52</f>
        <v>0.21090473337327742</v>
      </c>
      <c r="F45" s="8">
        <f>'Plate 3'!N52</f>
        <v>0.20674100989850894</v>
      </c>
      <c r="G45" s="8">
        <f t="shared" si="0"/>
        <v>0.18410862598397368</v>
      </c>
      <c r="H45" s="8">
        <f t="shared" si="1"/>
        <v>4.2856924326459253E-2</v>
      </c>
      <c r="I45" s="7">
        <f t="shared" si="2"/>
        <v>7.3643450393589474</v>
      </c>
      <c r="J45">
        <f>SUM(I24:I45)</f>
        <v>1483.4584136507069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-2.6855860189193521E-2</v>
      </c>
      <c r="E46" s="6">
        <f>'Plate 2'!N53</f>
        <v>3.47513481126423E-2</v>
      </c>
      <c r="F46" s="6">
        <f>'Plate 3'!N53</f>
        <v>1.6706344234222945E-2</v>
      </c>
      <c r="G46" s="6">
        <f t="shared" si="0"/>
        <v>8.2006107192239084E-3</v>
      </c>
      <c r="H46" s="6">
        <f t="shared" si="1"/>
        <v>3.1672111638752165E-2</v>
      </c>
      <c r="I46" s="7">
        <f t="shared" si="2"/>
        <v>0.32802442876895632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-5.2509219175885836E-2</v>
      </c>
      <c r="E47" s="6">
        <f>'Plate 2'!N54</f>
        <v>-1.7974835230677052E-2</v>
      </c>
      <c r="F47" s="6">
        <f>'Plate 3'!N54</f>
        <v>-3.5083322891868184E-2</v>
      </c>
      <c r="G47" s="6">
        <f t="shared" si="0"/>
        <v>-3.5189125766143692E-2</v>
      </c>
      <c r="H47" s="6">
        <f t="shared" si="1"/>
        <v>1.7267435081821717E-2</v>
      </c>
      <c r="I47" s="7">
        <f t="shared" si="2"/>
        <v>-1.4075650306457477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-2.364919031585698E-2</v>
      </c>
      <c r="E48" s="6">
        <f>'Plate 2'!N55</f>
        <v>-2.7960854803275414E-3</v>
      </c>
      <c r="F48" s="6">
        <f>'Plate 3'!N55</f>
        <v>1.2529758175667208E-2</v>
      </c>
      <c r="G48" s="6">
        <f t="shared" si="0"/>
        <v>-4.6385058735057714E-3</v>
      </c>
      <c r="H48" s="6">
        <f t="shared" si="1"/>
        <v>1.815970713329346E-2</v>
      </c>
      <c r="I48" s="7">
        <f t="shared" si="2"/>
        <v>-0.18554023494023086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-3.928170594837261E-2</v>
      </c>
      <c r="E49" s="6">
        <f>'Plate 2'!N56</f>
        <v>-2.396644697423607E-3</v>
      </c>
      <c r="F49" s="6">
        <f>'Plate 3'!N56</f>
        <v>-4.1765860585557361E-4</v>
      </c>
      <c r="G49" s="6">
        <f t="shared" si="0"/>
        <v>-1.4032003083883931E-2</v>
      </c>
      <c r="H49" s="6">
        <f t="shared" si="1"/>
        <v>2.1889260324332131E-2</v>
      </c>
      <c r="I49" s="7">
        <f t="shared" si="2"/>
        <v>-0.56128012335535726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-5.8922558922558918E-2</v>
      </c>
      <c r="E50" s="6">
        <f>'Plate 2'!N57</f>
        <v>2.396644697423607E-3</v>
      </c>
      <c r="F50" s="6">
        <f>'Plate 3'!N57</f>
        <v>1.6706344234222945E-3</v>
      </c>
      <c r="G50" s="6">
        <f t="shared" si="0"/>
        <v>-1.8285093267237672E-2</v>
      </c>
      <c r="H50" s="6">
        <f t="shared" si="1"/>
        <v>3.5194949693031941E-2</v>
      </c>
      <c r="I50" s="7">
        <f t="shared" si="2"/>
        <v>-0.73140373068950693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-2.8860028860028857E-2</v>
      </c>
      <c r="E51" s="6">
        <f>'Plate 2'!N58</f>
        <v>1.5977631316157381E-2</v>
      </c>
      <c r="F51" s="6">
        <f>'Plate 3'!N58</f>
        <v>9.1884893288226195E-3</v>
      </c>
      <c r="G51" s="6">
        <f t="shared" si="0"/>
        <v>-1.2313027383496187E-3</v>
      </c>
      <c r="H51" s="6">
        <f t="shared" si="1"/>
        <v>2.4166774558494943E-2</v>
      </c>
      <c r="I51" s="7">
        <f t="shared" si="2"/>
        <v>-4.9252109533984748E-2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7.7360910694244028E-2</v>
      </c>
      <c r="E52" s="6">
        <f>'Plate 2'!N59</f>
        <v>6.7106051527860991E-2</v>
      </c>
      <c r="F52" s="6">
        <f>'Plate 3'!N59</f>
        <v>6.139581506076932E-2</v>
      </c>
      <c r="G52" s="6">
        <f t="shared" si="0"/>
        <v>6.8620925760958115E-2</v>
      </c>
      <c r="H52" s="6">
        <f t="shared" si="1"/>
        <v>8.0896355049578407E-3</v>
      </c>
      <c r="I52" s="7">
        <f t="shared" si="2"/>
        <v>2.7448370304383247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0.23609106942440275</v>
      </c>
      <c r="E53" s="6">
        <f>'Plate 2'!N60</f>
        <v>0.15218693828639904</v>
      </c>
      <c r="F53" s="6">
        <f>'Plate 3'!N60</f>
        <v>0.14283924320260619</v>
      </c>
      <c r="G53" s="6">
        <f t="shared" si="0"/>
        <v>0.17703908363780266</v>
      </c>
      <c r="H53" s="6">
        <f t="shared" si="1"/>
        <v>5.1353652448978791E-2</v>
      </c>
      <c r="I53" s="7">
        <f t="shared" si="2"/>
        <v>7.0815633455121061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0.30623697290363955</v>
      </c>
      <c r="E54" s="6">
        <f>'Plate 2'!N61</f>
        <v>0.40623127621330135</v>
      </c>
      <c r="F54" s="6">
        <f>'Plate 3'!N61</f>
        <v>0.34331537401328149</v>
      </c>
      <c r="G54" s="6">
        <f t="shared" si="0"/>
        <v>0.35192787437674083</v>
      </c>
      <c r="H54" s="6">
        <f t="shared" si="1"/>
        <v>5.0550435660626038E-2</v>
      </c>
      <c r="I54" s="7">
        <f t="shared" si="2"/>
        <v>14.077114975069634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2.1079846079846076</v>
      </c>
      <c r="E55" s="6">
        <f>'Plate 2'!N62</f>
        <v>2.2057120031955262</v>
      </c>
      <c r="F55" s="6">
        <f>'Plate 3'!N62</f>
        <v>2.1496888443386375</v>
      </c>
      <c r="G55" s="6">
        <f t="shared" si="0"/>
        <v>2.1544618185062574</v>
      </c>
      <c r="H55" s="6">
        <f t="shared" si="1"/>
        <v>4.9038218824518288E-2</v>
      </c>
      <c r="I55" s="7">
        <f t="shared" si="2"/>
        <v>86.178472740250299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9.1770883437550097</v>
      </c>
      <c r="E56" s="6">
        <f>'Plate 2'!N63</f>
        <v>7.8122628320351506</v>
      </c>
      <c r="F56" s="6">
        <f>'Plate 3'!N63</f>
        <v>8.1184479806206404</v>
      </c>
      <c r="G56" s="6">
        <f t="shared" si="0"/>
        <v>8.3692663854702669</v>
      </c>
      <c r="H56" s="6">
        <f t="shared" si="1"/>
        <v>0.71614912798859642</v>
      </c>
      <c r="I56" s="7">
        <f t="shared" si="2"/>
        <v>334.77065541881069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11.874298540965206</v>
      </c>
      <c r="E57" s="6">
        <f>'Plate 2'!N64</f>
        <v>11.486718593968444</v>
      </c>
      <c r="F57" s="6">
        <f>'Plate 3'!N64</f>
        <v>11.478093806122875</v>
      </c>
      <c r="G57" s="6">
        <f t="shared" si="0"/>
        <v>11.613036980352176</v>
      </c>
      <c r="H57" s="6">
        <f t="shared" si="1"/>
        <v>0.22630024090091641</v>
      </c>
      <c r="I57" s="7">
        <f t="shared" si="2"/>
        <v>464.52147921408704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8.9093314093314095</v>
      </c>
      <c r="E58" s="6">
        <f>'Plate 2'!N65</f>
        <v>8.8667864989015381</v>
      </c>
      <c r="F58" s="6">
        <f>'Plate 3'!N65</f>
        <v>8.8535271269264495</v>
      </c>
      <c r="G58" s="6">
        <f t="shared" si="0"/>
        <v>8.8765483450531324</v>
      </c>
      <c r="H58" s="6">
        <f t="shared" si="1"/>
        <v>2.9154754567628931E-2</v>
      </c>
      <c r="I58" s="7">
        <f t="shared" si="2"/>
        <v>355.06193380212528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3.6143177809844476</v>
      </c>
      <c r="E59" s="6">
        <f>'Plate 2'!N66</f>
        <v>3.4124226083483125</v>
      </c>
      <c r="F59" s="6">
        <f>'Plate 3'!N66</f>
        <v>3.4394186192206488</v>
      </c>
      <c r="G59" s="6">
        <f t="shared" si="0"/>
        <v>3.4887196695178027</v>
      </c>
      <c r="H59" s="6">
        <f t="shared" si="1"/>
        <v>0.10960547592956106</v>
      </c>
      <c r="I59" s="7">
        <f t="shared" si="2"/>
        <v>139.54878678071211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1.1564053230719897</v>
      </c>
      <c r="E60" s="6">
        <f>'Plate 2'!N67</f>
        <v>1.1627721190333533</v>
      </c>
      <c r="F60" s="6">
        <f>'Plate 3'!N67</f>
        <v>1.1535730693730943</v>
      </c>
      <c r="G60" s="6">
        <f t="shared" si="0"/>
        <v>1.1575835038261459</v>
      </c>
      <c r="H60" s="6">
        <f t="shared" si="1"/>
        <v>4.711338565638803E-3</v>
      </c>
      <c r="I60" s="7">
        <f t="shared" si="2"/>
        <v>46.303340153045838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0.54753888087221414</v>
      </c>
      <c r="E61" s="6">
        <f>'Plate 2'!N68</f>
        <v>0.51567805072897943</v>
      </c>
      <c r="F61" s="6">
        <f>'Plate 3'!N68</f>
        <v>0.50829052332623315</v>
      </c>
      <c r="G61" s="6">
        <f t="shared" si="0"/>
        <v>0.52383581830914228</v>
      </c>
      <c r="H61" s="6">
        <f t="shared" si="1"/>
        <v>2.0857139579368435E-2</v>
      </c>
      <c r="I61" s="7">
        <f t="shared" si="2"/>
        <v>20.953432732365691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0.17476350809684141</v>
      </c>
      <c r="E62" s="6">
        <f>'Plate 2'!N69</f>
        <v>0.23287397643299382</v>
      </c>
      <c r="F62" s="6">
        <f>'Plate 3'!N69</f>
        <v>0.23096520903813222</v>
      </c>
      <c r="G62" s="6">
        <f t="shared" si="0"/>
        <v>0.21286756452265579</v>
      </c>
      <c r="H62" s="6">
        <f t="shared" si="1"/>
        <v>3.3012879082536362E-2</v>
      </c>
      <c r="I62" s="7">
        <f t="shared" si="2"/>
        <v>8.5147025809062313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9.2993426326759651E-2</v>
      </c>
      <c r="E63" s="6">
        <f>'Plate 2'!N70</f>
        <v>0.19292989814260036</v>
      </c>
      <c r="F63" s="6">
        <f>'Plate 3'!N70</f>
        <v>0.15411602556070667</v>
      </c>
      <c r="G63" s="6">
        <f t="shared" si="0"/>
        <v>0.14667978334335555</v>
      </c>
      <c r="H63" s="6">
        <f t="shared" si="1"/>
        <v>5.0381523135827527E-2</v>
      </c>
      <c r="I63" s="7">
        <f t="shared" si="2"/>
        <v>5.8671913337342216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0.19320185986852653</v>
      </c>
      <c r="E64" s="6">
        <f>'Plate 2'!N71</f>
        <v>0.24605552226882366</v>
      </c>
      <c r="F64" s="6">
        <f>'Plate 3'!N71</f>
        <v>0.24892452908992188</v>
      </c>
      <c r="G64" s="6">
        <f t="shared" si="0"/>
        <v>0.22939397040909071</v>
      </c>
      <c r="H64" s="6">
        <f t="shared" si="1"/>
        <v>3.1376096778760784E-2</v>
      </c>
      <c r="I64" s="7">
        <f t="shared" si="2"/>
        <v>9.1757588163636292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0.1539201539201539</v>
      </c>
      <c r="E65" s="6">
        <f>'Plate 2'!N72</f>
        <v>0.21330137807070101</v>
      </c>
      <c r="F65" s="6">
        <f>'Plate 3'!N72</f>
        <v>0.21091759595706469</v>
      </c>
      <c r="G65" s="6">
        <f t="shared" si="0"/>
        <v>0.19271304264930655</v>
      </c>
      <c r="H65" s="6">
        <f t="shared" si="1"/>
        <v>3.3616763173387527E-2</v>
      </c>
      <c r="I65" s="7">
        <f t="shared" si="2"/>
        <v>7.7085217059722622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0.11223344556677889</v>
      </c>
      <c r="E66" s="6">
        <f>'Plate 2'!N73</f>
        <v>0.1609746355102856</v>
      </c>
      <c r="F66" s="6">
        <f>'Plate 3'!N73</f>
        <v>0.1633045148895293</v>
      </c>
      <c r="G66" s="6">
        <f t="shared" si="0"/>
        <v>0.14550419865553127</v>
      </c>
      <c r="H66" s="6">
        <f t="shared" si="1"/>
        <v>2.8836857366918413E-2</v>
      </c>
      <c r="I66" s="7">
        <f t="shared" si="2"/>
        <v>5.8201679462212503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9.1790925124258446E-2</v>
      </c>
      <c r="E67" s="6">
        <f>'Plate 2'!N74</f>
        <v>0.17535450369482725</v>
      </c>
      <c r="F67" s="6">
        <f>'Plate 3'!N74</f>
        <v>0.17165768700664075</v>
      </c>
      <c r="G67" s="6">
        <f t="shared" ref="G67:G73" si="3">AVERAGE(D67:F67)</f>
        <v>0.14626770527524216</v>
      </c>
      <c r="H67" s="6">
        <f t="shared" ref="H67:H73" si="4">STDEV(D67:F67)</f>
        <v>4.7214471246858916E-2</v>
      </c>
      <c r="I67" s="7">
        <f t="shared" ref="I67:I89" si="5">G67*40</f>
        <v>5.8507082110096862</v>
      </c>
      <c r="J67">
        <f>SUM(I46:I67)</f>
        <v>1511.5716499862285</v>
      </c>
      <c r="K67" t="e">
        <f>J67/L46*100</f>
        <v>#DIV/0!</v>
      </c>
    </row>
    <row r="68" spans="1:12" x14ac:dyDescent="0.4">
      <c r="A68" s="8">
        <v>67</v>
      </c>
      <c r="B68" s="8" t="s">
        <v>51</v>
      </c>
      <c r="C68" s="8" t="s">
        <v>59</v>
      </c>
      <c r="D68" s="8">
        <f>'Plate 1'!N75</f>
        <v>-6.0926727593394257E-2</v>
      </c>
      <c r="E68" s="8">
        <f>'Plate 2'!N75</f>
        <v>1.4379868184541641E-2</v>
      </c>
      <c r="F68" s="8">
        <f>'Plate 3'!N75</f>
        <v>2.1300588898634256E-2</v>
      </c>
      <c r="G68" s="8">
        <f t="shared" si="3"/>
        <v>-8.4154235034061189E-3</v>
      </c>
      <c r="H68" s="8">
        <f t="shared" si="4"/>
        <v>4.5607585846260505E-2</v>
      </c>
      <c r="I68" s="7">
        <f t="shared" si="5"/>
        <v>-0.33661694013624477</v>
      </c>
      <c r="L68" s="5"/>
    </row>
    <row r="69" spans="1:12" x14ac:dyDescent="0.4">
      <c r="A69" s="8">
        <v>68</v>
      </c>
      <c r="B69" s="8" t="s">
        <v>52</v>
      </c>
      <c r="C69" s="8" t="s">
        <v>60</v>
      </c>
      <c r="D69" s="8">
        <f>'Plate 1'!N76</f>
        <v>-6.8141734808401466E-2</v>
      </c>
      <c r="E69" s="8">
        <f>'Plate 2'!N76</f>
        <v>-2.037147992810066E-2</v>
      </c>
      <c r="F69" s="8">
        <f>'Plate 3'!N76</f>
        <v>-3.5918640103579334E-2</v>
      </c>
      <c r="G69" s="8">
        <f t="shared" si="3"/>
        <v>-4.1477284946693817E-2</v>
      </c>
      <c r="H69" s="8">
        <f t="shared" si="4"/>
        <v>2.4365410158688872E-2</v>
      </c>
      <c r="I69" s="7">
        <f t="shared" si="5"/>
        <v>-1.6590913978677526</v>
      </c>
    </row>
    <row r="70" spans="1:12" x14ac:dyDescent="0.4">
      <c r="A70" s="8">
        <v>69</v>
      </c>
      <c r="B70" s="8" t="s">
        <v>53</v>
      </c>
      <c r="C70" s="8" t="s">
        <v>61</v>
      </c>
      <c r="D70" s="8">
        <f>'Plate 1'!N77</f>
        <v>-7.0546737213403876E-2</v>
      </c>
      <c r="E70" s="8">
        <f>'Plate 2'!N77</f>
        <v>-2.4365887757140003E-2</v>
      </c>
      <c r="F70" s="8">
        <f>'Plate 3'!N77</f>
        <v>-2.0047613081067533E-2</v>
      </c>
      <c r="G70" s="8">
        <f t="shared" si="3"/>
        <v>-3.8320079350537141E-2</v>
      </c>
      <c r="H70" s="8">
        <f t="shared" si="4"/>
        <v>2.7992498670218868E-2</v>
      </c>
      <c r="I70" s="7">
        <f t="shared" si="5"/>
        <v>-1.5328031740214856</v>
      </c>
    </row>
    <row r="71" spans="1:12" x14ac:dyDescent="0.4">
      <c r="A71" s="8">
        <v>70</v>
      </c>
      <c r="B71" s="8" t="s">
        <v>54</v>
      </c>
      <c r="C71" s="8" t="s">
        <v>62</v>
      </c>
      <c r="D71" s="8">
        <f>'Plate 1'!N78</f>
        <v>-6.0525893859227187E-2</v>
      </c>
      <c r="E71" s="8">
        <f>'Plate 2'!N78</f>
        <v>-3.1955262632314759E-3</v>
      </c>
      <c r="F71" s="8">
        <f>'Plate 3'!N78</f>
        <v>-1.2529758175667208E-2</v>
      </c>
      <c r="G71" s="8">
        <f t="shared" si="3"/>
        <v>-2.5417059432708625E-2</v>
      </c>
      <c r="H71" s="8">
        <f t="shared" si="4"/>
        <v>3.0761252614942464E-2</v>
      </c>
      <c r="I71" s="7">
        <f t="shared" si="5"/>
        <v>-1.0166823773083449</v>
      </c>
    </row>
    <row r="72" spans="1:12" x14ac:dyDescent="0.4">
      <c r="A72" s="8">
        <v>71</v>
      </c>
      <c r="B72" s="8" t="s">
        <v>55</v>
      </c>
      <c r="C72" s="8" t="s">
        <v>63</v>
      </c>
      <c r="D72" s="8">
        <f>'Plate 1'!N79</f>
        <v>-5.3310886644219971E-2</v>
      </c>
      <c r="E72" s="8">
        <f>'Plate 2'!N79</f>
        <v>1.9972039145196723E-2</v>
      </c>
      <c r="F72" s="8">
        <f>'Plate 3'!N79</f>
        <v>1.9629954475211962E-2</v>
      </c>
      <c r="G72" s="8">
        <f t="shared" si="3"/>
        <v>-4.5696310079370939E-3</v>
      </c>
      <c r="H72" s="8">
        <f t="shared" si="4"/>
        <v>4.2211512129174754E-2</v>
      </c>
      <c r="I72" s="7">
        <f t="shared" si="5"/>
        <v>-0.18278524031748375</v>
      </c>
    </row>
    <row r="73" spans="1:12" x14ac:dyDescent="0.4">
      <c r="A73" s="8">
        <v>72</v>
      </c>
      <c r="B73" s="8" t="s">
        <v>56</v>
      </c>
      <c r="C73" s="8" t="s">
        <v>64</v>
      </c>
      <c r="D73" s="8">
        <f>'Plate 1'!N80</f>
        <v>-8.0166746833413488E-2</v>
      </c>
      <c r="E73" s="8">
        <f>'Plate 2'!N80</f>
        <v>-2.596365088875574E-2</v>
      </c>
      <c r="F73" s="8">
        <f>'Plate 3'!N80</f>
        <v>-3.1742054045023595E-2</v>
      </c>
      <c r="G73" s="8">
        <f t="shared" si="3"/>
        <v>-4.5957483922397603E-2</v>
      </c>
      <c r="H73" s="8">
        <f t="shared" si="4"/>
        <v>2.9766637993655698E-2</v>
      </c>
      <c r="I73" s="7">
        <f t="shared" si="5"/>
        <v>-1.8382993568959041</v>
      </c>
    </row>
    <row r="74" spans="1:12" x14ac:dyDescent="0.4">
      <c r="A74" s="8">
        <v>73</v>
      </c>
      <c r="B74" s="8" t="s">
        <v>64</v>
      </c>
      <c r="C74" s="8" t="s">
        <v>72</v>
      </c>
      <c r="D74" s="8">
        <f>'Plate 1'!N81</f>
        <v>-5.3711720378387041E-2</v>
      </c>
      <c r="E74" s="8">
        <f>'Plate 2'!N81</f>
        <v>1.0385460355502297E-2</v>
      </c>
      <c r="F74" s="8">
        <f>'Plate 3'!N81</f>
        <v>6.6825376936891778E-3</v>
      </c>
      <c r="G74" s="8">
        <f t="shared" ref="G74:G89" si="6">AVERAGE(D74:F74)</f>
        <v>-1.2214574109731854E-2</v>
      </c>
      <c r="H74" s="8">
        <f t="shared" ref="H74:H89" si="7">STDEV(D74:F74)</f>
        <v>3.5985243786744926E-2</v>
      </c>
      <c r="I74" s="7">
        <f t="shared" si="5"/>
        <v>-0.48858296438927418</v>
      </c>
    </row>
    <row r="75" spans="1:12" x14ac:dyDescent="0.4">
      <c r="A75" s="8">
        <v>74</v>
      </c>
      <c r="B75" s="8" t="s">
        <v>63</v>
      </c>
      <c r="C75" s="8" t="s">
        <v>71</v>
      </c>
      <c r="D75" s="8">
        <f>'Plate 1'!N82</f>
        <v>5.6116722783389444E-2</v>
      </c>
      <c r="E75" s="8">
        <f>'Plate 2'!N82</f>
        <v>0.12582384661473936</v>
      </c>
      <c r="F75" s="8">
        <f>'Plate 3'!N82</f>
        <v>0.12362694733324979</v>
      </c>
      <c r="G75" s="8">
        <f t="shared" si="6"/>
        <v>0.10185583891045953</v>
      </c>
      <c r="H75" s="8">
        <f t="shared" si="7"/>
        <v>3.9626464006739907E-2</v>
      </c>
      <c r="I75" s="7">
        <f t="shared" si="5"/>
        <v>4.0742335564183811</v>
      </c>
    </row>
    <row r="76" spans="1:12" x14ac:dyDescent="0.4">
      <c r="A76" s="8">
        <v>75</v>
      </c>
      <c r="B76" s="8" t="s">
        <v>62</v>
      </c>
      <c r="C76" s="8" t="s">
        <v>70</v>
      </c>
      <c r="D76" s="8">
        <f>'Plate 1'!N83</f>
        <v>0.31104697771364437</v>
      </c>
      <c r="E76" s="8">
        <f>'Plate 2'!N83</f>
        <v>0.39904134212103054</v>
      </c>
      <c r="F76" s="8">
        <f>'Plate 3'!N83</f>
        <v>0.34623898425427052</v>
      </c>
      <c r="G76" s="8">
        <f t="shared" si="6"/>
        <v>0.35210910136298179</v>
      </c>
      <c r="H76" s="8">
        <f t="shared" si="7"/>
        <v>4.428990571244721E-2</v>
      </c>
      <c r="I76" s="7">
        <f t="shared" si="5"/>
        <v>14.084364054519272</v>
      </c>
    </row>
    <row r="77" spans="1:12" x14ac:dyDescent="0.4">
      <c r="A77" s="8">
        <v>76</v>
      </c>
      <c r="B77" s="8" t="s">
        <v>61</v>
      </c>
      <c r="C77" s="8" t="s">
        <v>69</v>
      </c>
      <c r="D77" s="8">
        <f>'Plate 1'!N84</f>
        <v>2.607824274490941</v>
      </c>
      <c r="E77" s="8">
        <f>'Plate 2'!N84</f>
        <v>2.626722588376273</v>
      </c>
      <c r="F77" s="8">
        <f>'Plate 3'!N84</f>
        <v>2.6500438541536147</v>
      </c>
      <c r="G77" s="8">
        <f t="shared" si="6"/>
        <v>2.6281969056736094</v>
      </c>
      <c r="H77" s="8">
        <f t="shared" si="7"/>
        <v>2.1148367202768414E-2</v>
      </c>
      <c r="I77" s="7">
        <f t="shared" si="5"/>
        <v>105.12787622694438</v>
      </c>
    </row>
    <row r="78" spans="1:12" x14ac:dyDescent="0.4">
      <c r="A78" s="8">
        <v>77</v>
      </c>
      <c r="B78" s="8" t="s">
        <v>60</v>
      </c>
      <c r="C78" s="8" t="s">
        <v>68</v>
      </c>
      <c r="D78" s="8">
        <f>'Plate 1'!N85</f>
        <v>8.2206990540323872</v>
      </c>
      <c r="E78" s="8">
        <f>'Plate 2'!N85</f>
        <v>8.0946674655482322</v>
      </c>
      <c r="F78" s="8">
        <f>'Plate 3'!N85</f>
        <v>8.0098567430981902</v>
      </c>
      <c r="G78" s="8">
        <f t="shared" si="6"/>
        <v>8.1084077542262705</v>
      </c>
      <c r="H78" s="8">
        <f t="shared" si="7"/>
        <v>0.10609060594480084</v>
      </c>
      <c r="I78" s="7">
        <f t="shared" si="5"/>
        <v>324.33631016905082</v>
      </c>
    </row>
    <row r="79" spans="1:12" x14ac:dyDescent="0.4">
      <c r="A79" s="8">
        <v>78</v>
      </c>
      <c r="B79" s="8" t="s">
        <v>59</v>
      </c>
      <c r="C79" s="8" t="s">
        <v>67</v>
      </c>
      <c r="D79" s="8">
        <f>'Plate 1'!N86</f>
        <v>8.521725188391855</v>
      </c>
      <c r="E79" s="8">
        <f>'Plate 2'!N86</f>
        <v>8.4002396644697424</v>
      </c>
      <c r="F79" s="8">
        <f>'Plate 3'!N86</f>
        <v>8.3941026604853182</v>
      </c>
      <c r="G79" s="8">
        <f t="shared" si="6"/>
        <v>8.4386891711156391</v>
      </c>
      <c r="H79" s="8">
        <f t="shared" si="7"/>
        <v>7.1976738105434465E-2</v>
      </c>
      <c r="I79" s="7">
        <f t="shared" si="5"/>
        <v>337.54756684462558</v>
      </c>
    </row>
    <row r="80" spans="1:12" x14ac:dyDescent="0.4">
      <c r="A80" s="8">
        <v>79</v>
      </c>
      <c r="B80" s="8" t="s">
        <v>58</v>
      </c>
      <c r="C80" s="8" t="s">
        <v>66</v>
      </c>
      <c r="D80" s="8">
        <f>'Plate 1'!N87</f>
        <v>6.0529902196568859</v>
      </c>
      <c r="E80" s="8">
        <f>'Plate 2'!N87</f>
        <v>6.1382065108847614</v>
      </c>
      <c r="F80" s="8">
        <f>'Plate 3'!N87</f>
        <v>6.145011067953055</v>
      </c>
      <c r="G80" s="8">
        <f t="shared" si="6"/>
        <v>6.1120692661649016</v>
      </c>
      <c r="H80" s="8">
        <f t="shared" si="7"/>
        <v>5.1276951951593749E-2</v>
      </c>
      <c r="I80" s="7">
        <f t="shared" si="5"/>
        <v>244.48277064659607</v>
      </c>
    </row>
    <row r="81" spans="1:11" x14ac:dyDescent="0.4">
      <c r="A81" s="8">
        <v>80</v>
      </c>
      <c r="B81" s="8" t="s">
        <v>57</v>
      </c>
      <c r="C81" s="8" t="s">
        <v>65</v>
      </c>
      <c r="D81" s="8">
        <f>'Plate 1'!N88</f>
        <v>2.512425845759179</v>
      </c>
      <c r="E81" s="8">
        <f>'Plate 2'!N88</f>
        <v>2.530856800479329</v>
      </c>
      <c r="F81" s="8">
        <f>'Plate 3'!N88</f>
        <v>2.5335171031199097</v>
      </c>
      <c r="G81" s="8">
        <f t="shared" si="6"/>
        <v>2.5255999164528058</v>
      </c>
      <c r="H81" s="8">
        <f t="shared" si="7"/>
        <v>1.1486357408481571E-2</v>
      </c>
      <c r="I81" s="7">
        <f t="shared" si="5"/>
        <v>101.02399665811222</v>
      </c>
    </row>
    <row r="82" spans="1:11" x14ac:dyDescent="0.4">
      <c r="A82" s="8">
        <v>81</v>
      </c>
      <c r="B82" s="8" t="s">
        <v>65</v>
      </c>
      <c r="C82" s="8" t="s">
        <v>73</v>
      </c>
      <c r="D82" s="8">
        <f>'Plate 1'!N89</f>
        <v>0.87341670675004002</v>
      </c>
      <c r="E82" s="8">
        <f>'Plate 2'!N89</f>
        <v>0.93469143199520666</v>
      </c>
      <c r="F82" s="8">
        <f>'Plate 3'!N89</f>
        <v>0.91634298124712854</v>
      </c>
      <c r="G82" s="8">
        <f t="shared" si="6"/>
        <v>0.90815037333079174</v>
      </c>
      <c r="H82" s="8">
        <f t="shared" si="7"/>
        <v>3.1448165396741092E-2</v>
      </c>
      <c r="I82" s="7">
        <f t="shared" si="5"/>
        <v>36.326014933231669</v>
      </c>
    </row>
    <row r="83" spans="1:11" x14ac:dyDescent="0.4">
      <c r="A83" s="8">
        <v>82</v>
      </c>
      <c r="B83" s="8" t="s">
        <v>66</v>
      </c>
      <c r="C83" s="8" t="s">
        <v>74</v>
      </c>
      <c r="D83" s="8">
        <f>'Plate 1'!N90</f>
        <v>0.50505050505050497</v>
      </c>
      <c r="E83" s="8">
        <f>'Plate 2'!N90</f>
        <v>0.51807469542640305</v>
      </c>
      <c r="F83" s="8">
        <f>'Plate 3'!N90</f>
        <v>0.52040262289604478</v>
      </c>
      <c r="G83" s="8">
        <f t="shared" si="6"/>
        <v>0.51450927445765093</v>
      </c>
      <c r="H83" s="8">
        <f t="shared" si="7"/>
        <v>8.2738171722094751E-3</v>
      </c>
      <c r="I83" s="7">
        <f t="shared" si="5"/>
        <v>20.580370978306036</v>
      </c>
    </row>
    <row r="84" spans="1:11" x14ac:dyDescent="0.4">
      <c r="A84" s="8">
        <v>83</v>
      </c>
      <c r="B84" s="8" t="s">
        <v>67</v>
      </c>
      <c r="C84" s="8" t="s">
        <v>75</v>
      </c>
      <c r="D84" s="8">
        <f>'Plate 1'!N91</f>
        <v>0.20161936828603494</v>
      </c>
      <c r="E84" s="8">
        <f>'Plate 2'!N91</f>
        <v>0.24126223287397644</v>
      </c>
      <c r="F84" s="8">
        <f>'Plate 3'!N91</f>
        <v>0.24015369836695483</v>
      </c>
      <c r="G84" s="8">
        <f t="shared" si="6"/>
        <v>0.22767843317565539</v>
      </c>
      <c r="H84" s="8">
        <f t="shared" si="7"/>
        <v>2.2574617590989263E-2</v>
      </c>
      <c r="I84" s="7">
        <f t="shared" si="5"/>
        <v>9.1071373270262157</v>
      </c>
    </row>
    <row r="85" spans="1:11" x14ac:dyDescent="0.4">
      <c r="A85" s="8">
        <v>84</v>
      </c>
      <c r="B85" s="8" t="s">
        <v>68</v>
      </c>
      <c r="C85" s="8" t="s">
        <v>76</v>
      </c>
      <c r="D85" s="8">
        <f>'Plate 1'!N92</f>
        <v>7.1749238415905081E-2</v>
      </c>
      <c r="E85" s="8">
        <f>'Plate 2'!N92</f>
        <v>0.12142999800279608</v>
      </c>
      <c r="F85" s="8">
        <f>'Plate 3'!N92</f>
        <v>0.1140207993985716</v>
      </c>
      <c r="G85" s="8">
        <f t="shared" si="6"/>
        <v>0.10240001193909092</v>
      </c>
      <c r="H85" s="8">
        <f t="shared" si="7"/>
        <v>2.6801613648555479E-2</v>
      </c>
      <c r="I85" s="7">
        <f t="shared" si="5"/>
        <v>4.0960004775636367</v>
      </c>
    </row>
    <row r="86" spans="1:11" x14ac:dyDescent="0.4">
      <c r="A86" s="8">
        <v>85</v>
      </c>
      <c r="B86" s="8" t="s">
        <v>69</v>
      </c>
      <c r="C86" s="8" t="s">
        <v>77</v>
      </c>
      <c r="D86" s="8">
        <f>'Plate 1'!N93</f>
        <v>-6.4534231200897865E-2</v>
      </c>
      <c r="E86" s="8">
        <f>'Plate 2'!N93</f>
        <v>1.3580986618733772E-2</v>
      </c>
      <c r="F86" s="8">
        <f>'Plate 3'!N93</f>
        <v>4.1765860585557361E-4</v>
      </c>
      <c r="G86" s="8">
        <f t="shared" si="6"/>
        <v>-1.6845195325436171E-2</v>
      </c>
      <c r="H86" s="8">
        <f t="shared" si="7"/>
        <v>4.182106416797593E-2</v>
      </c>
      <c r="I86" s="7">
        <f t="shared" si="5"/>
        <v>-0.67380781301744685</v>
      </c>
    </row>
    <row r="87" spans="1:11" x14ac:dyDescent="0.4">
      <c r="A87" s="8">
        <v>86</v>
      </c>
      <c r="B87" s="8" t="s">
        <v>70</v>
      </c>
      <c r="C87" s="8" t="s">
        <v>78</v>
      </c>
      <c r="D87" s="8">
        <f>'Plate 1'!N94</f>
        <v>0.11143177809844476</v>
      </c>
      <c r="E87" s="8">
        <f>'Plate 2'!N94</f>
        <v>0.16616736568803675</v>
      </c>
      <c r="F87" s="8">
        <f>'Plate 3'!N94</f>
        <v>0.16497514931295157</v>
      </c>
      <c r="G87" s="8">
        <f t="shared" si="6"/>
        <v>0.14752476436647768</v>
      </c>
      <c r="H87" s="8">
        <f t="shared" si="7"/>
        <v>3.1263126655527745E-2</v>
      </c>
      <c r="I87" s="7">
        <f t="shared" si="5"/>
        <v>5.9009905746591071</v>
      </c>
    </row>
    <row r="88" spans="1:11" x14ac:dyDescent="0.4">
      <c r="A88" s="8">
        <v>87</v>
      </c>
      <c r="B88" s="8" t="s">
        <v>71</v>
      </c>
      <c r="C88" s="8" t="s">
        <v>79</v>
      </c>
      <c r="D88" s="8">
        <f>'Plate 1'!N95</f>
        <v>6.4133397466730802E-2</v>
      </c>
      <c r="E88" s="8">
        <f>'Plate 2'!N95</f>
        <v>0.13421210305572198</v>
      </c>
      <c r="F88" s="8">
        <f>'Plate 3'!N95</f>
        <v>0.11903270266883849</v>
      </c>
      <c r="G88" s="8">
        <f t="shared" si="6"/>
        <v>0.10579273439709709</v>
      </c>
      <c r="H88" s="8">
        <f t="shared" si="7"/>
        <v>3.6867720490079976E-2</v>
      </c>
      <c r="I88" s="7">
        <f t="shared" si="5"/>
        <v>4.2317093758838835</v>
      </c>
    </row>
    <row r="89" spans="1:11" x14ac:dyDescent="0.4">
      <c r="A89" s="8">
        <v>88</v>
      </c>
      <c r="B89" s="8" t="s">
        <v>72</v>
      </c>
      <c r="C89" s="8" t="s">
        <v>80</v>
      </c>
      <c r="D89" s="8">
        <f>'Plate 1'!N96</f>
        <v>-5.9323392656725989E-2</v>
      </c>
      <c r="E89" s="8">
        <f>'Plate 2'!N96</f>
        <v>1.5977631316157381E-2</v>
      </c>
      <c r="F89" s="8">
        <f>'Plate 3'!N96</f>
        <v>1.2529758175667208E-2</v>
      </c>
      <c r="G89" s="8">
        <f t="shared" si="6"/>
        <v>-1.0272001054967134E-2</v>
      </c>
      <c r="H89" s="8">
        <f t="shared" si="7"/>
        <v>4.2514717696934705E-2</v>
      </c>
      <c r="I89" s="7">
        <f t="shared" si="5"/>
        <v>-0.41088004219868535</v>
      </c>
      <c r="J89">
        <f>SUM(I68:I89)</f>
        <v>1202.7797925167847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2022-08-25T22:00:19Z</dcterms:modified>
</cp:coreProperties>
</file>