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08 Batch 136 Water Yr\"/>
    </mc:Choice>
  </mc:AlternateContent>
  <xr:revisionPtr revIDLastSave="0" documentId="13_ncr:1_{E482BCF4-A685-4D1B-8574-A9E78A0344C3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5" l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N58" i="6" s="1"/>
  <c r="O58" i="6" s="1"/>
  <c r="I16" i="1"/>
  <c r="N89" i="1" s="1"/>
  <c r="O89" i="1" s="1"/>
  <c r="G9" i="6"/>
  <c r="G10" i="1"/>
  <c r="G10" i="6" s="1"/>
  <c r="N72" i="6" l="1"/>
  <c r="N83" i="6"/>
  <c r="N91" i="6"/>
  <c r="N74" i="6"/>
  <c r="N20" i="6"/>
  <c r="N57" i="6"/>
  <c r="N96" i="6"/>
  <c r="N28" i="6"/>
  <c r="N82" i="6"/>
  <c r="O82" i="6" s="1"/>
  <c r="N89" i="6"/>
  <c r="N15" i="6"/>
  <c r="N47" i="6"/>
  <c r="N66" i="6"/>
  <c r="N36" i="6"/>
  <c r="O36" i="6" s="1"/>
  <c r="N37" i="6"/>
  <c r="N38" i="6"/>
  <c r="N73" i="6"/>
  <c r="N42" i="6"/>
  <c r="N41" i="6"/>
  <c r="O41" i="6" s="1"/>
  <c r="N11" i="6"/>
  <c r="N44" i="6"/>
  <c r="O44" i="6" s="1"/>
  <c r="N45" i="6"/>
  <c r="N46" i="6"/>
  <c r="O46" i="6" s="1"/>
  <c r="N18" i="6"/>
  <c r="O18" i="6" s="1"/>
  <c r="N9" i="6"/>
  <c r="N39" i="6"/>
  <c r="N14" i="6"/>
  <c r="N30" i="6"/>
  <c r="N19" i="6"/>
  <c r="N52" i="6"/>
  <c r="O52" i="6" s="1"/>
  <c r="N53" i="6"/>
  <c r="N54" i="6"/>
  <c r="N16" i="6"/>
  <c r="O16" i="6" s="1"/>
  <c r="N17" i="6"/>
  <c r="O17" i="6" s="1"/>
  <c r="N90" i="6"/>
  <c r="N95" i="6"/>
  <c r="N50" i="6"/>
  <c r="N10" i="6"/>
  <c r="O10" i="6" s="1"/>
  <c r="N27" i="6"/>
  <c r="N60" i="6"/>
  <c r="N61" i="6"/>
  <c r="N62" i="6"/>
  <c r="N24" i="6"/>
  <c r="O24" i="6" s="1"/>
  <c r="N25" i="6"/>
  <c r="N80" i="6"/>
  <c r="O80" i="6" s="1"/>
  <c r="N31" i="6"/>
  <c r="N12" i="6"/>
  <c r="O12" i="6" s="1"/>
  <c r="N22" i="6"/>
  <c r="O22" i="6" s="1"/>
  <c r="N26" i="6"/>
  <c r="O26" i="6" s="1"/>
  <c r="N35" i="6"/>
  <c r="N68" i="6"/>
  <c r="O68" i="6" s="1"/>
  <c r="N69" i="6"/>
  <c r="N70" i="6"/>
  <c r="N32" i="6"/>
  <c r="N33" i="6"/>
  <c r="N55" i="6"/>
  <c r="N88" i="6"/>
  <c r="O88" i="6" s="1"/>
  <c r="N13" i="6"/>
  <c r="O13" i="6" s="1"/>
  <c r="N21" i="6"/>
  <c r="N43" i="6"/>
  <c r="N76" i="6"/>
  <c r="N77" i="6"/>
  <c r="N78" i="6"/>
  <c r="O78" i="6" s="1"/>
  <c r="N40" i="6"/>
  <c r="O40" i="6" s="1"/>
  <c r="N49" i="6"/>
  <c r="N75" i="6"/>
  <c r="N71" i="6"/>
  <c r="N63" i="6"/>
  <c r="N29" i="6"/>
  <c r="N51" i="6"/>
  <c r="N84" i="6"/>
  <c r="N85" i="6"/>
  <c r="N86" i="6"/>
  <c r="N48" i="6"/>
  <c r="N65" i="6"/>
  <c r="N79" i="6"/>
  <c r="N59" i="6"/>
  <c r="N92" i="6"/>
  <c r="N93" i="6"/>
  <c r="N94" i="6"/>
  <c r="N56" i="6"/>
  <c r="N81" i="6"/>
  <c r="N67" i="6"/>
  <c r="N34" i="6"/>
  <c r="N87" i="6"/>
  <c r="N23" i="6"/>
  <c r="O23" i="6" s="1"/>
  <c r="N64" i="6"/>
  <c r="O64" i="6" s="1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D48" i="3"/>
  <c r="D2" i="3"/>
  <c r="D61" i="3"/>
  <c r="D22" i="3"/>
  <c r="F75" i="3"/>
  <c r="F51" i="3"/>
  <c r="F34" i="3"/>
  <c r="F16" i="3"/>
  <c r="D82" i="3"/>
  <c r="F10" i="3"/>
  <c r="F39" i="3"/>
  <c r="F37" i="3"/>
  <c r="F61" i="3"/>
  <c r="D25" i="3"/>
  <c r="G11" i="1"/>
  <c r="G11" i="5" s="1"/>
  <c r="G10" i="5"/>
  <c r="D63" i="3"/>
  <c r="F3" i="3"/>
  <c r="F19" i="3"/>
  <c r="D30" i="3"/>
  <c r="D11" i="3"/>
  <c r="D27" i="3"/>
  <c r="D35" i="3"/>
  <c r="F9" i="3"/>
  <c r="F73" i="3"/>
  <c r="D4" i="3"/>
  <c r="D12" i="3"/>
  <c r="D26" i="3"/>
  <c r="O94" i="6" l="1"/>
  <c r="F87" i="3"/>
  <c r="O66" i="6"/>
  <c r="F59" i="3"/>
  <c r="O47" i="6"/>
  <c r="F40" i="3"/>
  <c r="O15" i="6"/>
  <c r="F8" i="3"/>
  <c r="O38" i="6"/>
  <c r="F31" i="3"/>
  <c r="O77" i="6"/>
  <c r="F70" i="3"/>
  <c r="O89" i="6"/>
  <c r="F82" i="3"/>
  <c r="O93" i="6"/>
  <c r="F86" i="3"/>
  <c r="O59" i="6"/>
  <c r="F52" i="3"/>
  <c r="F71" i="3"/>
  <c r="O61" i="6"/>
  <c r="F54" i="3"/>
  <c r="O9" i="6"/>
  <c r="F2" i="3"/>
  <c r="O19" i="6"/>
  <c r="F12" i="3"/>
  <c r="F45" i="3"/>
  <c r="O85" i="6"/>
  <c r="F78" i="3"/>
  <c r="O55" i="6"/>
  <c r="F48" i="3"/>
  <c r="O60" i="6"/>
  <c r="F53" i="3"/>
  <c r="O28" i="6"/>
  <c r="F21" i="3"/>
  <c r="O92" i="6"/>
  <c r="F85" i="3"/>
  <c r="O14" i="6"/>
  <c r="F7" i="3"/>
  <c r="O33" i="6"/>
  <c r="F26" i="3"/>
  <c r="O27" i="6"/>
  <c r="F20" i="3"/>
  <c r="O96" i="6"/>
  <c r="F89" i="3"/>
  <c r="O30" i="6"/>
  <c r="F23" i="3"/>
  <c r="O39" i="6"/>
  <c r="F32" i="3"/>
  <c r="F6" i="3"/>
  <c r="O51" i="6"/>
  <c r="F44" i="3"/>
  <c r="O32" i="6"/>
  <c r="F25" i="3"/>
  <c r="O45" i="6"/>
  <c r="F38" i="3"/>
  <c r="O57" i="6"/>
  <c r="F50" i="3"/>
  <c r="O79" i="6"/>
  <c r="F72" i="3"/>
  <c r="O62" i="6"/>
  <c r="F55" i="3"/>
  <c r="F17" i="3"/>
  <c r="O87" i="6"/>
  <c r="F80" i="3"/>
  <c r="O29" i="6"/>
  <c r="F22" i="3"/>
  <c r="O70" i="6"/>
  <c r="F63" i="3"/>
  <c r="O50" i="6"/>
  <c r="F43" i="3"/>
  <c r="O20" i="6"/>
  <c r="F13" i="3"/>
  <c r="O53" i="6"/>
  <c r="F46" i="3"/>
  <c r="O76" i="6"/>
  <c r="F69" i="3"/>
  <c r="O65" i="6"/>
  <c r="F58" i="3"/>
  <c r="O48" i="6"/>
  <c r="F41" i="3"/>
  <c r="O34" i="6"/>
  <c r="F27" i="3"/>
  <c r="O63" i="6"/>
  <c r="F56" i="3"/>
  <c r="O69" i="6"/>
  <c r="F62" i="3"/>
  <c r="O95" i="6"/>
  <c r="F88" i="3"/>
  <c r="O11" i="6"/>
  <c r="F4" i="3"/>
  <c r="O74" i="6"/>
  <c r="F67" i="3"/>
  <c r="O25" i="6"/>
  <c r="F18" i="3"/>
  <c r="O84" i="6"/>
  <c r="F77" i="3"/>
  <c r="F15" i="3"/>
  <c r="F5" i="3"/>
  <c r="O67" i="6"/>
  <c r="F60" i="3"/>
  <c r="O71" i="6"/>
  <c r="F64" i="3"/>
  <c r="O90" i="6"/>
  <c r="F83" i="3"/>
  <c r="O91" i="6"/>
  <c r="F84" i="3"/>
  <c r="O37" i="6"/>
  <c r="F30" i="3"/>
  <c r="O21" i="6"/>
  <c r="F14" i="3"/>
  <c r="F81" i="3"/>
  <c r="F29" i="3"/>
  <c r="F57" i="3"/>
  <c r="F11" i="3"/>
  <c r="O81" i="6"/>
  <c r="F74" i="3"/>
  <c r="O75" i="6"/>
  <c r="F68" i="3"/>
  <c r="O35" i="6"/>
  <c r="F28" i="3"/>
  <c r="O42" i="6"/>
  <c r="F35" i="3"/>
  <c r="O83" i="6"/>
  <c r="F76" i="3"/>
  <c r="O54" i="6"/>
  <c r="F47" i="3"/>
  <c r="O31" i="6"/>
  <c r="F24" i="3"/>
  <c r="O43" i="6"/>
  <c r="F36" i="3"/>
  <c r="O86" i="6"/>
  <c r="F79" i="3"/>
  <c r="F33" i="3"/>
  <c r="O56" i="6"/>
  <c r="F49" i="3"/>
  <c r="O49" i="6"/>
  <c r="F42" i="3"/>
  <c r="O73" i="6"/>
  <c r="F66" i="3"/>
  <c r="O72" i="6"/>
  <c r="F65" i="3"/>
  <c r="D15" i="3"/>
  <c r="D7" i="3"/>
  <c r="D79" i="3"/>
  <c r="D19" i="3"/>
  <c r="D31" i="3"/>
  <c r="D6" i="3"/>
  <c r="D51" i="3"/>
  <c r="D86" i="3"/>
  <c r="D14" i="3"/>
  <c r="D43" i="3"/>
  <c r="D53" i="3"/>
  <c r="D34" i="3"/>
  <c r="D78" i="3"/>
  <c r="O67" i="1"/>
  <c r="D37" i="3"/>
  <c r="D67" i="3"/>
  <c r="D36" i="3"/>
  <c r="D16" i="3"/>
  <c r="D47" i="3"/>
  <c r="D8" i="3"/>
  <c r="D17" i="3"/>
  <c r="O24" i="1"/>
  <c r="D81" i="3"/>
  <c r="O88" i="1"/>
  <c r="D10" i="3"/>
  <c r="D23" i="3"/>
  <c r="D49" i="3"/>
  <c r="O83" i="1"/>
  <c r="D76" i="3"/>
  <c r="D18" i="3"/>
  <c r="D68" i="3"/>
  <c r="D40" i="3"/>
  <c r="D89" i="3"/>
  <c r="O96" i="1"/>
  <c r="D3" i="3"/>
  <c r="D75" i="3"/>
  <c r="D71" i="3"/>
  <c r="O52" i="1"/>
  <c r="O73" i="1"/>
  <c r="D66" i="3"/>
  <c r="O76" i="1"/>
  <c r="D69" i="3"/>
  <c r="O72" i="1"/>
  <c r="D65" i="3"/>
  <c r="O12" i="1"/>
  <c r="D5" i="3"/>
  <c r="D38" i="3"/>
  <c r="O36" i="1"/>
  <c r="D29" i="3"/>
  <c r="D24" i="3"/>
  <c r="O31" i="1"/>
  <c r="D20" i="3"/>
  <c r="D33" i="3"/>
  <c r="O80" i="1"/>
  <c r="D73" i="3"/>
  <c r="O59" i="1"/>
  <c r="D52" i="3"/>
  <c r="O20" i="1"/>
  <c r="D13" i="3"/>
  <c r="O71" i="1"/>
  <c r="D64" i="3"/>
  <c r="D50" i="3"/>
  <c r="D39" i="3"/>
  <c r="D46" i="3"/>
  <c r="D74" i="3"/>
  <c r="O16" i="1"/>
  <c r="D9" i="3"/>
  <c r="D58" i="3"/>
  <c r="O65" i="1"/>
  <c r="O64" i="1"/>
  <c r="D57" i="3"/>
  <c r="D87" i="3"/>
  <c r="O94" i="1"/>
  <c r="D21" i="3"/>
  <c r="O28" i="1"/>
  <c r="D70" i="3"/>
  <c r="O77" i="1"/>
  <c r="O51" i="1"/>
  <c r="D44" i="3"/>
  <c r="D88" i="3"/>
  <c r="O95" i="1"/>
  <c r="D28" i="3"/>
  <c r="O35" i="1"/>
  <c r="D83" i="3"/>
  <c r="D55" i="3"/>
  <c r="O84" i="1"/>
  <c r="D77" i="3"/>
  <c r="D41" i="3"/>
  <c r="O48" i="1"/>
  <c r="D85" i="3"/>
  <c r="D72" i="3"/>
  <c r="D42" i="3"/>
  <c r="D59" i="3"/>
  <c r="D84" i="3"/>
  <c r="O39" i="1"/>
  <c r="D32" i="3"/>
  <c r="D62" i="3"/>
  <c r="O69" i="1"/>
  <c r="D80" i="3"/>
  <c r="O87" i="1"/>
  <c r="O63" i="1"/>
  <c r="D56" i="3"/>
  <c r="O61" i="1"/>
  <c r="D54" i="3"/>
  <c r="G12" i="1"/>
  <c r="G13" i="1" s="1"/>
  <c r="G11" i="6"/>
  <c r="G12" i="5"/>
  <c r="G12" i="6" l="1"/>
  <c r="G13" i="6"/>
  <c r="G14" i="1"/>
  <c r="G13" i="5"/>
  <c r="G14" i="5" l="1"/>
  <c r="I16" i="5" s="1"/>
  <c r="G14" i="6"/>
  <c r="N90" i="5" l="1"/>
  <c r="N82" i="5"/>
  <c r="N40" i="5"/>
  <c r="N27" i="5"/>
  <c r="N75" i="5"/>
  <c r="N84" i="5"/>
  <c r="N66" i="5"/>
  <c r="N53" i="5"/>
  <c r="N20" i="5"/>
  <c r="N14" i="5"/>
  <c r="N46" i="5"/>
  <c r="N37" i="5"/>
  <c r="N21" i="5"/>
  <c r="N88" i="5"/>
  <c r="N56" i="5"/>
  <c r="N28" i="5"/>
  <c r="N57" i="5"/>
  <c r="N52" i="5"/>
  <c r="N48" i="5"/>
  <c r="N58" i="5"/>
  <c r="N94" i="5"/>
  <c r="N85" i="5"/>
  <c r="N92" i="5"/>
  <c r="N63" i="5"/>
  <c r="N96" i="5"/>
  <c r="N77" i="5"/>
  <c r="N47" i="5"/>
  <c r="N23" i="5"/>
  <c r="N55" i="5"/>
  <c r="N95" i="5"/>
  <c r="N41" i="5"/>
  <c r="N24" i="5"/>
  <c r="N45" i="5"/>
  <c r="N29" i="5"/>
  <c r="N10" i="5"/>
  <c r="N12" i="5"/>
  <c r="N64" i="5"/>
  <c r="N72" i="5"/>
  <c r="N9" i="5"/>
  <c r="N89" i="5"/>
  <c r="N42" i="5"/>
  <c r="N83" i="5"/>
  <c r="N54" i="5"/>
  <c r="N74" i="5"/>
  <c r="N49" i="5"/>
  <c r="N11" i="5"/>
  <c r="N43" i="5"/>
  <c r="N79" i="5"/>
  <c r="N18" i="5"/>
  <c r="N50" i="5"/>
  <c r="N31" i="5"/>
  <c r="N15" i="5"/>
  <c r="N51" i="5"/>
  <c r="N30" i="5"/>
  <c r="N76" i="5"/>
  <c r="N67" i="5"/>
  <c r="N68" i="5"/>
  <c r="N35" i="5"/>
  <c r="N71" i="5"/>
  <c r="N62" i="5"/>
  <c r="N65" i="5"/>
  <c r="N70" i="5"/>
  <c r="N17" i="5"/>
  <c r="N81" i="5"/>
  <c r="N44" i="5"/>
  <c r="N80" i="5"/>
  <c r="N33" i="5"/>
  <c r="N93" i="5"/>
  <c r="N22" i="5"/>
  <c r="N59" i="5"/>
  <c r="N73" i="5"/>
  <c r="N26" i="5"/>
  <c r="N36" i="5"/>
  <c r="N19" i="5"/>
  <c r="N13" i="5"/>
  <c r="N91" i="5"/>
  <c r="N16" i="5"/>
  <c r="N60" i="5"/>
  <c r="N38" i="5"/>
  <c r="N86" i="5"/>
  <c r="N69" i="5"/>
  <c r="N39" i="5"/>
  <c r="N61" i="5"/>
  <c r="N34" i="5"/>
  <c r="N87" i="5"/>
  <c r="N25" i="5"/>
  <c r="N32" i="5"/>
  <c r="N78" i="5"/>
  <c r="O41" i="5" l="1"/>
  <c r="E34" i="3"/>
  <c r="O81" i="5"/>
  <c r="E74" i="3"/>
  <c r="O21" i="5"/>
  <c r="E14" i="3"/>
  <c r="O14" i="5"/>
  <c r="E7" i="3"/>
  <c r="O88" i="5"/>
  <c r="E81" i="3"/>
  <c r="O53" i="5"/>
  <c r="E46" i="3"/>
  <c r="O86" i="5"/>
  <c r="E79" i="3"/>
  <c r="O43" i="5"/>
  <c r="E36" i="3"/>
  <c r="O49" i="5"/>
  <c r="E42" i="3"/>
  <c r="O62" i="5"/>
  <c r="E55" i="3"/>
  <c r="E47" i="3"/>
  <c r="O54" i="5"/>
  <c r="O20" i="5"/>
  <c r="E13" i="3"/>
  <c r="O76" i="5"/>
  <c r="E69" i="3"/>
  <c r="O92" i="5"/>
  <c r="E85" i="3"/>
  <c r="O66" i="5"/>
  <c r="E59" i="3"/>
  <c r="O56" i="5"/>
  <c r="E49" i="3"/>
  <c r="O16" i="5"/>
  <c r="E9" i="3"/>
  <c r="E40" i="3"/>
  <c r="O47" i="5"/>
  <c r="E77" i="3"/>
  <c r="O84" i="5"/>
  <c r="O28" i="5"/>
  <c r="E21" i="3"/>
  <c r="E48" i="3"/>
  <c r="O55" i="5"/>
  <c r="O91" i="5"/>
  <c r="E84" i="3"/>
  <c r="O13" i="5"/>
  <c r="E6" i="3"/>
  <c r="O19" i="5"/>
  <c r="E12" i="3"/>
  <c r="O96" i="5"/>
  <c r="E89" i="3"/>
  <c r="E2" i="3"/>
  <c r="O9" i="5"/>
  <c r="E57" i="3"/>
  <c r="O64" i="5"/>
  <c r="O94" i="5"/>
  <c r="E87" i="3"/>
  <c r="O75" i="5"/>
  <c r="E68" i="3"/>
  <c r="O24" i="5"/>
  <c r="E17" i="3"/>
  <c r="O60" i="5"/>
  <c r="E53" i="3"/>
  <c r="O65" i="5"/>
  <c r="E58" i="3"/>
  <c r="O23" i="5"/>
  <c r="E16" i="3"/>
  <c r="O71" i="5"/>
  <c r="E64" i="3"/>
  <c r="O83" i="5"/>
  <c r="E76" i="3"/>
  <c r="O42" i="5"/>
  <c r="E35" i="3"/>
  <c r="O67" i="5"/>
  <c r="E60" i="3"/>
  <c r="E25" i="3"/>
  <c r="O32" i="5"/>
  <c r="O72" i="5"/>
  <c r="E65" i="3"/>
  <c r="O15" i="5"/>
  <c r="E8" i="3"/>
  <c r="O12" i="5"/>
  <c r="E5" i="3"/>
  <c r="O58" i="5"/>
  <c r="E51" i="3"/>
  <c r="O27" i="5"/>
  <c r="E20" i="3"/>
  <c r="O38" i="5"/>
  <c r="E31" i="3"/>
  <c r="O11" i="5"/>
  <c r="E4" i="3"/>
  <c r="O37" i="5"/>
  <c r="E30" i="3"/>
  <c r="O77" i="5"/>
  <c r="E70" i="3"/>
  <c r="O63" i="5"/>
  <c r="E56" i="3"/>
  <c r="O59" i="5"/>
  <c r="E52" i="3"/>
  <c r="O87" i="5"/>
  <c r="E80" i="3"/>
  <c r="O33" i="5"/>
  <c r="E26" i="3"/>
  <c r="O31" i="5"/>
  <c r="E24" i="3"/>
  <c r="O10" i="5"/>
  <c r="E3" i="3"/>
  <c r="O48" i="5"/>
  <c r="E41" i="3"/>
  <c r="O40" i="5"/>
  <c r="E33" i="3"/>
  <c r="O17" i="5"/>
  <c r="E10" i="3"/>
  <c r="O95" i="5"/>
  <c r="E88" i="3"/>
  <c r="E39" i="3"/>
  <c r="O46" i="5"/>
  <c r="O68" i="5"/>
  <c r="E61" i="3"/>
  <c r="E71" i="3"/>
  <c r="O78" i="5"/>
  <c r="O26" i="5"/>
  <c r="E19" i="3"/>
  <c r="O73" i="5"/>
  <c r="E66" i="3"/>
  <c r="O25" i="5"/>
  <c r="E18" i="3"/>
  <c r="O30" i="5"/>
  <c r="E23" i="3"/>
  <c r="O22" i="5"/>
  <c r="E15" i="3"/>
  <c r="O93" i="5"/>
  <c r="E86" i="3"/>
  <c r="O39" i="5"/>
  <c r="E32" i="3"/>
  <c r="O80" i="5"/>
  <c r="E73" i="3"/>
  <c r="E43" i="3"/>
  <c r="O50" i="5"/>
  <c r="O29" i="5"/>
  <c r="E22" i="3"/>
  <c r="O52" i="5"/>
  <c r="E45" i="3"/>
  <c r="E75" i="3"/>
  <c r="O82" i="5"/>
  <c r="O79" i="5"/>
  <c r="E72" i="3"/>
  <c r="O70" i="5"/>
  <c r="E63" i="3"/>
  <c r="O74" i="5"/>
  <c r="E67" i="3"/>
  <c r="O35" i="5"/>
  <c r="E28" i="3"/>
  <c r="O36" i="5"/>
  <c r="E29" i="3"/>
  <c r="O89" i="5"/>
  <c r="E82" i="3"/>
  <c r="O85" i="5"/>
  <c r="E78" i="3"/>
  <c r="O51" i="5"/>
  <c r="E44" i="3"/>
  <c r="O34" i="5"/>
  <c r="E27" i="3"/>
  <c r="O61" i="5"/>
  <c r="E54" i="3"/>
  <c r="E62" i="3"/>
  <c r="O69" i="5"/>
  <c r="O44" i="5"/>
  <c r="E37" i="3"/>
  <c r="O18" i="5"/>
  <c r="E11" i="3"/>
  <c r="O45" i="5"/>
  <c r="E38" i="3"/>
  <c r="O57" i="5"/>
  <c r="E50" i="3"/>
  <c r="O90" i="5"/>
  <c r="E83" i="3"/>
  <c r="G75" i="3" l="1"/>
  <c r="I75" i="3" s="1"/>
  <c r="H75" i="3"/>
  <c r="H83" i="3"/>
  <c r="G83" i="3"/>
  <c r="I83" i="3" s="1"/>
  <c r="H45" i="3"/>
  <c r="G45" i="3"/>
  <c r="I45" i="3" s="1"/>
  <c r="G79" i="3"/>
  <c r="I79" i="3" s="1"/>
  <c r="H79" i="3"/>
  <c r="G36" i="3"/>
  <c r="I36" i="3" s="1"/>
  <c r="H36" i="3"/>
  <c r="H18" i="3"/>
  <c r="G18" i="3"/>
  <c r="I18" i="3" s="1"/>
  <c r="H10" i="3"/>
  <c r="G10" i="3"/>
  <c r="I10" i="3" s="1"/>
  <c r="H59" i="3"/>
  <c r="G59" i="3"/>
  <c r="I59" i="3" s="1"/>
  <c r="G17" i="3"/>
  <c r="I17" i="3" s="1"/>
  <c r="H17" i="3"/>
  <c r="H29" i="3"/>
  <c r="G29" i="3"/>
  <c r="I29" i="3" s="1"/>
  <c r="H68" i="3"/>
  <c r="G68" i="3"/>
  <c r="I68" i="3" s="1"/>
  <c r="G69" i="3"/>
  <c r="I69" i="3" s="1"/>
  <c r="H69" i="3"/>
  <c r="G81" i="3"/>
  <c r="I81" i="3" s="1"/>
  <c r="H81" i="3"/>
  <c r="G56" i="3"/>
  <c r="I56" i="3" s="1"/>
  <c r="H56" i="3"/>
  <c r="H78" i="3"/>
  <c r="G78" i="3"/>
  <c r="I78" i="3" s="1"/>
  <c r="H84" i="3"/>
  <c r="G84" i="3"/>
  <c r="I84" i="3" s="1"/>
  <c r="H21" i="3"/>
  <c r="G21" i="3"/>
  <c r="I21" i="3" s="1"/>
  <c r="G13" i="3"/>
  <c r="I13" i="3" s="1"/>
  <c r="H13" i="3"/>
  <c r="H7" i="3"/>
  <c r="G7" i="3"/>
  <c r="I7" i="3" s="1"/>
  <c r="G58" i="3"/>
  <c r="I58" i="3" s="1"/>
  <c r="H58" i="3"/>
  <c r="H33" i="3"/>
  <c r="G33" i="3"/>
  <c r="I33" i="3" s="1"/>
  <c r="G85" i="3"/>
  <c r="I85" i="3" s="1"/>
  <c r="H85" i="3"/>
  <c r="G11" i="3"/>
  <c r="I11" i="3" s="1"/>
  <c r="H11" i="3"/>
  <c r="H73" i="3"/>
  <c r="G73" i="3"/>
  <c r="I73" i="3" s="1"/>
  <c r="H71" i="3"/>
  <c r="G71" i="3"/>
  <c r="I71" i="3" s="1"/>
  <c r="G66" i="3"/>
  <c r="I66" i="3" s="1"/>
  <c r="H66" i="3"/>
  <c r="H60" i="3"/>
  <c r="G60" i="3"/>
  <c r="I60" i="3" s="1"/>
  <c r="H14" i="3"/>
  <c r="G14" i="3"/>
  <c r="I14" i="3" s="1"/>
  <c r="H23" i="3"/>
  <c r="G23" i="3"/>
  <c r="I23" i="3" s="1"/>
  <c r="G50" i="3"/>
  <c r="I50" i="3" s="1"/>
  <c r="H50" i="3"/>
  <c r="H22" i="3"/>
  <c r="G22" i="3"/>
  <c r="I22" i="3" s="1"/>
  <c r="G48" i="3"/>
  <c r="I48" i="3" s="1"/>
  <c r="H48" i="3"/>
  <c r="G24" i="3"/>
  <c r="I24" i="3" s="1"/>
  <c r="H24" i="3"/>
  <c r="G32" i="3"/>
  <c r="I32" i="3" s="1"/>
  <c r="H32" i="3"/>
  <c r="G26" i="3"/>
  <c r="I26" i="3" s="1"/>
  <c r="H26" i="3"/>
  <c r="G57" i="3"/>
  <c r="I57" i="3" s="1"/>
  <c r="H57" i="3"/>
  <c r="H77" i="3"/>
  <c r="G77" i="3"/>
  <c r="I77" i="3" s="1"/>
  <c r="H47" i="3"/>
  <c r="G47" i="3"/>
  <c r="I47" i="3" s="1"/>
  <c r="H12" i="3"/>
  <c r="G12" i="3"/>
  <c r="I12" i="3" s="1"/>
  <c r="G65" i="3"/>
  <c r="I65" i="3" s="1"/>
  <c r="H65" i="3"/>
  <c r="G82" i="3"/>
  <c r="I82" i="3" s="1"/>
  <c r="H82" i="3"/>
  <c r="H41" i="3"/>
  <c r="G41" i="3"/>
  <c r="I41" i="3" s="1"/>
  <c r="G25" i="3"/>
  <c r="I25" i="3" s="1"/>
  <c r="H25" i="3"/>
  <c r="G3" i="3"/>
  <c r="I3" i="3" s="1"/>
  <c r="H3" i="3"/>
  <c r="H37" i="3"/>
  <c r="G37" i="3"/>
  <c r="I37" i="3" s="1"/>
  <c r="G35" i="3"/>
  <c r="I35" i="3" s="1"/>
  <c r="H35" i="3"/>
  <c r="H67" i="3"/>
  <c r="G67" i="3"/>
  <c r="I67" i="3" s="1"/>
  <c r="H76" i="3"/>
  <c r="G76" i="3"/>
  <c r="I76" i="3" s="1"/>
  <c r="G63" i="3"/>
  <c r="I63" i="3" s="1"/>
  <c r="H63" i="3"/>
  <c r="G86" i="3"/>
  <c r="I86" i="3" s="1"/>
  <c r="H86" i="3"/>
  <c r="H80" i="3"/>
  <c r="G80" i="3"/>
  <c r="I80" i="3" s="1"/>
  <c r="H51" i="3"/>
  <c r="G51" i="3"/>
  <c r="I51" i="3" s="1"/>
  <c r="H64" i="3"/>
  <c r="G64" i="3"/>
  <c r="I64" i="3" s="1"/>
  <c r="H55" i="3"/>
  <c r="G55" i="3"/>
  <c r="I55" i="3" s="1"/>
  <c r="G74" i="3"/>
  <c r="I74" i="3" s="1"/>
  <c r="H74" i="3"/>
  <c r="G8" i="3"/>
  <c r="I8" i="3" s="1"/>
  <c r="H8" i="3"/>
  <c r="H70" i="3"/>
  <c r="G70" i="3"/>
  <c r="I70" i="3" s="1"/>
  <c r="H30" i="3"/>
  <c r="G30" i="3"/>
  <c r="I30" i="3" s="1"/>
  <c r="H19" i="3"/>
  <c r="G19" i="3"/>
  <c r="I19" i="3" s="1"/>
  <c r="H43" i="3"/>
  <c r="G43" i="3"/>
  <c r="I43" i="3" s="1"/>
  <c r="G31" i="3"/>
  <c r="I31" i="3" s="1"/>
  <c r="H31" i="3"/>
  <c r="G62" i="3"/>
  <c r="I62" i="3" s="1"/>
  <c r="H62" i="3"/>
  <c r="G39" i="3"/>
  <c r="I39" i="3" s="1"/>
  <c r="H39" i="3"/>
  <c r="H2" i="3"/>
  <c r="G2" i="3"/>
  <c r="I2" i="3" s="1"/>
  <c r="H40" i="3"/>
  <c r="G40" i="3"/>
  <c r="I40" i="3" s="1"/>
  <c r="G44" i="3"/>
  <c r="I44" i="3" s="1"/>
  <c r="H44" i="3"/>
  <c r="H6" i="3"/>
  <c r="G6" i="3"/>
  <c r="I6" i="3" s="1"/>
  <c r="H38" i="3"/>
  <c r="G38" i="3"/>
  <c r="I38" i="3" s="1"/>
  <c r="G46" i="3"/>
  <c r="I46" i="3" s="1"/>
  <c r="H46" i="3"/>
  <c r="G28" i="3"/>
  <c r="I28" i="3" s="1"/>
  <c r="H28" i="3"/>
  <c r="H61" i="3"/>
  <c r="G61" i="3"/>
  <c r="I61" i="3" s="1"/>
  <c r="H27" i="3"/>
  <c r="G27" i="3"/>
  <c r="I27" i="3" s="1"/>
  <c r="G72" i="3"/>
  <c r="I72" i="3" s="1"/>
  <c r="H72" i="3"/>
  <c r="H15" i="3"/>
  <c r="G15" i="3"/>
  <c r="I15" i="3" s="1"/>
  <c r="G88" i="3"/>
  <c r="I88" i="3" s="1"/>
  <c r="H88" i="3"/>
  <c r="H52" i="3"/>
  <c r="G52" i="3"/>
  <c r="I52" i="3" s="1"/>
  <c r="H5" i="3"/>
  <c r="G5" i="3"/>
  <c r="I5" i="3" s="1"/>
  <c r="H16" i="3"/>
  <c r="G16" i="3"/>
  <c r="I16" i="3" s="1"/>
  <c r="H89" i="3"/>
  <c r="G89" i="3"/>
  <c r="I89" i="3" s="1"/>
  <c r="G9" i="3"/>
  <c r="I9" i="3" s="1"/>
  <c r="H9" i="3"/>
  <c r="H42" i="3"/>
  <c r="G42" i="3"/>
  <c r="I42" i="3" s="1"/>
  <c r="G34" i="3"/>
  <c r="I34" i="3" s="1"/>
  <c r="H34" i="3"/>
  <c r="G49" i="3"/>
  <c r="I49" i="3" s="1"/>
  <c r="H49" i="3"/>
  <c r="H53" i="3"/>
  <c r="G53" i="3"/>
  <c r="I53" i="3" s="1"/>
  <c r="G4" i="3"/>
  <c r="I4" i="3" s="1"/>
  <c r="H4" i="3"/>
  <c r="G87" i="3"/>
  <c r="I87" i="3" s="1"/>
  <c r="H87" i="3"/>
  <c r="G20" i="3"/>
  <c r="I20" i="3" s="1"/>
  <c r="H20" i="3"/>
  <c r="G54" i="3"/>
  <c r="I54" i="3" s="1"/>
  <c r="H54" i="3"/>
  <c r="J67" i="3" l="1"/>
  <c r="K67" i="3" s="1"/>
  <c r="J89" i="3"/>
  <c r="K89" i="3" s="1"/>
  <c r="J45" i="3"/>
  <c r="K45" i="3" s="1"/>
  <c r="J23" i="3"/>
  <c r="K23" i="3" s="1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<sst xmlns="http://schemas.openxmlformats.org/spreadsheetml/2006/main" count="1065" uniqueCount="121">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</sst>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65013</c:v>
                </c:pt>
                <c:pt idx="1">
                  <c:v>48760</c:v>
                </c:pt>
                <c:pt idx="2">
                  <c:v>23401</c:v>
                </c:pt>
                <c:pt idx="3">
                  <c:v>8474</c:v>
                </c:pt>
                <c:pt idx="4">
                  <c:v>4683</c:v>
                </c:pt>
                <c:pt idx="5">
                  <c:v>3743</c:v>
                </c:pt>
                <c:pt idx="6">
                  <c:v>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48760</c:v>
                </c:pt>
                <c:pt idx="1">
                  <c:v>23401</c:v>
                </c:pt>
                <c:pt idx="2">
                  <c:v>8474</c:v>
                </c:pt>
                <c:pt idx="3">
                  <c:v>4683</c:v>
                </c:pt>
                <c:pt idx="4">
                  <c:v>3743</c:v>
                </c:pt>
                <c:pt idx="5">
                  <c:v>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65018</c:v>
                </c:pt>
                <c:pt idx="1">
                  <c:v>48519</c:v>
                </c:pt>
                <c:pt idx="2">
                  <c:v>23547</c:v>
                </c:pt>
                <c:pt idx="3">
                  <c:v>8492</c:v>
                </c:pt>
                <c:pt idx="4">
                  <c:v>4718</c:v>
                </c:pt>
                <c:pt idx="5">
                  <c:v>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48519</c:v>
                </c:pt>
                <c:pt idx="1">
                  <c:v>23547</c:v>
                </c:pt>
                <c:pt idx="2">
                  <c:v>8492</c:v>
                </c:pt>
                <c:pt idx="3">
                  <c:v>4718</c:v>
                </c:pt>
                <c:pt idx="4">
                  <c:v>3753</c:v>
                </c:pt>
                <c:pt idx="5">
                  <c:v>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64999</c:v>
                </c:pt>
                <c:pt idx="1">
                  <c:v>45484</c:v>
                </c:pt>
                <c:pt idx="2">
                  <c:v>22393</c:v>
                </c:pt>
                <c:pt idx="3">
                  <c:v>8200</c:v>
                </c:pt>
                <c:pt idx="4">
                  <c:v>4617</c:v>
                </c:pt>
                <c:pt idx="5">
                  <c:v>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45484</c:v>
                </c:pt>
                <c:pt idx="1">
                  <c:v>22393</c:v>
                </c:pt>
                <c:pt idx="2">
                  <c:v>8200</c:v>
                </c:pt>
                <c:pt idx="3">
                  <c:v>4617</c:v>
                </c:pt>
                <c:pt idx="4">
                  <c:v>3721</c:v>
                </c:pt>
                <c:pt idx="5">
                  <c:v>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-2.6140442432508106E-2</c:v>
                </c:pt>
                <c:pt idx="1">
                  <c:v>2.7145844064527646E-2</c:v>
                </c:pt>
                <c:pt idx="2">
                  <c:v>-4.3567404054180173E-3</c:v>
                </c:pt>
                <c:pt idx="3">
                  <c:v>-2.547017467782841E-2</c:v>
                </c:pt>
                <c:pt idx="4">
                  <c:v>-3.0497182837926122E-2</c:v>
                </c:pt>
                <c:pt idx="5">
                  <c:v>5.6972759147774074E-3</c:v>
                </c:pt>
                <c:pt idx="6">
                  <c:v>3.6864726507383226E-2</c:v>
                </c:pt>
                <c:pt idx="7">
                  <c:v>6.7026775467969493E-2</c:v>
                </c:pt>
                <c:pt idx="8">
                  <c:v>0.44639832461667689</c:v>
                </c:pt>
                <c:pt idx="9">
                  <c:v>4.3828808478505259</c:v>
                </c:pt>
                <c:pt idx="10">
                  <c:v>12.314159188975356</c:v>
                </c:pt>
                <c:pt idx="11">
                  <c:v>14.201968320030717</c:v>
                </c:pt>
                <c:pt idx="12">
                  <c:v>9.6501799980009082</c:v>
                </c:pt>
                <c:pt idx="13">
                  <c:v>4.3061351899397007</c:v>
                </c:pt>
                <c:pt idx="14">
                  <c:v>1.6166858242874242</c:v>
                </c:pt>
                <c:pt idx="15">
                  <c:v>0.85928326149936896</c:v>
                </c:pt>
                <c:pt idx="16">
                  <c:v>0.40819306259993426</c:v>
                </c:pt>
                <c:pt idx="17">
                  <c:v>0.22856130434577598</c:v>
                </c:pt>
                <c:pt idx="18">
                  <c:v>0.18097229376351764</c:v>
                </c:pt>
                <c:pt idx="19">
                  <c:v>0.17058314356598236</c:v>
                </c:pt>
                <c:pt idx="20">
                  <c:v>0.10489690360737226</c:v>
                </c:pt>
                <c:pt idx="21">
                  <c:v>6.535110608127026E-2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-3.3178253856644906E-2</c:v>
                </c:pt>
                <c:pt idx="1">
                  <c:v>-3.083231671526597E-2</c:v>
                </c:pt>
                <c:pt idx="2">
                  <c:v>7.3729453014766445E-3</c:v>
                </c:pt>
                <c:pt idx="3">
                  <c:v>-4.1891734667480938E-2</c:v>
                </c:pt>
                <c:pt idx="4">
                  <c:v>-3.2172852224625362E-2</c:v>
                </c:pt>
                <c:pt idx="5">
                  <c:v>-2.0443166517730697E-2</c:v>
                </c:pt>
                <c:pt idx="6">
                  <c:v>-2.3794505291129173E-2</c:v>
                </c:pt>
                <c:pt idx="7">
                  <c:v>-1.9772898763051001E-2</c:v>
                </c:pt>
                <c:pt idx="8">
                  <c:v>-1.0054016320195425E-2</c:v>
                </c:pt>
                <c:pt idx="9">
                  <c:v>-1.5081024480293137E-2</c:v>
                </c:pt>
                <c:pt idx="10">
                  <c:v>-1.1729685706894663E-2</c:v>
                </c:pt>
                <c:pt idx="11">
                  <c:v>7.574025627880554E-2</c:v>
                </c:pt>
                <c:pt idx="12">
                  <c:v>0.19672358599849049</c:v>
                </c:pt>
                <c:pt idx="13">
                  <c:v>0.6045815147210849</c:v>
                </c:pt>
                <c:pt idx="14">
                  <c:v>1.9370738110243186</c:v>
                </c:pt>
                <c:pt idx="15">
                  <c:v>4.6620473676746181</c:v>
                </c:pt>
                <c:pt idx="16">
                  <c:v>7.2908375015283822</c:v>
                </c:pt>
                <c:pt idx="17">
                  <c:v>7.5646418793150376</c:v>
                </c:pt>
                <c:pt idx="18">
                  <c:v>6.0290584533438567</c:v>
                </c:pt>
                <c:pt idx="19">
                  <c:v>5.29511526196959</c:v>
                </c:pt>
                <c:pt idx="20">
                  <c:v>4.8436899291928155</c:v>
                </c:pt>
                <c:pt idx="21">
                  <c:v>2.9588970030335138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3.451878936600429E-2</c:v>
                </c:pt>
                <c:pt idx="1">
                  <c:v>1.0054016320195426E-3</c:v>
                </c:pt>
                <c:pt idx="2">
                  <c:v>-9.7188824428555767E-3</c:v>
                </c:pt>
                <c:pt idx="3">
                  <c:v>-6.7026775467969504E-4</c:v>
                </c:pt>
                <c:pt idx="4">
                  <c:v>-2.4129639168469021E-2</c:v>
                </c:pt>
                <c:pt idx="5">
                  <c:v>-2.3794505291129173E-2</c:v>
                </c:pt>
                <c:pt idx="6">
                  <c:v>6.1999767307871788E-2</c:v>
                </c:pt>
                <c:pt idx="7">
                  <c:v>0.2617395582024209</c:v>
                </c:pt>
                <c:pt idx="8">
                  <c:v>1.5627292700357089</c:v>
                </c:pt>
                <c:pt idx="9">
                  <c:v>10.123053898927434</c:v>
                </c:pt>
                <c:pt idx="10">
                  <c:v>10.811083749106141</c:v>
                </c:pt>
                <c:pt idx="11">
                  <c:v>18.910934430532915</c:v>
                </c:pt>
                <c:pt idx="12">
                  <c:v>11.385838348743979</c:v>
                </c:pt>
                <c:pt idx="13">
                  <c:v>4.1761032455318396</c:v>
                </c:pt>
                <c:pt idx="14">
                  <c:v>1.8124040086538953</c:v>
                </c:pt>
                <c:pt idx="15">
                  <c:v>0.97389904754959689</c:v>
                </c:pt>
                <c:pt idx="16">
                  <c:v>0.52180344701814252</c:v>
                </c:pt>
                <c:pt idx="17">
                  <c:v>0.41556600790141091</c:v>
                </c:pt>
                <c:pt idx="18">
                  <c:v>0.46583608950238803</c:v>
                </c:pt>
                <c:pt idx="19">
                  <c:v>0.32507986101965208</c:v>
                </c:pt>
                <c:pt idx="20">
                  <c:v>0.17192367907534176</c:v>
                </c:pt>
                <c:pt idx="21">
                  <c:v>8.3113201580282181E-2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-4.0886333035461395E-2</c:v>
                </c:pt>
                <c:pt idx="1">
                  <c:v>-1.4745890602953289E-2</c:v>
                </c:pt>
                <c:pt idx="2">
                  <c:v>-3.3848521611324595E-2</c:v>
                </c:pt>
                <c:pt idx="3">
                  <c:v>0.14410756725613441</c:v>
                </c:pt>
                <c:pt idx="4">
                  <c:v>-6.3675436694571024E-3</c:v>
                </c:pt>
                <c:pt idx="5">
                  <c:v>3.3513387733984752E-4</c:v>
                </c:pt>
                <c:pt idx="6">
                  <c:v>4.2897136299500482E-2</c:v>
                </c:pt>
                <c:pt idx="7">
                  <c:v>0.23325317862853387</c:v>
                </c:pt>
                <c:pt idx="8">
                  <c:v>1.6257344389756001</c:v>
                </c:pt>
                <c:pt idx="9">
                  <c:v>12.072527663413327</c:v>
                </c:pt>
                <c:pt idx="10">
                  <c:v>17.506053216724276</c:v>
                </c:pt>
                <c:pt idx="11">
                  <c:v>12.738438677687604</c:v>
                </c:pt>
                <c:pt idx="12">
                  <c:v>7.6423929388578822</c:v>
                </c:pt>
                <c:pt idx="13">
                  <c:v>2.7098925321700067</c:v>
                </c:pt>
                <c:pt idx="14">
                  <c:v>1.4461026807214419</c:v>
                </c:pt>
                <c:pt idx="15">
                  <c:v>1.0090881046702809</c:v>
                </c:pt>
                <c:pt idx="16">
                  <c:v>0.4755549719452436</c:v>
                </c:pt>
                <c:pt idx="17">
                  <c:v>0.24598826596744808</c:v>
                </c:pt>
                <c:pt idx="18">
                  <c:v>0.24833420310882701</c:v>
                </c:pt>
                <c:pt idx="19">
                  <c:v>0.2094586733374047</c:v>
                </c:pt>
                <c:pt idx="20">
                  <c:v>0.1008752970792941</c:v>
                </c:pt>
                <c:pt idx="21">
                  <c:v>5.0940349355656819E-2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4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65013</v>
      </c>
      <c r="D2">
        <v>3376</v>
      </c>
      <c r="E2">
        <v>6018</v>
      </c>
      <c r="F2">
        <v>4672</v>
      </c>
      <c r="G2">
        <v>3409</v>
      </c>
      <c r="H2">
        <v>3419</v>
      </c>
      <c r="I2">
        <v>3452</v>
      </c>
      <c r="J2">
        <v>3382</v>
      </c>
      <c r="K2">
        <v>4424</v>
      </c>
      <c r="L2">
        <v>3967</v>
      </c>
      <c r="M2">
        <v>11540</v>
      </c>
      <c r="N2">
        <v>7769</v>
      </c>
      <c r="O2">
        <v>48760</v>
      </c>
      <c r="P2">
        <v>3535</v>
      </c>
      <c r="Q2">
        <v>8278</v>
      </c>
      <c r="R2">
        <v>4136</v>
      </c>
      <c r="S2">
        <v>3424</v>
      </c>
      <c r="T2">
        <v>3680</v>
      </c>
      <c r="U2">
        <v>3425</v>
      </c>
      <c r="V2">
        <v>3383</v>
      </c>
      <c r="W2">
        <v>4844</v>
      </c>
      <c r="X2">
        <v>3702</v>
      </c>
      <c r="Y2">
        <v>26258</v>
      </c>
      <c r="Z2">
        <v>6465</v>
      </c>
      <c r="AA2">
        <v>23401</v>
      </c>
      <c r="AB2">
        <v>3441</v>
      </c>
      <c r="AC2">
        <v>16303</v>
      </c>
      <c r="AD2">
        <v>3994</v>
      </c>
      <c r="AE2">
        <v>3395</v>
      </c>
      <c r="AF2">
        <v>4041</v>
      </c>
      <c r="AG2">
        <v>3457</v>
      </c>
      <c r="AH2">
        <v>3639</v>
      </c>
      <c r="AI2">
        <v>4694</v>
      </c>
      <c r="AJ2">
        <v>3332</v>
      </c>
      <c r="AK2">
        <v>41464</v>
      </c>
      <c r="AL2">
        <v>4873</v>
      </c>
      <c r="AM2">
        <v>8474</v>
      </c>
      <c r="AN2">
        <v>3378</v>
      </c>
      <c r="AO2">
        <v>32249</v>
      </c>
      <c r="AP2">
        <v>3963</v>
      </c>
      <c r="AQ2">
        <v>3383</v>
      </c>
      <c r="AR2">
        <v>5258</v>
      </c>
      <c r="AS2">
        <v>3557</v>
      </c>
      <c r="AT2">
        <v>4235</v>
      </c>
      <c r="AU2">
        <v>5011</v>
      </c>
      <c r="AV2">
        <v>3410</v>
      </c>
      <c r="AW2">
        <v>55690</v>
      </c>
      <c r="AX2">
        <v>4188</v>
      </c>
      <c r="AY2">
        <v>4683</v>
      </c>
      <c r="AZ2">
        <v>3363</v>
      </c>
      <c r="BA2">
        <v>45831</v>
      </c>
      <c r="BB2">
        <v>3767</v>
      </c>
      <c r="BC2">
        <v>3393</v>
      </c>
      <c r="BD2">
        <v>9234</v>
      </c>
      <c r="BE2">
        <v>12283</v>
      </c>
      <c r="BF2">
        <v>8117</v>
      </c>
      <c r="BG2">
        <v>6360</v>
      </c>
      <c r="BH2">
        <v>3353</v>
      </c>
      <c r="BI2">
        <v>39477</v>
      </c>
      <c r="BJ2">
        <v>4195</v>
      </c>
      <c r="BK2">
        <v>3743</v>
      </c>
      <c r="BL2">
        <v>3471</v>
      </c>
      <c r="BM2">
        <v>40198</v>
      </c>
      <c r="BN2">
        <v>3649</v>
      </c>
      <c r="BO2">
        <v>3358</v>
      </c>
      <c r="BP2">
        <v>17365</v>
      </c>
      <c r="BQ2">
        <v>17907</v>
      </c>
      <c r="BR2">
        <v>33660</v>
      </c>
      <c r="BS2">
        <v>8862</v>
      </c>
      <c r="BT2">
        <v>3884</v>
      </c>
      <c r="BU2">
        <v>8305</v>
      </c>
      <c r="BV2">
        <v>4079</v>
      </c>
      <c r="BW2">
        <v>3454</v>
      </c>
      <c r="BX2">
        <v>3564</v>
      </c>
      <c r="BY2">
        <v>16532</v>
      </c>
      <c r="BZ2">
        <v>3355</v>
      </c>
      <c r="CA2">
        <v>3329</v>
      </c>
      <c r="CB2">
        <v>25209</v>
      </c>
      <c r="CC2">
        <v>19254</v>
      </c>
      <c r="CD2">
        <v>35713</v>
      </c>
      <c r="CE2">
        <v>15915</v>
      </c>
      <c r="CF2">
        <v>3435</v>
      </c>
      <c r="CG2">
        <v>4150</v>
      </c>
      <c r="CH2">
        <v>3755</v>
      </c>
      <c r="CI2">
        <v>3399</v>
      </c>
      <c r="CJ2">
        <v>3654</v>
      </c>
      <c r="CK2">
        <v>4786</v>
      </c>
      <c r="CL2">
        <v>3362</v>
      </c>
      <c r="CM2">
        <v>3476</v>
      </c>
      <c r="CN2">
        <v>26026</v>
      </c>
      <c r="CO2">
        <v>21444</v>
      </c>
      <c r="CP2">
        <v>59882</v>
      </c>
      <c r="CQ2">
        <v>37428</v>
      </c>
      <c r="CR2">
        <v>3455</v>
      </c>
      <c r="CS2">
        <v>3582</v>
      </c>
      <c r="CT2">
        <v>3606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65013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65013</v>
      </c>
      <c r="K9" t="s">
        <v>82</v>
      </c>
      <c r="L9" s="8" t="str">
        <f>A10</f>
        <v>A2</v>
      </c>
      <c r="M9" s="8">
        <f>B10</f>
        <v>3376</v>
      </c>
      <c r="N9" s="8">
        <f>(M9-I$15)/I$16</f>
        <v>-2.6140442432508106E-2</v>
      </c>
      <c r="O9" s="8">
        <f>N9*40</f>
        <v>-1.0456176973003242</v>
      </c>
    </row>
    <row r="10" spans="1:98" x14ac:dyDescent="0.4">
      <c r="A10" t="s">
        <v>83</v>
      </c>
      <c r="B10">
        <v>3376</v>
      </c>
      <c r="E10">
        <f>E9/2</f>
        <v>15</v>
      </c>
      <c r="G10">
        <f>G9/2</f>
        <v>15</v>
      </c>
      <c r="H10" t="str">
        <f>A21</f>
        <v>B1</v>
      </c>
      <c r="I10">
        <f>B21</f>
        <v>48760</v>
      </c>
      <c r="K10" t="s">
        <v>85</v>
      </c>
      <c r="L10" s="8" t="str">
        <f>A22</f>
        <v>B2</v>
      </c>
      <c r="M10" s="8">
        <f>B22</f>
        <v>3535</v>
      </c>
      <c r="N10" s="8">
        <f t="shared" ref="N10:N73" si="1">(M10-I$15)/I$16</f>
        <v>2.7145844064527646E-2</v>
      </c>
      <c r="O10" s="8">
        <f t="shared" ref="O10:O73" si="2">N10*40</f>
        <v>1.0858337625811059</v>
      </c>
    </row>
    <row r="11" spans="1:98" x14ac:dyDescent="0.4">
      <c r="A11" t="s">
        <v>84</v>
      </c>
      <c r="B11">
        <v>6018</v>
      </c>
      <c r="E11">
        <f>E10/2</f>
        <v>7.5</v>
      </c>
      <c r="G11">
        <f>G10/2</f>
        <v>7.5</v>
      </c>
      <c r="H11" t="str">
        <f>A33</f>
        <v>C1</v>
      </c>
      <c r="I11">
        <f>B33</f>
        <v>23401</v>
      </c>
      <c r="K11" t="s">
        <v>88</v>
      </c>
      <c r="L11" s="8" t="str">
        <f>A34</f>
        <v>C2</v>
      </c>
      <c r="M11" s="8">
        <f>B34</f>
        <v>3441</v>
      </c>
      <c r="N11" s="8">
        <f t="shared" si="1"/>
        <v>-4.3567404054180173E-3</v>
      </c>
      <c r="O11" s="8">
        <f t="shared" si="2"/>
        <v>-0.17426961621672069</v>
      </c>
    </row>
    <row r="12" spans="1:98" x14ac:dyDescent="0.4">
      <c r="A12" t="s">
        <v>9</v>
      </c>
      <c r="B12">
        <v>4672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8474</v>
      </c>
      <c r="K12" t="s">
        <v>91</v>
      </c>
      <c r="L12" s="8" t="str">
        <f>A46</f>
        <v>D2</v>
      </c>
      <c r="M12" s="8">
        <f>B46</f>
        <v>3378</v>
      </c>
      <c r="N12" s="8">
        <f t="shared" si="1"/>
        <v>-2.547017467782841E-2</v>
      </c>
      <c r="O12" s="8">
        <f t="shared" si="2"/>
        <v>-1.0188069871131364</v>
      </c>
    </row>
    <row r="13" spans="1:98" x14ac:dyDescent="0.4">
      <c r="A13" t="s">
        <v>17</v>
      </c>
      <c r="B13">
        <v>3409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4683</v>
      </c>
      <c r="K13" t="s">
        <v>94</v>
      </c>
      <c r="L13" s="8" t="str">
        <f>A58</f>
        <v>E2</v>
      </c>
      <c r="M13" s="8">
        <f>B58</f>
        <v>3363</v>
      </c>
      <c r="N13" s="8">
        <f t="shared" si="1"/>
        <v>-3.0497182837926122E-2</v>
      </c>
      <c r="O13" s="8">
        <f t="shared" si="2"/>
        <v>-1.2198873135170449</v>
      </c>
    </row>
    <row r="14" spans="1:98" x14ac:dyDescent="0.4">
      <c r="A14" t="s">
        <v>25</v>
      </c>
      <c r="B14">
        <v>3419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3743</v>
      </c>
      <c r="K14" t="s">
        <v>97</v>
      </c>
      <c r="L14" s="8" t="str">
        <f>A70</f>
        <v>F2</v>
      </c>
      <c r="M14" s="8">
        <f>B70</f>
        <v>3471</v>
      </c>
      <c r="N14" s="8">
        <f t="shared" si="1"/>
        <v>5.6972759147774074E-3</v>
      </c>
      <c r="O14" s="8">
        <f t="shared" si="2"/>
        <v>0.2278910365910963</v>
      </c>
    </row>
    <row r="15" spans="1:98" x14ac:dyDescent="0.4">
      <c r="A15" t="s">
        <v>34</v>
      </c>
      <c r="B15">
        <v>3452</v>
      </c>
      <c r="G15">
        <f t="shared" ref="G15" si="3">E15*1.14</f>
        <v>0</v>
      </c>
      <c r="H15" t="str">
        <f>A81</f>
        <v>G1</v>
      </c>
      <c r="I15">
        <f>B81</f>
        <v>3454</v>
      </c>
      <c r="K15" t="s">
        <v>100</v>
      </c>
      <c r="L15" s="8" t="str">
        <f>A82</f>
        <v>G2</v>
      </c>
      <c r="M15" s="8">
        <f>B82</f>
        <v>3564</v>
      </c>
      <c r="N15" s="8">
        <f t="shared" si="1"/>
        <v>3.6864726507383226E-2</v>
      </c>
      <c r="O15" s="8">
        <f t="shared" si="2"/>
        <v>1.4745890602953291</v>
      </c>
    </row>
    <row r="16" spans="1:98" x14ac:dyDescent="0.4">
      <c r="A16" t="s">
        <v>41</v>
      </c>
      <c r="B16">
        <v>3382</v>
      </c>
      <c r="H16" t="s">
        <v>119</v>
      </c>
      <c r="I16">
        <f>SLOPE(I10:I15, G10:G15)</f>
        <v>2983.8821665466398</v>
      </c>
      <c r="K16" t="s">
        <v>103</v>
      </c>
      <c r="L16" s="8" t="str">
        <f>A94</f>
        <v>H2</v>
      </c>
      <c r="M16" s="8">
        <f>B94</f>
        <v>3654</v>
      </c>
      <c r="N16" s="8">
        <f t="shared" si="1"/>
        <v>6.7026775467969493E-2</v>
      </c>
      <c r="O16" s="8">
        <f t="shared" si="2"/>
        <v>2.6810710187187796</v>
      </c>
    </row>
    <row r="17" spans="1:15" x14ac:dyDescent="0.4">
      <c r="A17" t="s">
        <v>49</v>
      </c>
      <c r="B17">
        <v>4424</v>
      </c>
      <c r="K17" t="s">
        <v>104</v>
      </c>
      <c r="L17" s="8" t="str">
        <f>A95</f>
        <v>H3</v>
      </c>
      <c r="M17" s="8">
        <f>B95</f>
        <v>4786</v>
      </c>
      <c r="N17" s="8">
        <f t="shared" si="1"/>
        <v>0.44639832461667689</v>
      </c>
      <c r="O17" s="8">
        <f t="shared" si="2"/>
        <v>17.855932984667074</v>
      </c>
    </row>
    <row r="18" spans="1:15" x14ac:dyDescent="0.4">
      <c r="A18" t="s">
        <v>57</v>
      </c>
      <c r="B18">
        <v>3967</v>
      </c>
      <c r="K18" t="s">
        <v>101</v>
      </c>
      <c r="L18" s="8" t="str">
        <f>A83</f>
        <v>G3</v>
      </c>
      <c r="M18" s="8">
        <f>B83</f>
        <v>16532</v>
      </c>
      <c r="N18" s="8">
        <f t="shared" si="1"/>
        <v>4.3828808478505259</v>
      </c>
      <c r="O18" s="8">
        <f t="shared" si="2"/>
        <v>175.31523391402104</v>
      </c>
    </row>
    <row r="19" spans="1:15" x14ac:dyDescent="0.4">
      <c r="A19" t="s">
        <v>65</v>
      </c>
      <c r="B19">
        <v>11540</v>
      </c>
      <c r="K19" t="s">
        <v>98</v>
      </c>
      <c r="L19" s="8" t="str">
        <f>A71</f>
        <v>F3</v>
      </c>
      <c r="M19" s="8">
        <f>B71</f>
        <v>40198</v>
      </c>
      <c r="N19" s="8">
        <f t="shared" si="1"/>
        <v>12.314159188975356</v>
      </c>
      <c r="O19" s="8">
        <f t="shared" si="2"/>
        <v>492.56636755901422</v>
      </c>
    </row>
    <row r="20" spans="1:15" x14ac:dyDescent="0.4">
      <c r="A20" t="s">
        <v>73</v>
      </c>
      <c r="B20">
        <v>7769</v>
      </c>
      <c r="K20" t="s">
        <v>95</v>
      </c>
      <c r="L20" s="8" t="str">
        <f>A59</f>
        <v>E3</v>
      </c>
      <c r="M20" s="8">
        <f>B59</f>
        <v>45831</v>
      </c>
      <c r="N20" s="8">
        <f t="shared" si="1"/>
        <v>14.201968320030717</v>
      </c>
      <c r="O20" s="8">
        <f t="shared" si="2"/>
        <v>568.07873280122874</v>
      </c>
    </row>
    <row r="21" spans="1:15" x14ac:dyDescent="0.4">
      <c r="A21" t="s">
        <v>85</v>
      </c>
      <c r="B21">
        <v>48760</v>
      </c>
      <c r="K21" t="s">
        <v>92</v>
      </c>
      <c r="L21" s="8" t="str">
        <f>A47</f>
        <v>D3</v>
      </c>
      <c r="M21" s="8">
        <f>B47</f>
        <v>32249</v>
      </c>
      <c r="N21" s="8">
        <f t="shared" si="1"/>
        <v>9.6501799980009082</v>
      </c>
      <c r="O21" s="8">
        <f t="shared" si="2"/>
        <v>386.00719992003633</v>
      </c>
    </row>
    <row r="22" spans="1:15" x14ac:dyDescent="0.4">
      <c r="A22" t="s">
        <v>86</v>
      </c>
      <c r="B22">
        <v>3535</v>
      </c>
      <c r="K22" t="s">
        <v>89</v>
      </c>
      <c r="L22" s="8" t="str">
        <f>A35</f>
        <v>C3</v>
      </c>
      <c r="M22" s="8">
        <f>B35</f>
        <v>16303</v>
      </c>
      <c r="N22" s="8">
        <f t="shared" si="1"/>
        <v>4.3061351899397007</v>
      </c>
      <c r="O22" s="8">
        <f t="shared" si="2"/>
        <v>172.24540759758804</v>
      </c>
    </row>
    <row r="23" spans="1:15" x14ac:dyDescent="0.4">
      <c r="A23" t="s">
        <v>87</v>
      </c>
      <c r="B23">
        <v>8278</v>
      </c>
      <c r="K23" t="s">
        <v>86</v>
      </c>
      <c r="L23" s="8" t="str">
        <f>A23</f>
        <v>B3</v>
      </c>
      <c r="M23" s="8">
        <f>B23</f>
        <v>8278</v>
      </c>
      <c r="N23" s="8">
        <f t="shared" si="1"/>
        <v>1.6166858242874242</v>
      </c>
      <c r="O23" s="8">
        <f t="shared" si="2"/>
        <v>64.667432971496964</v>
      </c>
    </row>
    <row r="24" spans="1:15" x14ac:dyDescent="0.4">
      <c r="A24" t="s">
        <v>10</v>
      </c>
      <c r="B24">
        <v>4136</v>
      </c>
      <c r="K24" t="s">
        <v>83</v>
      </c>
      <c r="L24" s="8" t="str">
        <f>A11</f>
        <v>A3</v>
      </c>
      <c r="M24" s="8">
        <f>B11</f>
        <v>6018</v>
      </c>
      <c r="N24" s="8">
        <f t="shared" si="1"/>
        <v>0.85928326149936896</v>
      </c>
      <c r="O24" s="8">
        <f t="shared" si="2"/>
        <v>34.371330459974757</v>
      </c>
    </row>
    <row r="25" spans="1:15" x14ac:dyDescent="0.4">
      <c r="A25" t="s">
        <v>18</v>
      </c>
      <c r="B25">
        <v>3424</v>
      </c>
      <c r="K25" t="s">
        <v>84</v>
      </c>
      <c r="L25" s="8" t="str">
        <f>A12</f>
        <v>A4</v>
      </c>
      <c r="M25" s="8">
        <f>B12</f>
        <v>4672</v>
      </c>
      <c r="N25" s="8">
        <f t="shared" si="1"/>
        <v>0.40819306259993426</v>
      </c>
      <c r="O25" s="8">
        <f t="shared" si="2"/>
        <v>16.327722503997371</v>
      </c>
    </row>
    <row r="26" spans="1:15" x14ac:dyDescent="0.4">
      <c r="A26" t="s">
        <v>26</v>
      </c>
      <c r="B26">
        <v>3680</v>
      </c>
      <c r="K26" t="s">
        <v>87</v>
      </c>
      <c r="L26" s="8" t="str">
        <f>A24</f>
        <v>B4</v>
      </c>
      <c r="M26" s="8">
        <f>B24</f>
        <v>4136</v>
      </c>
      <c r="N26" s="8">
        <f t="shared" si="1"/>
        <v>0.22856130434577598</v>
      </c>
      <c r="O26" s="8">
        <f t="shared" si="2"/>
        <v>9.1424521738310389</v>
      </c>
    </row>
    <row r="27" spans="1:15" x14ac:dyDescent="0.4">
      <c r="A27" t="s">
        <v>35</v>
      </c>
      <c r="B27">
        <v>3425</v>
      </c>
      <c r="K27" t="s">
        <v>90</v>
      </c>
      <c r="L27" s="8" t="str">
        <f>A36</f>
        <v>C4</v>
      </c>
      <c r="M27" s="8">
        <f>B36</f>
        <v>3994</v>
      </c>
      <c r="N27" s="8">
        <f t="shared" si="1"/>
        <v>0.18097229376351764</v>
      </c>
      <c r="O27" s="8">
        <f t="shared" si="2"/>
        <v>7.2388917505407058</v>
      </c>
    </row>
    <row r="28" spans="1:15" x14ac:dyDescent="0.4">
      <c r="A28" t="s">
        <v>42</v>
      </c>
      <c r="B28">
        <v>3383</v>
      </c>
      <c r="K28" t="s">
        <v>93</v>
      </c>
      <c r="L28" s="8" t="str">
        <f>A48</f>
        <v>D4</v>
      </c>
      <c r="M28" s="8">
        <f>B48</f>
        <v>3963</v>
      </c>
      <c r="N28" s="8">
        <f t="shared" si="1"/>
        <v>0.17058314356598236</v>
      </c>
      <c r="O28" s="8">
        <f t="shared" si="2"/>
        <v>6.8233257426392946</v>
      </c>
    </row>
    <row r="29" spans="1:15" x14ac:dyDescent="0.4">
      <c r="A29" t="s">
        <v>50</v>
      </c>
      <c r="B29">
        <v>4844</v>
      </c>
      <c r="K29" t="s">
        <v>96</v>
      </c>
      <c r="L29" s="8" t="str">
        <f>A60</f>
        <v>E4</v>
      </c>
      <c r="M29" s="8">
        <f>B60</f>
        <v>3767</v>
      </c>
      <c r="N29" s="8">
        <f t="shared" si="1"/>
        <v>0.10489690360737226</v>
      </c>
      <c r="O29" s="8">
        <f t="shared" si="2"/>
        <v>4.1958761442948909</v>
      </c>
    </row>
    <row r="30" spans="1:15" x14ac:dyDescent="0.4">
      <c r="A30" t="s">
        <v>58</v>
      </c>
      <c r="B30">
        <v>3702</v>
      </c>
      <c r="K30" t="s">
        <v>99</v>
      </c>
      <c r="L30" s="8" t="str">
        <f>A72</f>
        <v>F4</v>
      </c>
      <c r="M30" s="8">
        <f>B72</f>
        <v>3649</v>
      </c>
      <c r="N30" s="8">
        <f t="shared" si="1"/>
        <v>6.535110608127026E-2</v>
      </c>
      <c r="O30" s="8">
        <f t="shared" si="2"/>
        <v>2.6140442432508104</v>
      </c>
    </row>
    <row r="31" spans="1:15" x14ac:dyDescent="0.4">
      <c r="A31" t="s">
        <v>66</v>
      </c>
      <c r="B31">
        <v>26258</v>
      </c>
      <c r="K31" t="s">
        <v>102</v>
      </c>
      <c r="L31" s="8" t="str">
        <f>A84</f>
        <v>G4</v>
      </c>
      <c r="M31" s="8">
        <f>B84</f>
        <v>3355</v>
      </c>
      <c r="N31" s="8">
        <f t="shared" si="1"/>
        <v>-3.3178253856644906E-2</v>
      </c>
      <c r="O31" s="8">
        <f t="shared" si="2"/>
        <v>-1.3271301542657963</v>
      </c>
    </row>
    <row r="32" spans="1:15" x14ac:dyDescent="0.4">
      <c r="A32" t="s">
        <v>74</v>
      </c>
      <c r="B32">
        <v>6465</v>
      </c>
      <c r="K32" t="s">
        <v>105</v>
      </c>
      <c r="L32" t="str">
        <f>A96</f>
        <v>H4</v>
      </c>
      <c r="M32">
        <f>B96</f>
        <v>3362</v>
      </c>
      <c r="N32" s="8">
        <f t="shared" si="1"/>
        <v>-3.083231671526597E-2</v>
      </c>
      <c r="O32" s="8">
        <f t="shared" si="2"/>
        <v>-1.2332926686106389</v>
      </c>
    </row>
    <row r="33" spans="1:15" x14ac:dyDescent="0.4">
      <c r="A33" t="s">
        <v>88</v>
      </c>
      <c r="B33">
        <v>23401</v>
      </c>
      <c r="K33" t="s">
        <v>16</v>
      </c>
      <c r="L33" t="str">
        <f>A97</f>
        <v>H5</v>
      </c>
      <c r="M33">
        <f>B97</f>
        <v>3476</v>
      </c>
      <c r="N33" s="8">
        <f t="shared" si="1"/>
        <v>7.3729453014766445E-3</v>
      </c>
      <c r="O33" s="8">
        <f t="shared" si="2"/>
        <v>0.29491781205906575</v>
      </c>
    </row>
    <row r="34" spans="1:15" x14ac:dyDescent="0.4">
      <c r="A34" t="s">
        <v>89</v>
      </c>
      <c r="B34">
        <v>3441</v>
      </c>
      <c r="K34" t="s">
        <v>15</v>
      </c>
      <c r="L34" t="str">
        <f>A85</f>
        <v>G5</v>
      </c>
      <c r="M34">
        <f>B85</f>
        <v>3329</v>
      </c>
      <c r="N34" s="8">
        <f t="shared" si="1"/>
        <v>-4.1891734667480938E-2</v>
      </c>
      <c r="O34" s="8">
        <f t="shared" si="2"/>
        <v>-1.6756693866992376</v>
      </c>
    </row>
    <row r="35" spans="1:15" x14ac:dyDescent="0.4">
      <c r="A35" t="s">
        <v>90</v>
      </c>
      <c r="B35">
        <v>16303</v>
      </c>
      <c r="K35" t="s">
        <v>14</v>
      </c>
      <c r="L35" t="str">
        <f>A73</f>
        <v>F5</v>
      </c>
      <c r="M35">
        <f>B73</f>
        <v>3358</v>
      </c>
      <c r="N35" s="8">
        <f t="shared" si="1"/>
        <v>-3.2172852224625362E-2</v>
      </c>
      <c r="O35" s="8">
        <f t="shared" si="2"/>
        <v>-1.2869140889850144</v>
      </c>
    </row>
    <row r="36" spans="1:15" x14ac:dyDescent="0.4">
      <c r="A36" t="s">
        <v>11</v>
      </c>
      <c r="B36">
        <v>3994</v>
      </c>
      <c r="K36" t="s">
        <v>13</v>
      </c>
      <c r="L36" t="str">
        <f>A61</f>
        <v>E5</v>
      </c>
      <c r="M36">
        <f>B61</f>
        <v>3393</v>
      </c>
      <c r="N36" s="8">
        <f t="shared" si="1"/>
        <v>-2.0443166517730697E-2</v>
      </c>
      <c r="O36" s="8">
        <f t="shared" si="2"/>
        <v>-0.81772666070922795</v>
      </c>
    </row>
    <row r="37" spans="1:15" x14ac:dyDescent="0.4">
      <c r="A37" t="s">
        <v>19</v>
      </c>
      <c r="B37">
        <v>3395</v>
      </c>
      <c r="K37" t="s">
        <v>12</v>
      </c>
      <c r="L37" t="str">
        <f>A49</f>
        <v>D5</v>
      </c>
      <c r="M37">
        <f>B49</f>
        <v>3383</v>
      </c>
      <c r="N37" s="8">
        <f t="shared" si="1"/>
        <v>-2.3794505291129173E-2</v>
      </c>
      <c r="O37" s="8">
        <f t="shared" si="2"/>
        <v>-0.95178021164516691</v>
      </c>
    </row>
    <row r="38" spans="1:15" x14ac:dyDescent="0.4">
      <c r="A38" t="s">
        <v>27</v>
      </c>
      <c r="B38">
        <v>4041</v>
      </c>
      <c r="K38" t="s">
        <v>11</v>
      </c>
      <c r="L38" t="str">
        <f>A37</f>
        <v>C5</v>
      </c>
      <c r="M38">
        <f>B37</f>
        <v>3395</v>
      </c>
      <c r="N38" s="8">
        <f t="shared" si="1"/>
        <v>-1.9772898763051001E-2</v>
      </c>
      <c r="O38" s="8">
        <f t="shared" si="2"/>
        <v>-0.79091595052204</v>
      </c>
    </row>
    <row r="39" spans="1:15" x14ac:dyDescent="0.4">
      <c r="A39" t="s">
        <v>36</v>
      </c>
      <c r="B39">
        <v>3457</v>
      </c>
      <c r="K39" t="s">
        <v>10</v>
      </c>
      <c r="L39" t="str">
        <f>A25</f>
        <v>B5</v>
      </c>
      <c r="M39">
        <f>B25</f>
        <v>3424</v>
      </c>
      <c r="N39" s="8">
        <f t="shared" si="1"/>
        <v>-1.0054016320195425E-2</v>
      </c>
      <c r="O39" s="8">
        <f t="shared" si="2"/>
        <v>-0.40216065280781699</v>
      </c>
    </row>
    <row r="40" spans="1:15" x14ac:dyDescent="0.4">
      <c r="A40" t="s">
        <v>43</v>
      </c>
      <c r="B40">
        <v>3639</v>
      </c>
      <c r="K40" t="s">
        <v>9</v>
      </c>
      <c r="L40" t="str">
        <f>A13</f>
        <v>A5</v>
      </c>
      <c r="M40">
        <f>B13</f>
        <v>3409</v>
      </c>
      <c r="N40" s="8">
        <f t="shared" si="1"/>
        <v>-1.5081024480293137E-2</v>
      </c>
      <c r="O40" s="8">
        <f t="shared" si="2"/>
        <v>-0.60324097921172548</v>
      </c>
    </row>
    <row r="41" spans="1:15" x14ac:dyDescent="0.4">
      <c r="A41" t="s">
        <v>51</v>
      </c>
      <c r="B41">
        <v>4694</v>
      </c>
      <c r="K41" t="s">
        <v>17</v>
      </c>
      <c r="L41" t="str">
        <f>A14</f>
        <v>A6</v>
      </c>
      <c r="M41">
        <f>B14</f>
        <v>3419</v>
      </c>
      <c r="N41" s="8">
        <f t="shared" si="1"/>
        <v>-1.1729685706894663E-2</v>
      </c>
      <c r="O41" s="8">
        <f t="shared" si="2"/>
        <v>-0.46918742827578652</v>
      </c>
    </row>
    <row r="42" spans="1:15" x14ac:dyDescent="0.4">
      <c r="A42" t="s">
        <v>59</v>
      </c>
      <c r="B42">
        <v>3332</v>
      </c>
      <c r="K42" t="s">
        <v>18</v>
      </c>
      <c r="L42" t="str">
        <f>A26</f>
        <v>B6</v>
      </c>
      <c r="M42">
        <f>B26</f>
        <v>3680</v>
      </c>
      <c r="N42" s="8">
        <f t="shared" si="1"/>
        <v>7.574025627880554E-2</v>
      </c>
      <c r="O42" s="8">
        <f t="shared" si="2"/>
        <v>3.0296102511522216</v>
      </c>
    </row>
    <row r="43" spans="1:15" x14ac:dyDescent="0.4">
      <c r="A43" t="s">
        <v>67</v>
      </c>
      <c r="B43">
        <v>41464</v>
      </c>
      <c r="K43" t="s">
        <v>19</v>
      </c>
      <c r="L43" t="str">
        <f>A38</f>
        <v>C6</v>
      </c>
      <c r="M43">
        <f>B38</f>
        <v>4041</v>
      </c>
      <c r="N43" s="8">
        <f t="shared" si="1"/>
        <v>0.19672358599849049</v>
      </c>
      <c r="O43" s="8">
        <f t="shared" si="2"/>
        <v>7.8689434399396196</v>
      </c>
    </row>
    <row r="44" spans="1:15" x14ac:dyDescent="0.4">
      <c r="A44" t="s">
        <v>75</v>
      </c>
      <c r="B44">
        <v>4873</v>
      </c>
      <c r="K44" t="s">
        <v>20</v>
      </c>
      <c r="L44" t="str">
        <f>A50</f>
        <v>D6</v>
      </c>
      <c r="M44">
        <f>B50</f>
        <v>5258</v>
      </c>
      <c r="N44" s="8">
        <f t="shared" si="1"/>
        <v>0.6045815147210849</v>
      </c>
      <c r="O44" s="8">
        <f t="shared" si="2"/>
        <v>24.183260588843396</v>
      </c>
    </row>
    <row r="45" spans="1:15" x14ac:dyDescent="0.4">
      <c r="A45" t="s">
        <v>91</v>
      </c>
      <c r="B45">
        <v>8474</v>
      </c>
      <c r="K45" t="s">
        <v>21</v>
      </c>
      <c r="L45" t="str">
        <f>A62</f>
        <v>E6</v>
      </c>
      <c r="M45">
        <f>B62</f>
        <v>9234</v>
      </c>
      <c r="N45" s="8">
        <f t="shared" si="1"/>
        <v>1.9370738110243186</v>
      </c>
      <c r="O45" s="8">
        <f t="shared" si="2"/>
        <v>77.482952440972753</v>
      </c>
    </row>
    <row r="46" spans="1:15" x14ac:dyDescent="0.4">
      <c r="A46" t="s">
        <v>92</v>
      </c>
      <c r="B46">
        <v>3378</v>
      </c>
      <c r="K46" t="s">
        <v>22</v>
      </c>
      <c r="L46" t="str">
        <f>A74</f>
        <v>F6</v>
      </c>
      <c r="M46">
        <f>B74</f>
        <v>17365</v>
      </c>
      <c r="N46" s="8">
        <f t="shared" si="1"/>
        <v>4.6620473676746181</v>
      </c>
      <c r="O46" s="8">
        <f t="shared" si="2"/>
        <v>186.48189470698472</v>
      </c>
    </row>
    <row r="47" spans="1:15" x14ac:dyDescent="0.4">
      <c r="A47" t="s">
        <v>93</v>
      </c>
      <c r="B47">
        <v>32249</v>
      </c>
      <c r="K47" t="s">
        <v>23</v>
      </c>
      <c r="L47" t="str">
        <f>A86</f>
        <v>G6</v>
      </c>
      <c r="M47">
        <f>B86</f>
        <v>25209</v>
      </c>
      <c r="N47" s="8">
        <f t="shared" si="1"/>
        <v>7.2908375015283822</v>
      </c>
      <c r="O47" s="8">
        <f t="shared" si="2"/>
        <v>291.63350006113529</v>
      </c>
    </row>
    <row r="48" spans="1:15" x14ac:dyDescent="0.4">
      <c r="A48" t="s">
        <v>12</v>
      </c>
      <c r="B48">
        <v>3963</v>
      </c>
      <c r="K48" t="s">
        <v>24</v>
      </c>
      <c r="L48" t="str">
        <f>A98</f>
        <v>H6</v>
      </c>
      <c r="M48">
        <f>B98</f>
        <v>26026</v>
      </c>
      <c r="N48" s="8">
        <f t="shared" si="1"/>
        <v>7.5646418793150376</v>
      </c>
      <c r="O48" s="8">
        <f t="shared" si="2"/>
        <v>302.5856751726015</v>
      </c>
    </row>
    <row r="49" spans="1:15" x14ac:dyDescent="0.4">
      <c r="A49" t="s">
        <v>20</v>
      </c>
      <c r="B49">
        <v>3383</v>
      </c>
      <c r="K49" t="s">
        <v>33</v>
      </c>
      <c r="L49" t="str">
        <f>A99</f>
        <v>H7</v>
      </c>
      <c r="M49">
        <f>B99</f>
        <v>21444</v>
      </c>
      <c r="N49" s="8">
        <f t="shared" si="1"/>
        <v>6.0290584533438567</v>
      </c>
      <c r="O49" s="8">
        <f t="shared" si="2"/>
        <v>241.16233813375428</v>
      </c>
    </row>
    <row r="50" spans="1:15" x14ac:dyDescent="0.4">
      <c r="A50" t="s">
        <v>28</v>
      </c>
      <c r="B50">
        <v>5258</v>
      </c>
      <c r="K50" t="s">
        <v>31</v>
      </c>
      <c r="L50" t="str">
        <f>A87</f>
        <v>G7</v>
      </c>
      <c r="M50">
        <f>B87</f>
        <v>19254</v>
      </c>
      <c r="N50" s="8">
        <f t="shared" si="1"/>
        <v>5.29511526196959</v>
      </c>
      <c r="O50" s="8">
        <f t="shared" si="2"/>
        <v>211.80461047878362</v>
      </c>
    </row>
    <row r="51" spans="1:15" x14ac:dyDescent="0.4">
      <c r="A51" t="s">
        <v>37</v>
      </c>
      <c r="B51">
        <v>3557</v>
      </c>
      <c r="K51" t="s">
        <v>32</v>
      </c>
      <c r="L51" t="str">
        <f>A75</f>
        <v>F7</v>
      </c>
      <c r="M51">
        <f>B75</f>
        <v>17907</v>
      </c>
      <c r="N51" s="8">
        <f t="shared" si="1"/>
        <v>4.8436899291928155</v>
      </c>
      <c r="O51" s="8">
        <f t="shared" si="2"/>
        <v>193.74759716771263</v>
      </c>
    </row>
    <row r="52" spans="1:15" x14ac:dyDescent="0.4">
      <c r="A52" t="s">
        <v>44</v>
      </c>
      <c r="B52">
        <v>4235</v>
      </c>
      <c r="K52" t="s">
        <v>29</v>
      </c>
      <c r="L52" t="str">
        <f>A63</f>
        <v>E7</v>
      </c>
      <c r="M52">
        <f>B63</f>
        <v>12283</v>
      </c>
      <c r="N52" s="8">
        <f t="shared" si="1"/>
        <v>2.9588970030335138</v>
      </c>
      <c r="O52" s="8">
        <f t="shared" si="2"/>
        <v>118.35588012134055</v>
      </c>
    </row>
    <row r="53" spans="1:15" x14ac:dyDescent="0.4">
      <c r="A53" t="s">
        <v>52</v>
      </c>
      <c r="B53">
        <v>5011</v>
      </c>
      <c r="K53" t="s">
        <v>28</v>
      </c>
      <c r="L53" t="str">
        <f>A51</f>
        <v>D7</v>
      </c>
      <c r="M53">
        <f>B51</f>
        <v>3557</v>
      </c>
      <c r="N53" s="8">
        <f t="shared" si="1"/>
        <v>3.451878936600429E-2</v>
      </c>
      <c r="O53" s="8">
        <f t="shared" si="2"/>
        <v>1.3807515746401715</v>
      </c>
    </row>
    <row r="54" spans="1:15" x14ac:dyDescent="0.4">
      <c r="A54" t="s">
        <v>60</v>
      </c>
      <c r="B54">
        <v>3410</v>
      </c>
      <c r="K54" t="s">
        <v>27</v>
      </c>
      <c r="L54" s="8" t="str">
        <f>A39</f>
        <v>C7</v>
      </c>
      <c r="M54" s="8">
        <f>B39</f>
        <v>3457</v>
      </c>
      <c r="N54" s="8">
        <f t="shared" si="1"/>
        <v>1.0054016320195426E-3</v>
      </c>
      <c r="O54" s="8">
        <f t="shared" si="2"/>
        <v>4.0216065280781699E-2</v>
      </c>
    </row>
    <row r="55" spans="1:15" x14ac:dyDescent="0.4">
      <c r="A55" t="s">
        <v>68</v>
      </c>
      <c r="B55">
        <v>55690</v>
      </c>
      <c r="K55" t="s">
        <v>26</v>
      </c>
      <c r="L55" s="8" t="str">
        <f>A27</f>
        <v>B7</v>
      </c>
      <c r="M55" s="8">
        <f>B27</f>
        <v>3425</v>
      </c>
      <c r="N55" s="8">
        <f t="shared" si="1"/>
        <v>-9.7188824428555767E-3</v>
      </c>
      <c r="O55" s="8">
        <f t="shared" si="2"/>
        <v>-0.38875529771422307</v>
      </c>
    </row>
    <row r="56" spans="1:15" x14ac:dyDescent="0.4">
      <c r="A56" t="s">
        <v>76</v>
      </c>
      <c r="B56">
        <v>4188</v>
      </c>
      <c r="K56" t="s">
        <v>25</v>
      </c>
      <c r="L56" s="8" t="str">
        <f>A15</f>
        <v>A7</v>
      </c>
      <c r="M56" s="8">
        <f>B15</f>
        <v>3452</v>
      </c>
      <c r="N56" s="8">
        <f t="shared" si="1"/>
        <v>-6.7026775467969504E-4</v>
      </c>
      <c r="O56" s="8">
        <f t="shared" si="2"/>
        <v>-2.6810710187187801E-2</v>
      </c>
    </row>
    <row r="57" spans="1:15" x14ac:dyDescent="0.4">
      <c r="A57" t="s">
        <v>94</v>
      </c>
      <c r="B57">
        <v>4683</v>
      </c>
      <c r="K57" t="s">
        <v>34</v>
      </c>
      <c r="L57" s="8" t="str">
        <f>A16</f>
        <v>A8</v>
      </c>
      <c r="M57" s="8">
        <f>B16</f>
        <v>3382</v>
      </c>
      <c r="N57" s="8">
        <f t="shared" si="1"/>
        <v>-2.4129639168469021E-2</v>
      </c>
      <c r="O57" s="8">
        <f t="shared" si="2"/>
        <v>-0.96518556673876088</v>
      </c>
    </row>
    <row r="58" spans="1:15" x14ac:dyDescent="0.4">
      <c r="A58" t="s">
        <v>95</v>
      </c>
      <c r="B58">
        <v>3363</v>
      </c>
      <c r="K58" t="s">
        <v>35</v>
      </c>
      <c r="L58" s="8" t="str">
        <f>A28</f>
        <v>B8</v>
      </c>
      <c r="M58" s="8">
        <f>B28</f>
        <v>3383</v>
      </c>
      <c r="N58" s="8">
        <f t="shared" si="1"/>
        <v>-2.3794505291129173E-2</v>
      </c>
      <c r="O58" s="8">
        <f t="shared" si="2"/>
        <v>-0.95178021164516691</v>
      </c>
    </row>
    <row r="59" spans="1:15" x14ac:dyDescent="0.4">
      <c r="A59" t="s">
        <v>96</v>
      </c>
      <c r="B59">
        <v>45831</v>
      </c>
      <c r="K59" t="s">
        <v>36</v>
      </c>
      <c r="L59" s="8" t="str">
        <f>A40</f>
        <v>C8</v>
      </c>
      <c r="M59" s="8">
        <f>B40</f>
        <v>3639</v>
      </c>
      <c r="N59" s="8">
        <f t="shared" si="1"/>
        <v>6.1999767307871788E-2</v>
      </c>
      <c r="O59" s="8">
        <f t="shared" si="2"/>
        <v>2.4799906923148716</v>
      </c>
    </row>
    <row r="60" spans="1:15" x14ac:dyDescent="0.4">
      <c r="A60" t="s">
        <v>13</v>
      </c>
      <c r="B60">
        <v>3767</v>
      </c>
      <c r="K60" t="s">
        <v>37</v>
      </c>
      <c r="L60" s="8" t="str">
        <f>A52</f>
        <v>D8</v>
      </c>
      <c r="M60" s="8">
        <f>B52</f>
        <v>4235</v>
      </c>
      <c r="N60" s="8">
        <f t="shared" si="1"/>
        <v>0.2617395582024209</v>
      </c>
      <c r="O60" s="8">
        <f t="shared" si="2"/>
        <v>10.469582328096836</v>
      </c>
    </row>
    <row r="61" spans="1:15" x14ac:dyDescent="0.4">
      <c r="A61" t="s">
        <v>21</v>
      </c>
      <c r="B61">
        <v>3393</v>
      </c>
      <c r="K61" t="s">
        <v>38</v>
      </c>
      <c r="L61" s="8" t="str">
        <f>A64</f>
        <v>E8</v>
      </c>
      <c r="M61" s="8">
        <f>B64</f>
        <v>8117</v>
      </c>
      <c r="N61" s="8">
        <f t="shared" si="1"/>
        <v>1.5627292700357089</v>
      </c>
      <c r="O61" s="8">
        <f t="shared" si="2"/>
        <v>62.509170801428354</v>
      </c>
    </row>
    <row r="62" spans="1:15" x14ac:dyDescent="0.4">
      <c r="A62" t="s">
        <v>29</v>
      </c>
      <c r="B62">
        <v>9234</v>
      </c>
      <c r="K62" t="s">
        <v>30</v>
      </c>
      <c r="L62" s="8" t="str">
        <f>A76</f>
        <v>F8</v>
      </c>
      <c r="M62" s="8">
        <f>B76</f>
        <v>33660</v>
      </c>
      <c r="N62" s="8">
        <f t="shared" si="1"/>
        <v>10.123053898927434</v>
      </c>
      <c r="O62" s="8">
        <f t="shared" si="2"/>
        <v>404.9221559570974</v>
      </c>
    </row>
    <row r="63" spans="1:15" x14ac:dyDescent="0.4">
      <c r="A63" t="s">
        <v>38</v>
      </c>
      <c r="B63">
        <v>12283</v>
      </c>
      <c r="K63" t="s">
        <v>39</v>
      </c>
      <c r="L63" s="8" t="str">
        <f>A88</f>
        <v>G8</v>
      </c>
      <c r="M63" s="8">
        <f>B88</f>
        <v>35713</v>
      </c>
      <c r="N63" s="8">
        <f t="shared" si="1"/>
        <v>10.811083749106141</v>
      </c>
      <c r="O63" s="8">
        <f t="shared" si="2"/>
        <v>432.44334996424561</v>
      </c>
    </row>
    <row r="64" spans="1:15" x14ac:dyDescent="0.4">
      <c r="A64" t="s">
        <v>45</v>
      </c>
      <c r="B64">
        <v>8117</v>
      </c>
      <c r="K64" t="s">
        <v>40</v>
      </c>
      <c r="L64" s="8" t="str">
        <f>A100</f>
        <v>H8</v>
      </c>
      <c r="M64" s="8">
        <f>B100</f>
        <v>59882</v>
      </c>
      <c r="N64" s="8">
        <f t="shared" si="1"/>
        <v>18.910934430532915</v>
      </c>
      <c r="O64" s="8">
        <f t="shared" si="2"/>
        <v>756.43737722131664</v>
      </c>
    </row>
    <row r="65" spans="1:15" x14ac:dyDescent="0.4">
      <c r="A65" t="s">
        <v>53</v>
      </c>
      <c r="B65">
        <v>6360</v>
      </c>
      <c r="K65" t="s">
        <v>48</v>
      </c>
      <c r="L65" s="8" t="str">
        <f>A101</f>
        <v>H9</v>
      </c>
      <c r="M65" s="8">
        <f>B101</f>
        <v>37428</v>
      </c>
      <c r="N65" s="8">
        <f t="shared" si="1"/>
        <v>11.385838348743979</v>
      </c>
      <c r="O65" s="8">
        <f t="shared" si="2"/>
        <v>455.43353394975918</v>
      </c>
    </row>
    <row r="66" spans="1:15" x14ac:dyDescent="0.4">
      <c r="A66" t="s">
        <v>61</v>
      </c>
      <c r="B66">
        <v>3353</v>
      </c>
      <c r="K66" t="s">
        <v>47</v>
      </c>
      <c r="L66" s="8" t="str">
        <f>A89</f>
        <v>G9</v>
      </c>
      <c r="M66" s="8">
        <f>B89</f>
        <v>15915</v>
      </c>
      <c r="N66" s="8">
        <f t="shared" si="1"/>
        <v>4.1761032455318396</v>
      </c>
      <c r="O66" s="8">
        <f t="shared" si="2"/>
        <v>167.0441298212736</v>
      </c>
    </row>
    <row r="67" spans="1:15" x14ac:dyDescent="0.4">
      <c r="A67" t="s">
        <v>69</v>
      </c>
      <c r="B67">
        <v>39477</v>
      </c>
      <c r="K67" t="s">
        <v>46</v>
      </c>
      <c r="L67" s="8" t="str">
        <f>A77</f>
        <v>F9</v>
      </c>
      <c r="M67" s="8">
        <f>B77</f>
        <v>8862</v>
      </c>
      <c r="N67" s="8">
        <f t="shared" si="1"/>
        <v>1.8124040086538953</v>
      </c>
      <c r="O67" s="8">
        <f t="shared" si="2"/>
        <v>72.496160346155818</v>
      </c>
    </row>
    <row r="68" spans="1:15" x14ac:dyDescent="0.4">
      <c r="A68" t="s">
        <v>77</v>
      </c>
      <c r="B68">
        <v>4195</v>
      </c>
      <c r="K68" t="s">
        <v>45</v>
      </c>
      <c r="L68" s="8" t="str">
        <f>A65</f>
        <v>E9</v>
      </c>
      <c r="M68" s="8">
        <f>B65</f>
        <v>6360</v>
      </c>
      <c r="N68" s="8">
        <f t="shared" si="1"/>
        <v>0.97389904754959689</v>
      </c>
      <c r="O68" s="8">
        <f t="shared" si="2"/>
        <v>38.955961901983876</v>
      </c>
    </row>
    <row r="69" spans="1:15" x14ac:dyDescent="0.4">
      <c r="A69" t="s">
        <v>97</v>
      </c>
      <c r="B69">
        <v>3743</v>
      </c>
      <c r="K69" t="s">
        <v>44</v>
      </c>
      <c r="L69" s="8" t="str">
        <f>A53</f>
        <v>D9</v>
      </c>
      <c r="M69" s="8">
        <f>B53</f>
        <v>5011</v>
      </c>
      <c r="N69" s="8">
        <f t="shared" si="1"/>
        <v>0.52180344701814252</v>
      </c>
      <c r="O69" s="8">
        <f t="shared" si="2"/>
        <v>20.872137880725703</v>
      </c>
    </row>
    <row r="70" spans="1:15" x14ac:dyDescent="0.4">
      <c r="A70" t="s">
        <v>98</v>
      </c>
      <c r="B70">
        <v>3471</v>
      </c>
      <c r="K70" t="s">
        <v>43</v>
      </c>
      <c r="L70" s="8" t="str">
        <f>A41</f>
        <v>C9</v>
      </c>
      <c r="M70" s="8">
        <f>B41</f>
        <v>4694</v>
      </c>
      <c r="N70" s="8">
        <f t="shared" si="1"/>
        <v>0.41556600790141091</v>
      </c>
      <c r="O70" s="8">
        <f t="shared" si="2"/>
        <v>16.622640316056437</v>
      </c>
    </row>
    <row r="71" spans="1:15" x14ac:dyDescent="0.4">
      <c r="A71" t="s">
        <v>99</v>
      </c>
      <c r="B71">
        <v>40198</v>
      </c>
      <c r="K71" t="s">
        <v>42</v>
      </c>
      <c r="L71" s="8" t="str">
        <f>A29</f>
        <v>B9</v>
      </c>
      <c r="M71" s="8">
        <f>B29</f>
        <v>4844</v>
      </c>
      <c r="N71" s="8">
        <f t="shared" si="1"/>
        <v>0.46583608950238803</v>
      </c>
      <c r="O71" s="8">
        <f t="shared" si="2"/>
        <v>18.63344358009552</v>
      </c>
    </row>
    <row r="72" spans="1:15" x14ac:dyDescent="0.4">
      <c r="A72" t="s">
        <v>14</v>
      </c>
      <c r="B72">
        <v>3649</v>
      </c>
      <c r="K72" t="s">
        <v>41</v>
      </c>
      <c r="L72" s="8" t="str">
        <f>A17</f>
        <v>A9</v>
      </c>
      <c r="M72" s="8">
        <f>B17</f>
        <v>4424</v>
      </c>
      <c r="N72" s="8">
        <f t="shared" si="1"/>
        <v>0.32507986101965208</v>
      </c>
      <c r="O72" s="8">
        <f t="shared" si="2"/>
        <v>13.003194440786084</v>
      </c>
    </row>
    <row r="73" spans="1:15" x14ac:dyDescent="0.4">
      <c r="A73" t="s">
        <v>22</v>
      </c>
      <c r="B73">
        <v>3358</v>
      </c>
      <c r="K73" t="s">
        <v>49</v>
      </c>
      <c r="L73" s="8" t="str">
        <f>A18</f>
        <v>A10</v>
      </c>
      <c r="M73" s="8">
        <f>B18</f>
        <v>3967</v>
      </c>
      <c r="N73" s="8">
        <f t="shared" si="1"/>
        <v>0.17192367907534176</v>
      </c>
      <c r="O73" s="8">
        <f t="shared" si="2"/>
        <v>6.8769471630136705</v>
      </c>
    </row>
    <row r="74" spans="1:15" x14ac:dyDescent="0.4">
      <c r="A74" t="s">
        <v>32</v>
      </c>
      <c r="B74">
        <v>17365</v>
      </c>
      <c r="K74" t="s">
        <v>50</v>
      </c>
      <c r="L74" s="8" t="str">
        <f>A30</f>
        <v>B10</v>
      </c>
      <c r="M74" s="8">
        <f>B30</f>
        <v>3702</v>
      </c>
      <c r="N74" s="8">
        <f t="shared" ref="N74:N96" si="4">(M74-I$15)/I$16</f>
        <v>8.3113201580282181E-2</v>
      </c>
      <c r="O74" s="8">
        <f t="shared" ref="O74:O96" si="5">N74*40</f>
        <v>3.3245280632112872</v>
      </c>
    </row>
    <row r="75" spans="1:15" x14ac:dyDescent="0.4">
      <c r="A75" t="s">
        <v>30</v>
      </c>
      <c r="B75">
        <v>17907</v>
      </c>
      <c r="K75" t="s">
        <v>51</v>
      </c>
      <c r="L75" s="8" t="str">
        <f>A42</f>
        <v>C10</v>
      </c>
      <c r="M75" s="8">
        <f>B42</f>
        <v>3332</v>
      </c>
      <c r="N75" s="8">
        <f t="shared" si="4"/>
        <v>-4.0886333035461395E-2</v>
      </c>
      <c r="O75" s="8">
        <f t="shared" si="5"/>
        <v>-1.6354533214184559</v>
      </c>
    </row>
    <row r="76" spans="1:15" x14ac:dyDescent="0.4">
      <c r="A76" t="s">
        <v>46</v>
      </c>
      <c r="B76">
        <v>33660</v>
      </c>
      <c r="K76" t="s">
        <v>52</v>
      </c>
      <c r="L76" t="str">
        <f>A54</f>
        <v>D10</v>
      </c>
      <c r="M76">
        <f>B54</f>
        <v>3410</v>
      </c>
      <c r="N76" s="8">
        <f t="shared" si="4"/>
        <v>-1.4745890602953289E-2</v>
      </c>
      <c r="O76" s="8">
        <f t="shared" si="5"/>
        <v>-0.58983562411813151</v>
      </c>
    </row>
    <row r="77" spans="1:15" x14ac:dyDescent="0.4">
      <c r="A77" t="s">
        <v>54</v>
      </c>
      <c r="B77">
        <v>8862</v>
      </c>
      <c r="K77" t="s">
        <v>53</v>
      </c>
      <c r="L77" t="str">
        <f>A66</f>
        <v>E10</v>
      </c>
      <c r="M77">
        <f>B66</f>
        <v>3353</v>
      </c>
      <c r="N77" s="8">
        <f t="shared" si="4"/>
        <v>-3.3848521611324595E-2</v>
      </c>
      <c r="O77" s="8">
        <f t="shared" si="5"/>
        <v>-1.3539408644529838</v>
      </c>
    </row>
    <row r="78" spans="1:15" x14ac:dyDescent="0.4">
      <c r="A78" t="s">
        <v>62</v>
      </c>
      <c r="B78">
        <v>3884</v>
      </c>
      <c r="K78" t="s">
        <v>54</v>
      </c>
      <c r="L78" t="str">
        <f>A78</f>
        <v>F10</v>
      </c>
      <c r="M78">
        <f>B78</f>
        <v>3884</v>
      </c>
      <c r="N78" s="8">
        <f t="shared" si="4"/>
        <v>0.14410756725613441</v>
      </c>
      <c r="O78" s="8">
        <f t="shared" si="5"/>
        <v>5.7643026902453762</v>
      </c>
    </row>
    <row r="79" spans="1:15" x14ac:dyDescent="0.4">
      <c r="A79" t="s">
        <v>70</v>
      </c>
      <c r="B79">
        <v>8305</v>
      </c>
      <c r="K79" t="s">
        <v>55</v>
      </c>
      <c r="L79" t="str">
        <f>A90</f>
        <v>G10</v>
      </c>
      <c r="M79">
        <f>B90</f>
        <v>3435</v>
      </c>
      <c r="N79" s="8">
        <f t="shared" si="4"/>
        <v>-6.3675436694571024E-3</v>
      </c>
      <c r="O79" s="8">
        <f t="shared" si="5"/>
        <v>-0.25470174677828411</v>
      </c>
    </row>
    <row r="80" spans="1:15" x14ac:dyDescent="0.4">
      <c r="A80" t="s">
        <v>78</v>
      </c>
      <c r="B80">
        <v>4079</v>
      </c>
      <c r="K80" t="s">
        <v>56</v>
      </c>
      <c r="L80" t="str">
        <f>A102</f>
        <v>H10</v>
      </c>
      <c r="M80">
        <f>B102</f>
        <v>3455</v>
      </c>
      <c r="N80" s="8">
        <f t="shared" si="4"/>
        <v>3.3513387733984752E-4</v>
      </c>
      <c r="O80" s="8">
        <f t="shared" si="5"/>
        <v>1.3405355093593901E-2</v>
      </c>
    </row>
    <row r="81" spans="1:15" x14ac:dyDescent="0.4">
      <c r="A81" t="s">
        <v>100</v>
      </c>
      <c r="B81">
        <v>3454</v>
      </c>
      <c r="K81" t="s">
        <v>64</v>
      </c>
      <c r="L81" t="str">
        <f>A103</f>
        <v>H11</v>
      </c>
      <c r="M81">
        <f>B103</f>
        <v>3582</v>
      </c>
      <c r="N81" s="8">
        <f t="shared" si="4"/>
        <v>4.2897136299500482E-2</v>
      </c>
      <c r="O81" s="8">
        <f t="shared" si="5"/>
        <v>1.7158854519800193</v>
      </c>
    </row>
    <row r="82" spans="1:15" x14ac:dyDescent="0.4">
      <c r="A82" t="s">
        <v>101</v>
      </c>
      <c r="B82">
        <v>3564</v>
      </c>
      <c r="K82" t="s">
        <v>63</v>
      </c>
      <c r="L82" t="str">
        <f>A91</f>
        <v>G11</v>
      </c>
      <c r="M82">
        <f>B91</f>
        <v>4150</v>
      </c>
      <c r="N82" s="8">
        <f t="shared" si="4"/>
        <v>0.23325317862853387</v>
      </c>
      <c r="O82" s="8">
        <f t="shared" si="5"/>
        <v>9.3301271451413541</v>
      </c>
    </row>
    <row r="83" spans="1:15" x14ac:dyDescent="0.4">
      <c r="A83" t="s">
        <v>102</v>
      </c>
      <c r="B83">
        <v>16532</v>
      </c>
      <c r="K83" t="s">
        <v>62</v>
      </c>
      <c r="L83" t="str">
        <f>A79</f>
        <v>F11</v>
      </c>
      <c r="M83">
        <f>B79</f>
        <v>8305</v>
      </c>
      <c r="N83" s="8">
        <f t="shared" si="4"/>
        <v>1.6257344389756001</v>
      </c>
      <c r="O83" s="8">
        <f t="shared" si="5"/>
        <v>65.029377559023999</v>
      </c>
    </row>
    <row r="84" spans="1:15" x14ac:dyDescent="0.4">
      <c r="A84" t="s">
        <v>15</v>
      </c>
      <c r="B84">
        <v>3355</v>
      </c>
      <c r="K84" t="s">
        <v>61</v>
      </c>
      <c r="L84" t="str">
        <f>A67</f>
        <v>E11</v>
      </c>
      <c r="M84">
        <f>B67</f>
        <v>39477</v>
      </c>
      <c r="N84" s="8">
        <f t="shared" si="4"/>
        <v>12.072527663413327</v>
      </c>
      <c r="O84" s="8">
        <f t="shared" si="5"/>
        <v>482.90110653653306</v>
      </c>
    </row>
    <row r="85" spans="1:15" x14ac:dyDescent="0.4">
      <c r="A85" t="s">
        <v>23</v>
      </c>
      <c r="B85">
        <v>3329</v>
      </c>
      <c r="K85" t="s">
        <v>60</v>
      </c>
      <c r="L85" t="str">
        <f>A55</f>
        <v>D11</v>
      </c>
      <c r="M85">
        <f>B55</f>
        <v>55690</v>
      </c>
      <c r="N85" s="8">
        <f t="shared" si="4"/>
        <v>17.506053216724276</v>
      </c>
      <c r="O85" s="8">
        <f t="shared" si="5"/>
        <v>700.24212866897096</v>
      </c>
    </row>
    <row r="86" spans="1:15" x14ac:dyDescent="0.4">
      <c r="A86" t="s">
        <v>31</v>
      </c>
      <c r="B86">
        <v>25209</v>
      </c>
      <c r="K86" t="s">
        <v>59</v>
      </c>
      <c r="L86" t="str">
        <f>A43</f>
        <v>C11</v>
      </c>
      <c r="M86">
        <f>B43</f>
        <v>41464</v>
      </c>
      <c r="N86" s="8">
        <f t="shared" si="4"/>
        <v>12.738438677687604</v>
      </c>
      <c r="O86" s="8">
        <f t="shared" si="5"/>
        <v>509.53754710750417</v>
      </c>
    </row>
    <row r="87" spans="1:15" x14ac:dyDescent="0.4">
      <c r="A87" t="s">
        <v>39</v>
      </c>
      <c r="B87">
        <v>19254</v>
      </c>
      <c r="K87" t="s">
        <v>58</v>
      </c>
      <c r="L87" t="str">
        <f>A31</f>
        <v>B11</v>
      </c>
      <c r="M87">
        <f>B31</f>
        <v>26258</v>
      </c>
      <c r="N87" s="8">
        <f t="shared" si="4"/>
        <v>7.6423929388578822</v>
      </c>
      <c r="O87" s="8">
        <f t="shared" si="5"/>
        <v>305.69571755431531</v>
      </c>
    </row>
    <row r="88" spans="1:15" x14ac:dyDescent="0.4">
      <c r="A88" t="s">
        <v>47</v>
      </c>
      <c r="B88">
        <v>35713</v>
      </c>
      <c r="K88" t="s">
        <v>57</v>
      </c>
      <c r="L88" t="str">
        <f>A19</f>
        <v>A11</v>
      </c>
      <c r="M88">
        <f>B19</f>
        <v>11540</v>
      </c>
      <c r="N88" s="8">
        <f t="shared" si="4"/>
        <v>2.7098925321700067</v>
      </c>
      <c r="O88" s="8">
        <f t="shared" si="5"/>
        <v>108.39570128680026</v>
      </c>
    </row>
    <row r="89" spans="1:15" x14ac:dyDescent="0.4">
      <c r="A89" t="s">
        <v>55</v>
      </c>
      <c r="B89">
        <v>15915</v>
      </c>
      <c r="K89" t="s">
        <v>65</v>
      </c>
      <c r="L89" t="str">
        <f>A20</f>
        <v>A12</v>
      </c>
      <c r="M89">
        <f>B20</f>
        <v>7769</v>
      </c>
      <c r="N89" s="8">
        <f t="shared" si="4"/>
        <v>1.4461026807214419</v>
      </c>
      <c r="O89" s="8">
        <f t="shared" si="5"/>
        <v>57.844107228857673</v>
      </c>
    </row>
    <row r="90" spans="1:15" x14ac:dyDescent="0.4">
      <c r="A90" t="s">
        <v>63</v>
      </c>
      <c r="B90">
        <v>3435</v>
      </c>
      <c r="K90" t="s">
        <v>66</v>
      </c>
      <c r="L90" t="str">
        <f>A32</f>
        <v>B12</v>
      </c>
      <c r="M90">
        <f>B32</f>
        <v>6465</v>
      </c>
      <c r="N90" s="8">
        <f t="shared" si="4"/>
        <v>1.0090881046702809</v>
      </c>
      <c r="O90" s="8">
        <f t="shared" si="5"/>
        <v>40.363524186811233</v>
      </c>
    </row>
    <row r="91" spans="1:15" x14ac:dyDescent="0.4">
      <c r="A91" t="s">
        <v>71</v>
      </c>
      <c r="B91">
        <v>4150</v>
      </c>
      <c r="K91" t="s">
        <v>67</v>
      </c>
      <c r="L91" t="str">
        <f>A44</f>
        <v>C12</v>
      </c>
      <c r="M91">
        <f>B44</f>
        <v>4873</v>
      </c>
      <c r="N91" s="8">
        <f t="shared" si="4"/>
        <v>0.4755549719452436</v>
      </c>
      <c r="O91" s="8">
        <f t="shared" si="5"/>
        <v>19.022198877809743</v>
      </c>
    </row>
    <row r="92" spans="1:15" x14ac:dyDescent="0.4">
      <c r="A92" t="s">
        <v>79</v>
      </c>
      <c r="B92">
        <v>3755</v>
      </c>
      <c r="K92" t="s">
        <v>68</v>
      </c>
      <c r="L92" t="str">
        <f>A56</f>
        <v>D12</v>
      </c>
      <c r="M92">
        <f>B56</f>
        <v>4188</v>
      </c>
      <c r="N92" s="8">
        <f t="shared" si="4"/>
        <v>0.24598826596744808</v>
      </c>
      <c r="O92" s="8">
        <f t="shared" si="5"/>
        <v>9.8395306386979229</v>
      </c>
    </row>
    <row r="93" spans="1:15" x14ac:dyDescent="0.4">
      <c r="A93" t="s">
        <v>103</v>
      </c>
      <c r="B93">
        <v>3399</v>
      </c>
      <c r="K93" t="s">
        <v>69</v>
      </c>
      <c r="L93" t="str">
        <f>A68</f>
        <v>E12</v>
      </c>
      <c r="M93">
        <f>B68</f>
        <v>4195</v>
      </c>
      <c r="N93" s="8">
        <f t="shared" si="4"/>
        <v>0.24833420310882701</v>
      </c>
      <c r="O93" s="8">
        <f t="shared" si="5"/>
        <v>9.9333681243530805</v>
      </c>
    </row>
    <row r="94" spans="1:15" x14ac:dyDescent="0.4">
      <c r="A94" t="s">
        <v>104</v>
      </c>
      <c r="B94">
        <v>3654</v>
      </c>
      <c r="K94" t="s">
        <v>70</v>
      </c>
      <c r="L94" t="str">
        <f>A80</f>
        <v>F12</v>
      </c>
      <c r="M94">
        <f>B80</f>
        <v>4079</v>
      </c>
      <c r="N94" s="8">
        <f t="shared" si="4"/>
        <v>0.2094586733374047</v>
      </c>
      <c r="O94" s="8">
        <f t="shared" si="5"/>
        <v>8.3783469334961875</v>
      </c>
    </row>
    <row r="95" spans="1:15" x14ac:dyDescent="0.4">
      <c r="A95" t="s">
        <v>105</v>
      </c>
      <c r="B95">
        <v>4786</v>
      </c>
      <c r="K95" t="s">
        <v>71</v>
      </c>
      <c r="L95" t="str">
        <f>A92</f>
        <v>G12</v>
      </c>
      <c r="M95">
        <f>B92</f>
        <v>3755</v>
      </c>
      <c r="N95" s="8">
        <f t="shared" si="4"/>
        <v>0.1008752970792941</v>
      </c>
      <c r="O95" s="8">
        <f t="shared" si="5"/>
        <v>4.0350118831717641</v>
      </c>
    </row>
    <row r="96" spans="1:15" x14ac:dyDescent="0.4">
      <c r="A96" t="s">
        <v>16</v>
      </c>
      <c r="B96">
        <v>3362</v>
      </c>
      <c r="K96" t="s">
        <v>72</v>
      </c>
      <c r="L96" t="str">
        <f>A104</f>
        <v>H12</v>
      </c>
      <c r="M96">
        <f>B104</f>
        <v>3606</v>
      </c>
      <c r="N96" s="8">
        <f t="shared" si="4"/>
        <v>5.0940349355656819E-2</v>
      </c>
      <c r="O96" s="8">
        <f t="shared" si="5"/>
        <v>2.0376139742262729</v>
      </c>
    </row>
    <row r="97" spans="1:2" x14ac:dyDescent="0.4">
      <c r="A97" t="s">
        <v>24</v>
      </c>
      <c r="B97">
        <v>3476</v>
      </c>
    </row>
    <row r="98" spans="1:2" x14ac:dyDescent="0.4">
      <c r="A98" t="s">
        <v>33</v>
      </c>
      <c r="B98">
        <v>26026</v>
      </c>
    </row>
    <row r="99" spans="1:2" x14ac:dyDescent="0.4">
      <c r="A99" t="s">
        <v>40</v>
      </c>
      <c r="B99">
        <v>21444</v>
      </c>
    </row>
    <row r="100" spans="1:2" x14ac:dyDescent="0.4">
      <c r="A100" t="s">
        <v>48</v>
      </c>
      <c r="B100">
        <v>59882</v>
      </c>
    </row>
    <row r="101" spans="1:2" x14ac:dyDescent="0.4">
      <c r="A101" t="s">
        <v>56</v>
      </c>
      <c r="B101">
        <v>37428</v>
      </c>
    </row>
    <row r="102" spans="1:2" x14ac:dyDescent="0.4">
      <c r="A102" t="s">
        <v>64</v>
      </c>
      <c r="B102">
        <v>3455</v>
      </c>
    </row>
    <row r="103" spans="1:2" x14ac:dyDescent="0.4">
      <c r="A103" t="s">
        <v>72</v>
      </c>
      <c r="B103">
        <v>3582</v>
      </c>
    </row>
    <row r="104" spans="1:2" x14ac:dyDescent="0.4">
      <c r="A104" t="s">
        <v>80</v>
      </c>
      <c r="B104">
        <v>3606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65018</v>
      </c>
      <c r="D2">
        <v>3373</v>
      </c>
      <c r="E2">
        <v>5990</v>
      </c>
      <c r="F2">
        <v>4678</v>
      </c>
      <c r="G2">
        <v>3409</v>
      </c>
      <c r="H2">
        <v>3416</v>
      </c>
      <c r="I2">
        <v>3535</v>
      </c>
      <c r="J2">
        <v>3382</v>
      </c>
      <c r="K2">
        <v>4421</v>
      </c>
      <c r="L2">
        <v>3983</v>
      </c>
      <c r="M2">
        <v>11525</v>
      </c>
      <c r="N2">
        <v>7843</v>
      </c>
      <c r="O2">
        <v>48519</v>
      </c>
      <c r="P2">
        <v>3416</v>
      </c>
      <c r="Q2">
        <v>8552</v>
      </c>
      <c r="R2">
        <v>4128</v>
      </c>
      <c r="S2">
        <v>3420</v>
      </c>
      <c r="T2">
        <v>3669</v>
      </c>
      <c r="U2">
        <v>3418</v>
      </c>
      <c r="V2">
        <v>3393</v>
      </c>
      <c r="W2">
        <v>4838</v>
      </c>
      <c r="X2">
        <v>3717</v>
      </c>
      <c r="Y2">
        <v>26037</v>
      </c>
      <c r="Z2">
        <v>6480</v>
      </c>
      <c r="AA2">
        <v>23547</v>
      </c>
      <c r="AB2">
        <v>3420</v>
      </c>
      <c r="AC2">
        <v>16216</v>
      </c>
      <c r="AD2">
        <v>3997</v>
      </c>
      <c r="AE2">
        <v>3394</v>
      </c>
      <c r="AF2">
        <v>4039</v>
      </c>
      <c r="AG2">
        <v>3454</v>
      </c>
      <c r="AH2">
        <v>3646</v>
      </c>
      <c r="AI2">
        <v>4689</v>
      </c>
      <c r="AJ2">
        <v>3351</v>
      </c>
      <c r="AK2">
        <v>40777</v>
      </c>
      <c r="AL2">
        <v>4748</v>
      </c>
      <c r="AM2">
        <v>8492</v>
      </c>
      <c r="AN2">
        <v>3376</v>
      </c>
      <c r="AO2">
        <v>31902</v>
      </c>
      <c r="AP2">
        <v>3988</v>
      </c>
      <c r="AQ2">
        <v>3379</v>
      </c>
      <c r="AR2">
        <v>5245</v>
      </c>
      <c r="AS2">
        <v>3551</v>
      </c>
      <c r="AT2">
        <v>4235</v>
      </c>
      <c r="AU2">
        <v>5005</v>
      </c>
      <c r="AV2">
        <v>3437</v>
      </c>
      <c r="AW2">
        <v>54892</v>
      </c>
      <c r="AX2">
        <v>4243</v>
      </c>
      <c r="AY2">
        <v>4718</v>
      </c>
      <c r="AZ2">
        <v>3354</v>
      </c>
      <c r="BA2">
        <v>45552</v>
      </c>
      <c r="BB2">
        <v>3760</v>
      </c>
      <c r="BC2">
        <v>3385</v>
      </c>
      <c r="BD2">
        <v>9137</v>
      </c>
      <c r="BE2">
        <v>12501</v>
      </c>
      <c r="BF2">
        <v>8064</v>
      </c>
      <c r="BG2">
        <v>6372</v>
      </c>
      <c r="BH2">
        <v>3373</v>
      </c>
      <c r="BI2">
        <v>38525</v>
      </c>
      <c r="BJ2">
        <v>4245</v>
      </c>
      <c r="BK2">
        <v>3753</v>
      </c>
      <c r="BL2">
        <v>3454</v>
      </c>
      <c r="BM2">
        <v>39998</v>
      </c>
      <c r="BN2">
        <v>3675</v>
      </c>
      <c r="BO2">
        <v>3360</v>
      </c>
      <c r="BP2">
        <v>17218</v>
      </c>
      <c r="BQ2">
        <v>17588</v>
      </c>
      <c r="BR2">
        <v>33191</v>
      </c>
      <c r="BS2">
        <v>8385</v>
      </c>
      <c r="BT2">
        <v>3439</v>
      </c>
      <c r="BU2">
        <v>8337</v>
      </c>
      <c r="BV2">
        <v>4125</v>
      </c>
      <c r="BW2">
        <v>3467</v>
      </c>
      <c r="BX2">
        <v>3542</v>
      </c>
      <c r="BY2">
        <v>15399</v>
      </c>
      <c r="BZ2">
        <v>3389</v>
      </c>
      <c r="CA2">
        <v>3335</v>
      </c>
      <c r="CB2">
        <v>25280</v>
      </c>
      <c r="CC2">
        <v>18897</v>
      </c>
      <c r="CD2">
        <v>33715</v>
      </c>
      <c r="CE2">
        <v>15429</v>
      </c>
      <c r="CF2">
        <v>3449</v>
      </c>
      <c r="CG2">
        <v>4174</v>
      </c>
      <c r="CH2">
        <v>3798</v>
      </c>
      <c r="CI2">
        <v>3403</v>
      </c>
      <c r="CJ2">
        <v>3635</v>
      </c>
      <c r="CK2">
        <v>4737</v>
      </c>
      <c r="CL2">
        <v>3364</v>
      </c>
      <c r="CM2">
        <v>3323</v>
      </c>
      <c r="CN2">
        <v>24620</v>
      </c>
      <c r="CO2">
        <v>19281</v>
      </c>
      <c r="CP2">
        <v>59063</v>
      </c>
      <c r="CQ2">
        <v>36673</v>
      </c>
      <c r="CR2">
        <v>3507</v>
      </c>
      <c r="CS2">
        <v>3585</v>
      </c>
      <c r="CT2">
        <v>3642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65018</v>
      </c>
      <c r="G9">
        <f>'Plate 1'!G9</f>
        <v>30</v>
      </c>
      <c r="H9" t="str">
        <f t="shared" ref="H9" si="0">A9</f>
        <v>A1</v>
      </c>
      <c r="I9">
        <f>B9</f>
        <v>65018</v>
      </c>
      <c r="K9" t="s">
        <v>82</v>
      </c>
      <c r="L9" t="str">
        <f>A10</f>
        <v>A2</v>
      </c>
      <c r="M9">
        <f>B10</f>
        <v>3373</v>
      </c>
      <c r="N9" s="8">
        <f>(M9-I$15)/I$16</f>
        <v>-3.1642466641109555E-2</v>
      </c>
      <c r="O9">
        <f>N9*40</f>
        <v>-1.2656986656443823</v>
      </c>
    </row>
    <row r="10" spans="1:98" x14ac:dyDescent="0.4">
      <c r="A10" t="s">
        <v>83</v>
      </c>
      <c r="B10">
        <v>3373</v>
      </c>
      <c r="G10">
        <f>'Plate 1'!G10</f>
        <v>15</v>
      </c>
      <c r="H10" t="str">
        <f>A21</f>
        <v>B1</v>
      </c>
      <c r="I10">
        <f>B21</f>
        <v>48519</v>
      </c>
      <c r="K10" t="s">
        <v>85</v>
      </c>
      <c r="L10" t="str">
        <f>A22</f>
        <v>B2</v>
      </c>
      <c r="M10">
        <f>B22</f>
        <v>3416</v>
      </c>
      <c r="N10" s="8">
        <f t="shared" ref="N10:N73" si="1">(M10-I$15)/I$16</f>
        <v>-1.7167721262729654E-2</v>
      </c>
      <c r="O10">
        <f t="shared" ref="O10:O73" si="2">N10*40</f>
        <v>-0.68670885050918617</v>
      </c>
    </row>
    <row r="11" spans="1:98" x14ac:dyDescent="0.4">
      <c r="A11" t="s">
        <v>84</v>
      </c>
      <c r="B11">
        <v>5990</v>
      </c>
      <c r="G11">
        <f>'Plate 1'!G11</f>
        <v>7.5</v>
      </c>
      <c r="H11" t="str">
        <f>A33</f>
        <v>C1</v>
      </c>
      <c r="I11">
        <f>B33</f>
        <v>23547</v>
      </c>
      <c r="K11" t="s">
        <v>88</v>
      </c>
      <c r="L11" t="str">
        <f>A34</f>
        <v>C2</v>
      </c>
      <c r="M11">
        <f>B34</f>
        <v>3420</v>
      </c>
      <c r="N11" s="8">
        <f t="shared" si="1"/>
        <v>-1.5821233320554778E-2</v>
      </c>
      <c r="O11">
        <f t="shared" si="2"/>
        <v>-0.63284933282219114</v>
      </c>
    </row>
    <row r="12" spans="1:98" x14ac:dyDescent="0.4">
      <c r="A12" t="s">
        <v>9</v>
      </c>
      <c r="B12">
        <v>4678</v>
      </c>
      <c r="G12">
        <f>'Plate 1'!G12</f>
        <v>1.875</v>
      </c>
      <c r="H12" t="str">
        <f>A45</f>
        <v>D1</v>
      </c>
      <c r="I12">
        <f>B45</f>
        <v>8492</v>
      </c>
      <c r="K12" t="s">
        <v>91</v>
      </c>
      <c r="L12" t="str">
        <f>A46</f>
        <v>D2</v>
      </c>
      <c r="M12">
        <f>B46</f>
        <v>3376</v>
      </c>
      <c r="N12" s="8">
        <f t="shared" si="1"/>
        <v>-3.06326006844784E-2</v>
      </c>
      <c r="O12">
        <f t="shared" si="2"/>
        <v>-1.225304027379136</v>
      </c>
    </row>
    <row r="13" spans="1:98" x14ac:dyDescent="0.4">
      <c r="A13" t="s">
        <v>17</v>
      </c>
      <c r="B13">
        <v>3409</v>
      </c>
      <c r="G13">
        <f>'Plate 1'!G13</f>
        <v>0.46875</v>
      </c>
      <c r="H13" t="str">
        <f>A57</f>
        <v>E1</v>
      </c>
      <c r="I13">
        <f>B57</f>
        <v>4718</v>
      </c>
      <c r="K13" t="s">
        <v>94</v>
      </c>
      <c r="L13" t="str">
        <f>A58</f>
        <v>E2</v>
      </c>
      <c r="M13">
        <f>B58</f>
        <v>3354</v>
      </c>
      <c r="N13" s="8">
        <f t="shared" si="1"/>
        <v>-3.803828436644021E-2</v>
      </c>
      <c r="O13">
        <f t="shared" si="2"/>
        <v>-1.5215313746576085</v>
      </c>
    </row>
    <row r="14" spans="1:98" x14ac:dyDescent="0.4">
      <c r="A14" t="s">
        <v>25</v>
      </c>
      <c r="B14">
        <v>3416</v>
      </c>
      <c r="G14">
        <f>'Plate 1'!G14</f>
        <v>0.1171875</v>
      </c>
      <c r="H14" t="str">
        <f>A69</f>
        <v>F1</v>
      </c>
      <c r="I14">
        <f>B69</f>
        <v>3753</v>
      </c>
      <c r="K14" t="s">
        <v>97</v>
      </c>
      <c r="L14" t="str">
        <f>A70</f>
        <v>F2</v>
      </c>
      <c r="M14">
        <f>B70</f>
        <v>3454</v>
      </c>
      <c r="N14" s="8">
        <f t="shared" si="1"/>
        <v>-4.3760858120683432E-3</v>
      </c>
      <c r="O14">
        <f t="shared" si="2"/>
        <v>-0.17504343248273374</v>
      </c>
    </row>
    <row r="15" spans="1:98" x14ac:dyDescent="0.4">
      <c r="A15" t="s">
        <v>34</v>
      </c>
      <c r="B15">
        <v>3535</v>
      </c>
      <c r="G15">
        <f>'Plate 1'!G15</f>
        <v>0</v>
      </c>
      <c r="H15" t="str">
        <f>A81</f>
        <v>G1</v>
      </c>
      <c r="I15">
        <f>B81</f>
        <v>3467</v>
      </c>
      <c r="K15" t="s">
        <v>100</v>
      </c>
      <c r="L15" t="str">
        <f>A82</f>
        <v>G2</v>
      </c>
      <c r="M15">
        <f>B82</f>
        <v>3542</v>
      </c>
      <c r="N15" s="8">
        <f t="shared" si="1"/>
        <v>2.5246648915778901E-2</v>
      </c>
      <c r="O15">
        <f t="shared" si="2"/>
        <v>1.0098659566311561</v>
      </c>
    </row>
    <row r="16" spans="1:98" x14ac:dyDescent="0.4">
      <c r="A16" t="s">
        <v>41</v>
      </c>
      <c r="B16">
        <v>3382</v>
      </c>
      <c r="H16" t="s">
        <v>119</v>
      </c>
      <c r="I16">
        <f>SLOPE(I10:I15, G10:G15)</f>
        <v>2970.691288582294</v>
      </c>
      <c r="K16" t="s">
        <v>103</v>
      </c>
      <c r="L16" t="str">
        <f>A94</f>
        <v>H2</v>
      </c>
      <c r="M16">
        <f>B94</f>
        <v>3635</v>
      </c>
      <c r="N16" s="8">
        <f t="shared" si="1"/>
        <v>5.6552493571344738E-2</v>
      </c>
      <c r="O16">
        <f t="shared" si="2"/>
        <v>2.2620997428537897</v>
      </c>
    </row>
    <row r="17" spans="1:15" x14ac:dyDescent="0.4">
      <c r="A17" t="s">
        <v>49</v>
      </c>
      <c r="B17">
        <v>4421</v>
      </c>
      <c r="K17" t="s">
        <v>104</v>
      </c>
      <c r="L17" t="str">
        <f>A95</f>
        <v>H3</v>
      </c>
      <c r="M17">
        <f>B95</f>
        <v>4737</v>
      </c>
      <c r="N17" s="8">
        <f t="shared" si="1"/>
        <v>0.42750992164052276</v>
      </c>
      <c r="O17">
        <f t="shared" si="2"/>
        <v>17.100396865620912</v>
      </c>
    </row>
    <row r="18" spans="1:15" x14ac:dyDescent="0.4">
      <c r="A18" t="s">
        <v>57</v>
      </c>
      <c r="B18">
        <v>3983</v>
      </c>
      <c r="K18" t="s">
        <v>101</v>
      </c>
      <c r="L18" t="str">
        <f>A83</f>
        <v>G3</v>
      </c>
      <c r="M18">
        <f>B83</f>
        <v>15399</v>
      </c>
      <c r="N18" s="8">
        <f t="shared" si="1"/>
        <v>4.0165735315076514</v>
      </c>
      <c r="O18">
        <f t="shared" si="2"/>
        <v>160.66294126030607</v>
      </c>
    </row>
    <row r="19" spans="1:15" x14ac:dyDescent="0.4">
      <c r="A19" t="s">
        <v>65</v>
      </c>
      <c r="B19">
        <v>11525</v>
      </c>
      <c r="K19" t="s">
        <v>98</v>
      </c>
      <c r="L19" t="str">
        <f>A71</f>
        <v>F3</v>
      </c>
      <c r="M19">
        <f>B71</f>
        <v>39998</v>
      </c>
      <c r="N19" s="8">
        <f t="shared" si="1"/>
        <v>12.297137753897587</v>
      </c>
      <c r="O19">
        <f t="shared" si="2"/>
        <v>491.88551015590349</v>
      </c>
    </row>
    <row r="20" spans="1:15" x14ac:dyDescent="0.4">
      <c r="A20" t="s">
        <v>73</v>
      </c>
      <c r="B20">
        <v>7843</v>
      </c>
      <c r="K20" t="s">
        <v>95</v>
      </c>
      <c r="L20" t="str">
        <f>A59</f>
        <v>E3</v>
      </c>
      <c r="M20">
        <f>B59</f>
        <v>45552</v>
      </c>
      <c r="N20" s="8">
        <f t="shared" si="1"/>
        <v>14.166736261607401</v>
      </c>
      <c r="O20">
        <f t="shared" si="2"/>
        <v>566.66945046429601</v>
      </c>
    </row>
    <row r="21" spans="1:15" x14ac:dyDescent="0.4">
      <c r="A21" t="s">
        <v>85</v>
      </c>
      <c r="B21">
        <v>48519</v>
      </c>
      <c r="K21" t="s">
        <v>92</v>
      </c>
      <c r="L21" t="str">
        <f>A47</f>
        <v>D3</v>
      </c>
      <c r="M21">
        <f>B47</f>
        <v>31902</v>
      </c>
      <c r="N21" s="8">
        <f t="shared" si="1"/>
        <v>9.5718461589356405</v>
      </c>
      <c r="O21">
        <f t="shared" si="2"/>
        <v>382.87384635742563</v>
      </c>
    </row>
    <row r="22" spans="1:15" x14ac:dyDescent="0.4">
      <c r="A22" t="s">
        <v>86</v>
      </c>
      <c r="B22">
        <v>3416</v>
      </c>
      <c r="K22" t="s">
        <v>89</v>
      </c>
      <c r="L22" t="str">
        <f>A35</f>
        <v>C3</v>
      </c>
      <c r="M22">
        <f>B35</f>
        <v>16216</v>
      </c>
      <c r="N22" s="8">
        <f t="shared" si="1"/>
        <v>4.2915936936968695</v>
      </c>
      <c r="O22">
        <f t="shared" si="2"/>
        <v>171.66374774787477</v>
      </c>
    </row>
    <row r="23" spans="1:15" x14ac:dyDescent="0.4">
      <c r="A23" t="s">
        <v>87</v>
      </c>
      <c r="B23">
        <v>8552</v>
      </c>
      <c r="K23" t="s">
        <v>86</v>
      </c>
      <c r="L23" t="str">
        <f>A23</f>
        <v>B3</v>
      </c>
      <c r="M23">
        <f>B23</f>
        <v>8552</v>
      </c>
      <c r="N23" s="8">
        <f t="shared" si="1"/>
        <v>1.7117227964898096</v>
      </c>
      <c r="O23">
        <f t="shared" si="2"/>
        <v>68.468911859592382</v>
      </c>
    </row>
    <row r="24" spans="1:15" x14ac:dyDescent="0.4">
      <c r="A24" t="s">
        <v>10</v>
      </c>
      <c r="B24">
        <v>4128</v>
      </c>
      <c r="K24" t="s">
        <v>83</v>
      </c>
      <c r="L24" t="str">
        <f>A11</f>
        <v>A3</v>
      </c>
      <c r="M24">
        <f>B11</f>
        <v>5990</v>
      </c>
      <c r="N24" s="8">
        <f t="shared" si="1"/>
        <v>0.84929726952680229</v>
      </c>
      <c r="O24">
        <f t="shared" si="2"/>
        <v>33.971890781072091</v>
      </c>
    </row>
    <row r="25" spans="1:15" x14ac:dyDescent="0.4">
      <c r="A25" t="s">
        <v>18</v>
      </c>
      <c r="B25">
        <v>3420</v>
      </c>
      <c r="K25" t="s">
        <v>84</v>
      </c>
      <c r="L25" t="str">
        <f>A12</f>
        <v>A4</v>
      </c>
      <c r="M25">
        <f>B12</f>
        <v>4678</v>
      </c>
      <c r="N25" s="8">
        <f t="shared" si="1"/>
        <v>0.40764922449344332</v>
      </c>
      <c r="O25">
        <f t="shared" si="2"/>
        <v>16.305968979737735</v>
      </c>
    </row>
    <row r="26" spans="1:15" x14ac:dyDescent="0.4">
      <c r="A26" t="s">
        <v>26</v>
      </c>
      <c r="B26">
        <v>3669</v>
      </c>
      <c r="K26" t="s">
        <v>87</v>
      </c>
      <c r="L26" t="str">
        <f>A24</f>
        <v>B4</v>
      </c>
      <c r="M26">
        <f>B24</f>
        <v>4128</v>
      </c>
      <c r="N26" s="8">
        <f t="shared" si="1"/>
        <v>0.22250713244439804</v>
      </c>
      <c r="O26">
        <f t="shared" si="2"/>
        <v>8.9002852977759215</v>
      </c>
    </row>
    <row r="27" spans="1:15" x14ac:dyDescent="0.4">
      <c r="A27" t="s">
        <v>35</v>
      </c>
      <c r="B27">
        <v>3418</v>
      </c>
      <c r="K27" t="s">
        <v>90</v>
      </c>
      <c r="L27" t="str">
        <f>A36</f>
        <v>C4</v>
      </c>
      <c r="M27">
        <f>B36</f>
        <v>3997</v>
      </c>
      <c r="N27" s="8">
        <f t="shared" si="1"/>
        <v>0.17840965233817091</v>
      </c>
      <c r="O27">
        <f t="shared" si="2"/>
        <v>7.1363860935268359</v>
      </c>
    </row>
    <row r="28" spans="1:15" x14ac:dyDescent="0.4">
      <c r="A28" t="s">
        <v>42</v>
      </c>
      <c r="B28">
        <v>3393</v>
      </c>
      <c r="K28" t="s">
        <v>93</v>
      </c>
      <c r="L28" t="str">
        <f>A48</f>
        <v>D4</v>
      </c>
      <c r="M28">
        <f>B48</f>
        <v>3988</v>
      </c>
      <c r="N28" s="8">
        <f t="shared" si="1"/>
        <v>0.17538005446827742</v>
      </c>
      <c r="O28">
        <f t="shared" si="2"/>
        <v>7.015202178731097</v>
      </c>
    </row>
    <row r="29" spans="1:15" x14ac:dyDescent="0.4">
      <c r="A29" t="s">
        <v>50</v>
      </c>
      <c r="B29">
        <v>4838</v>
      </c>
      <c r="K29" t="s">
        <v>96</v>
      </c>
      <c r="L29" t="str">
        <f>A60</f>
        <v>E4</v>
      </c>
      <c r="M29">
        <f>B60</f>
        <v>3760</v>
      </c>
      <c r="N29" s="8">
        <f t="shared" si="1"/>
        <v>9.8630241764309581E-2</v>
      </c>
      <c r="O29">
        <f t="shared" si="2"/>
        <v>3.9452096705723831</v>
      </c>
    </row>
    <row r="30" spans="1:15" x14ac:dyDescent="0.4">
      <c r="A30" t="s">
        <v>58</v>
      </c>
      <c r="B30">
        <v>3717</v>
      </c>
      <c r="K30" t="s">
        <v>99</v>
      </c>
      <c r="L30" t="str">
        <f>A72</f>
        <v>F4</v>
      </c>
      <c r="M30">
        <f>B72</f>
        <v>3675</v>
      </c>
      <c r="N30" s="8">
        <f t="shared" si="1"/>
        <v>7.0017372993093491E-2</v>
      </c>
      <c r="O30">
        <f t="shared" si="2"/>
        <v>2.8006949197237399</v>
      </c>
    </row>
    <row r="31" spans="1:15" x14ac:dyDescent="0.4">
      <c r="A31" t="s">
        <v>66</v>
      </c>
      <c r="B31">
        <v>26037</v>
      </c>
      <c r="K31" t="s">
        <v>102</v>
      </c>
      <c r="L31" t="str">
        <f>A84</f>
        <v>G4</v>
      </c>
      <c r="M31">
        <f>B84</f>
        <v>3389</v>
      </c>
      <c r="N31" s="8">
        <f t="shared" si="1"/>
        <v>-2.6256514872410059E-2</v>
      </c>
      <c r="O31">
        <f t="shared" si="2"/>
        <v>-1.0502605948964023</v>
      </c>
    </row>
    <row r="32" spans="1:15" x14ac:dyDescent="0.4">
      <c r="A32" t="s">
        <v>74</v>
      </c>
      <c r="B32">
        <v>6480</v>
      </c>
      <c r="K32" t="s">
        <v>105</v>
      </c>
      <c r="L32" t="str">
        <f>A96</f>
        <v>H4</v>
      </c>
      <c r="M32">
        <f>B96</f>
        <v>3364</v>
      </c>
      <c r="N32" s="8">
        <f t="shared" si="1"/>
        <v>-3.4672064511003027E-2</v>
      </c>
      <c r="O32">
        <f t="shared" si="2"/>
        <v>-1.386882580440121</v>
      </c>
    </row>
    <row r="33" spans="1:15" x14ac:dyDescent="0.4">
      <c r="A33" t="s">
        <v>88</v>
      </c>
      <c r="B33">
        <v>23547</v>
      </c>
      <c r="K33" t="s">
        <v>16</v>
      </c>
      <c r="L33" t="str">
        <f>A97</f>
        <v>H5</v>
      </c>
      <c r="M33">
        <f>B97</f>
        <v>3323</v>
      </c>
      <c r="N33" s="8">
        <f t="shared" si="1"/>
        <v>-4.8473565918295491E-2</v>
      </c>
      <c r="O33">
        <f t="shared" si="2"/>
        <v>-1.9389426367318197</v>
      </c>
    </row>
    <row r="34" spans="1:15" x14ac:dyDescent="0.4">
      <c r="A34" t="s">
        <v>89</v>
      </c>
      <c r="B34">
        <v>3420</v>
      </c>
      <c r="K34" t="s">
        <v>15</v>
      </c>
      <c r="L34" t="str">
        <f>A85</f>
        <v>G5</v>
      </c>
      <c r="M34">
        <f>B85</f>
        <v>3335</v>
      </c>
      <c r="N34" s="8">
        <f t="shared" si="1"/>
        <v>-4.4434102091770865E-2</v>
      </c>
      <c r="O34">
        <f t="shared" si="2"/>
        <v>-1.7773640836708346</v>
      </c>
    </row>
    <row r="35" spans="1:15" x14ac:dyDescent="0.4">
      <c r="A35" t="s">
        <v>90</v>
      </c>
      <c r="B35">
        <v>16216</v>
      </c>
      <c r="K35" t="s">
        <v>14</v>
      </c>
      <c r="L35" t="str">
        <f>A73</f>
        <v>F5</v>
      </c>
      <c r="M35">
        <f>B73</f>
        <v>3360</v>
      </c>
      <c r="N35" s="8">
        <f t="shared" si="1"/>
        <v>-3.60185524531779E-2</v>
      </c>
      <c r="O35">
        <f t="shared" si="2"/>
        <v>-1.440742098127116</v>
      </c>
    </row>
    <row r="36" spans="1:15" x14ac:dyDescent="0.4">
      <c r="A36" t="s">
        <v>11</v>
      </c>
      <c r="B36">
        <v>3997</v>
      </c>
      <c r="K36" t="s">
        <v>13</v>
      </c>
      <c r="L36" t="str">
        <f>A61</f>
        <v>E5</v>
      </c>
      <c r="M36">
        <f>B61</f>
        <v>3385</v>
      </c>
      <c r="N36" s="8">
        <f t="shared" si="1"/>
        <v>-2.7603002814584932E-2</v>
      </c>
      <c r="O36">
        <f t="shared" si="2"/>
        <v>-1.1041201125833973</v>
      </c>
    </row>
    <row r="37" spans="1:15" x14ac:dyDescent="0.4">
      <c r="A37" t="s">
        <v>19</v>
      </c>
      <c r="B37">
        <v>3394</v>
      </c>
      <c r="K37" t="s">
        <v>12</v>
      </c>
      <c r="L37" t="str">
        <f>A49</f>
        <v>D5</v>
      </c>
      <c r="M37">
        <f>B49</f>
        <v>3379</v>
      </c>
      <c r="N37" s="8">
        <f t="shared" si="1"/>
        <v>-2.9622734727847246E-2</v>
      </c>
      <c r="O37">
        <f t="shared" si="2"/>
        <v>-1.1849093891138898</v>
      </c>
    </row>
    <row r="38" spans="1:15" x14ac:dyDescent="0.4">
      <c r="A38" t="s">
        <v>27</v>
      </c>
      <c r="B38">
        <v>4039</v>
      </c>
      <c r="K38" t="s">
        <v>11</v>
      </c>
      <c r="L38" t="str">
        <f>A37</f>
        <v>C5</v>
      </c>
      <c r="M38">
        <f>B37</f>
        <v>3394</v>
      </c>
      <c r="N38" s="8">
        <f t="shared" si="1"/>
        <v>-2.4573404944691464E-2</v>
      </c>
      <c r="O38">
        <f t="shared" si="2"/>
        <v>-0.98293619778765851</v>
      </c>
    </row>
    <row r="39" spans="1:15" x14ac:dyDescent="0.4">
      <c r="A39" t="s">
        <v>36</v>
      </c>
      <c r="B39">
        <v>3454</v>
      </c>
      <c r="K39" t="s">
        <v>10</v>
      </c>
      <c r="L39" t="str">
        <f>A25</f>
        <v>B5</v>
      </c>
      <c r="M39">
        <f>B25</f>
        <v>3420</v>
      </c>
      <c r="N39" s="8">
        <f t="shared" si="1"/>
        <v>-1.5821233320554778E-2</v>
      </c>
      <c r="O39">
        <f t="shared" si="2"/>
        <v>-0.63284933282219114</v>
      </c>
    </row>
    <row r="40" spans="1:15" x14ac:dyDescent="0.4">
      <c r="A40" t="s">
        <v>43</v>
      </c>
      <c r="B40">
        <v>3646</v>
      </c>
      <c r="K40" t="s">
        <v>9</v>
      </c>
      <c r="L40" t="str">
        <f>A13</f>
        <v>A5</v>
      </c>
      <c r="M40">
        <f>B13</f>
        <v>3409</v>
      </c>
      <c r="N40" s="8">
        <f t="shared" si="1"/>
        <v>-1.9524075161535683E-2</v>
      </c>
      <c r="O40">
        <f t="shared" si="2"/>
        <v>-0.78096300646142724</v>
      </c>
    </row>
    <row r="41" spans="1:15" x14ac:dyDescent="0.4">
      <c r="A41" t="s">
        <v>51</v>
      </c>
      <c r="B41">
        <v>4689</v>
      </c>
      <c r="K41" t="s">
        <v>17</v>
      </c>
      <c r="L41" t="str">
        <f>A14</f>
        <v>A6</v>
      </c>
      <c r="M41">
        <f>B14</f>
        <v>3416</v>
      </c>
      <c r="N41" s="8">
        <f t="shared" si="1"/>
        <v>-1.7167721262729654E-2</v>
      </c>
      <c r="O41">
        <f t="shared" si="2"/>
        <v>-0.68670885050918617</v>
      </c>
    </row>
    <row r="42" spans="1:15" x14ac:dyDescent="0.4">
      <c r="A42" t="s">
        <v>59</v>
      </c>
      <c r="B42">
        <v>3351</v>
      </c>
      <c r="K42" t="s">
        <v>18</v>
      </c>
      <c r="L42" t="str">
        <f>A26</f>
        <v>B6</v>
      </c>
      <c r="M42">
        <f>B26</f>
        <v>3669</v>
      </c>
      <c r="N42" s="8">
        <f t="shared" si="1"/>
        <v>6.7997641079831181E-2</v>
      </c>
      <c r="O42">
        <f t="shared" si="2"/>
        <v>2.7199056431932473</v>
      </c>
    </row>
    <row r="43" spans="1:15" x14ac:dyDescent="0.4">
      <c r="A43" t="s">
        <v>67</v>
      </c>
      <c r="B43">
        <v>40777</v>
      </c>
      <c r="K43" t="s">
        <v>19</v>
      </c>
      <c r="L43" t="str">
        <f>A38</f>
        <v>C6</v>
      </c>
      <c r="M43">
        <f>B38</f>
        <v>4039</v>
      </c>
      <c r="N43" s="8">
        <f t="shared" si="1"/>
        <v>0.19254777573100709</v>
      </c>
      <c r="O43">
        <f t="shared" si="2"/>
        <v>7.7019110292402839</v>
      </c>
    </row>
    <row r="44" spans="1:15" x14ac:dyDescent="0.4">
      <c r="A44" t="s">
        <v>75</v>
      </c>
      <c r="B44">
        <v>4748</v>
      </c>
      <c r="K44" t="s">
        <v>20</v>
      </c>
      <c r="L44" t="str">
        <f>A50</f>
        <v>D6</v>
      </c>
      <c r="M44">
        <f>B50</f>
        <v>5245</v>
      </c>
      <c r="N44" s="8">
        <f t="shared" si="1"/>
        <v>0.59851389029673185</v>
      </c>
      <c r="O44">
        <f t="shared" si="2"/>
        <v>23.940555611869275</v>
      </c>
    </row>
    <row r="45" spans="1:15" x14ac:dyDescent="0.4">
      <c r="A45" t="s">
        <v>91</v>
      </c>
      <c r="B45">
        <v>8492</v>
      </c>
      <c r="K45" t="s">
        <v>21</v>
      </c>
      <c r="L45" t="str">
        <f>A62</f>
        <v>E6</v>
      </c>
      <c r="M45">
        <f>B62</f>
        <v>9137</v>
      </c>
      <c r="N45" s="8">
        <f t="shared" si="1"/>
        <v>1.9086466580328849</v>
      </c>
      <c r="O45">
        <f t="shared" si="2"/>
        <v>76.345866321315398</v>
      </c>
    </row>
    <row r="46" spans="1:15" x14ac:dyDescent="0.4">
      <c r="A46" t="s">
        <v>92</v>
      </c>
      <c r="B46">
        <v>3376</v>
      </c>
      <c r="K46" t="s">
        <v>22</v>
      </c>
      <c r="L46" t="str">
        <f>A74</f>
        <v>F6</v>
      </c>
      <c r="M46">
        <f>B74</f>
        <v>17218</v>
      </c>
      <c r="N46" s="8">
        <f t="shared" si="1"/>
        <v>4.6288889232116759</v>
      </c>
      <c r="O46">
        <f t="shared" si="2"/>
        <v>185.15555692846704</v>
      </c>
    </row>
    <row r="47" spans="1:15" x14ac:dyDescent="0.4">
      <c r="A47" t="s">
        <v>93</v>
      </c>
      <c r="B47">
        <v>31902</v>
      </c>
      <c r="K47" t="s">
        <v>23</v>
      </c>
      <c r="L47" t="str">
        <f>A86</f>
        <v>G6</v>
      </c>
      <c r="M47">
        <f>B86</f>
        <v>25280</v>
      </c>
      <c r="N47" s="8">
        <f t="shared" si="1"/>
        <v>7.3427353706651362</v>
      </c>
      <c r="O47">
        <f t="shared" si="2"/>
        <v>293.70941482660544</v>
      </c>
    </row>
    <row r="48" spans="1:15" x14ac:dyDescent="0.4">
      <c r="A48" t="s">
        <v>12</v>
      </c>
      <c r="B48">
        <v>3988</v>
      </c>
      <c r="K48" t="s">
        <v>24</v>
      </c>
      <c r="L48" t="str">
        <f>A98</f>
        <v>H6</v>
      </c>
      <c r="M48">
        <f>B98</f>
        <v>24620</v>
      </c>
      <c r="N48" s="8">
        <f t="shared" si="1"/>
        <v>7.1205648602062812</v>
      </c>
      <c r="O48">
        <f t="shared" si="2"/>
        <v>284.82259440825123</v>
      </c>
    </row>
    <row r="49" spans="1:15" x14ac:dyDescent="0.4">
      <c r="A49" t="s">
        <v>20</v>
      </c>
      <c r="B49">
        <v>3379</v>
      </c>
      <c r="K49" t="s">
        <v>33</v>
      </c>
      <c r="L49" t="str">
        <f>A99</f>
        <v>H7</v>
      </c>
      <c r="M49">
        <f>B99</f>
        <v>19281</v>
      </c>
      <c r="N49" s="8">
        <f t="shared" si="1"/>
        <v>5.323340079388367</v>
      </c>
      <c r="O49">
        <f t="shared" si="2"/>
        <v>212.93360317553467</v>
      </c>
    </row>
    <row r="50" spans="1:15" x14ac:dyDescent="0.4">
      <c r="A50" t="s">
        <v>28</v>
      </c>
      <c r="B50">
        <v>5245</v>
      </c>
      <c r="K50" t="s">
        <v>31</v>
      </c>
      <c r="L50" t="str">
        <f>A87</f>
        <v>G7</v>
      </c>
      <c r="M50">
        <f>B87</f>
        <v>18897</v>
      </c>
      <c r="N50" s="8">
        <f t="shared" si="1"/>
        <v>5.1940772369395791</v>
      </c>
      <c r="O50">
        <f t="shared" si="2"/>
        <v>207.76308947758315</v>
      </c>
    </row>
    <row r="51" spans="1:15" x14ac:dyDescent="0.4">
      <c r="A51" t="s">
        <v>37</v>
      </c>
      <c r="B51">
        <v>3551</v>
      </c>
      <c r="K51" t="s">
        <v>32</v>
      </c>
      <c r="L51" t="str">
        <f>A75</f>
        <v>F7</v>
      </c>
      <c r="M51">
        <f>B75</f>
        <v>17588</v>
      </c>
      <c r="N51" s="8">
        <f t="shared" si="1"/>
        <v>4.7534390578628516</v>
      </c>
      <c r="O51">
        <f t="shared" si="2"/>
        <v>190.13756231451407</v>
      </c>
    </row>
    <row r="52" spans="1:15" x14ac:dyDescent="0.4">
      <c r="A52" t="s">
        <v>44</v>
      </c>
      <c r="B52">
        <v>4235</v>
      </c>
      <c r="K52" t="s">
        <v>29</v>
      </c>
      <c r="L52" t="str">
        <f>A63</f>
        <v>E7</v>
      </c>
      <c r="M52">
        <f>B63</f>
        <v>12501</v>
      </c>
      <c r="N52" s="8">
        <f t="shared" si="1"/>
        <v>3.0410430174019547</v>
      </c>
      <c r="O52">
        <f t="shared" si="2"/>
        <v>121.64172069607818</v>
      </c>
    </row>
    <row r="53" spans="1:15" x14ac:dyDescent="0.4">
      <c r="A53" t="s">
        <v>52</v>
      </c>
      <c r="B53">
        <v>5005</v>
      </c>
      <c r="K53" t="s">
        <v>28</v>
      </c>
      <c r="L53" t="str">
        <f>A51</f>
        <v>D7</v>
      </c>
      <c r="M53">
        <f>B51</f>
        <v>3551</v>
      </c>
      <c r="N53" s="8">
        <f t="shared" si="1"/>
        <v>2.8276246785672369E-2</v>
      </c>
      <c r="O53">
        <f t="shared" si="2"/>
        <v>1.1310498714268948</v>
      </c>
    </row>
    <row r="54" spans="1:15" x14ac:dyDescent="0.4">
      <c r="A54" t="s">
        <v>60</v>
      </c>
      <c r="B54">
        <v>3437</v>
      </c>
      <c r="K54" t="s">
        <v>27</v>
      </c>
      <c r="L54" t="str">
        <f>A39</f>
        <v>C7</v>
      </c>
      <c r="M54">
        <f>B39</f>
        <v>3454</v>
      </c>
      <c r="N54" s="8">
        <f t="shared" si="1"/>
        <v>-4.3760858120683432E-3</v>
      </c>
      <c r="O54">
        <f t="shared" si="2"/>
        <v>-0.17504343248273374</v>
      </c>
    </row>
    <row r="55" spans="1:15" x14ac:dyDescent="0.4">
      <c r="A55" t="s">
        <v>68</v>
      </c>
      <c r="B55">
        <v>54892</v>
      </c>
      <c r="K55" t="s">
        <v>26</v>
      </c>
      <c r="L55" t="str">
        <f>A27</f>
        <v>B7</v>
      </c>
      <c r="M55">
        <f>B27</f>
        <v>3418</v>
      </c>
      <c r="N55" s="8">
        <f t="shared" si="1"/>
        <v>-1.6494477291642214E-2</v>
      </c>
      <c r="O55">
        <f t="shared" si="2"/>
        <v>-0.6597790916656886</v>
      </c>
    </row>
    <row r="56" spans="1:15" x14ac:dyDescent="0.4">
      <c r="A56" t="s">
        <v>76</v>
      </c>
      <c r="B56">
        <v>4243</v>
      </c>
      <c r="K56" t="s">
        <v>25</v>
      </c>
      <c r="L56" t="str">
        <f>A15</f>
        <v>A7</v>
      </c>
      <c r="M56">
        <f>B15</f>
        <v>3535</v>
      </c>
      <c r="N56" s="8">
        <f t="shared" si="1"/>
        <v>2.2890295016972872E-2</v>
      </c>
      <c r="O56">
        <f t="shared" si="2"/>
        <v>0.9156118006789149</v>
      </c>
    </row>
    <row r="57" spans="1:15" x14ac:dyDescent="0.4">
      <c r="A57" t="s">
        <v>94</v>
      </c>
      <c r="B57">
        <v>4718</v>
      </c>
      <c r="K57" t="s">
        <v>34</v>
      </c>
      <c r="L57" t="str">
        <f>A16</f>
        <v>A8</v>
      </c>
      <c r="M57">
        <f>B16</f>
        <v>3382</v>
      </c>
      <c r="N57" s="8">
        <f t="shared" si="1"/>
        <v>-2.8612868771216087E-2</v>
      </c>
      <c r="O57">
        <f t="shared" si="2"/>
        <v>-1.1445147508486435</v>
      </c>
    </row>
    <row r="58" spans="1:15" x14ac:dyDescent="0.4">
      <c r="A58" t="s">
        <v>95</v>
      </c>
      <c r="B58">
        <v>3354</v>
      </c>
      <c r="K58" t="s">
        <v>35</v>
      </c>
      <c r="L58" t="str">
        <f>A28</f>
        <v>B8</v>
      </c>
      <c r="M58">
        <f>B28</f>
        <v>3393</v>
      </c>
      <c r="N58" s="8">
        <f t="shared" si="1"/>
        <v>-2.4910026930235182E-2</v>
      </c>
      <c r="O58">
        <f t="shared" si="2"/>
        <v>-0.99640107720940729</v>
      </c>
    </row>
    <row r="59" spans="1:15" x14ac:dyDescent="0.4">
      <c r="A59" t="s">
        <v>96</v>
      </c>
      <c r="B59">
        <v>45552</v>
      </c>
      <c r="K59" t="s">
        <v>36</v>
      </c>
      <c r="L59" t="str">
        <f>A40</f>
        <v>C8</v>
      </c>
      <c r="M59">
        <f>B40</f>
        <v>3646</v>
      </c>
      <c r="N59" s="8">
        <f t="shared" si="1"/>
        <v>6.0255335412325646E-2</v>
      </c>
      <c r="O59">
        <f t="shared" si="2"/>
        <v>2.410213416493026</v>
      </c>
    </row>
    <row r="60" spans="1:15" x14ac:dyDescent="0.4">
      <c r="A60" t="s">
        <v>13</v>
      </c>
      <c r="B60">
        <v>3760</v>
      </c>
      <c r="K60" t="s">
        <v>37</v>
      </c>
      <c r="L60" t="str">
        <f>A52</f>
        <v>D8</v>
      </c>
      <c r="M60">
        <f>B52</f>
        <v>4235</v>
      </c>
      <c r="N60" s="8">
        <f t="shared" si="1"/>
        <v>0.25852568489757594</v>
      </c>
      <c r="O60">
        <f t="shared" si="2"/>
        <v>10.341027395903037</v>
      </c>
    </row>
    <row r="61" spans="1:15" x14ac:dyDescent="0.4">
      <c r="A61" t="s">
        <v>21</v>
      </c>
      <c r="B61">
        <v>3385</v>
      </c>
      <c r="K61" t="s">
        <v>38</v>
      </c>
      <c r="L61" t="str">
        <f>A64</f>
        <v>E8</v>
      </c>
      <c r="M61">
        <f>B64</f>
        <v>8064</v>
      </c>
      <c r="N61" s="8">
        <f t="shared" si="1"/>
        <v>1.5474512675444747</v>
      </c>
      <c r="O61">
        <f t="shared" si="2"/>
        <v>61.898050701778985</v>
      </c>
    </row>
    <row r="62" spans="1:15" x14ac:dyDescent="0.4">
      <c r="A62" t="s">
        <v>29</v>
      </c>
      <c r="B62">
        <v>9137</v>
      </c>
      <c r="K62" t="s">
        <v>30</v>
      </c>
      <c r="L62" t="str">
        <f>A76</f>
        <v>F8</v>
      </c>
      <c r="M62">
        <f>B76</f>
        <v>33191</v>
      </c>
      <c r="N62" s="8">
        <f t="shared" si="1"/>
        <v>10.005751898301494</v>
      </c>
      <c r="O62">
        <f t="shared" si="2"/>
        <v>400.23007593205978</v>
      </c>
    </row>
    <row r="63" spans="1:15" x14ac:dyDescent="0.4">
      <c r="A63" t="s">
        <v>38</v>
      </c>
      <c r="B63">
        <v>12501</v>
      </c>
      <c r="K63" t="s">
        <v>39</v>
      </c>
      <c r="L63" t="str">
        <f>A88</f>
        <v>G8</v>
      </c>
      <c r="M63">
        <f>B88</f>
        <v>33715</v>
      </c>
      <c r="N63" s="8">
        <f t="shared" si="1"/>
        <v>10.182141818726404</v>
      </c>
      <c r="O63">
        <f t="shared" si="2"/>
        <v>407.28567274905618</v>
      </c>
    </row>
    <row r="64" spans="1:15" x14ac:dyDescent="0.4">
      <c r="A64" t="s">
        <v>45</v>
      </c>
      <c r="B64">
        <v>8064</v>
      </c>
      <c r="K64" t="s">
        <v>40</v>
      </c>
      <c r="L64" t="str">
        <f>A100</f>
        <v>H8</v>
      </c>
      <c r="M64">
        <f>B100</f>
        <v>59063</v>
      </c>
      <c r="N64" s="8">
        <f t="shared" si="1"/>
        <v>18.714835908288585</v>
      </c>
      <c r="O64">
        <f t="shared" si="2"/>
        <v>748.59343633154344</v>
      </c>
    </row>
    <row r="65" spans="1:15" x14ac:dyDescent="0.4">
      <c r="A65" t="s">
        <v>53</v>
      </c>
      <c r="B65">
        <v>6372</v>
      </c>
      <c r="K65" t="s">
        <v>48</v>
      </c>
      <c r="L65" t="str">
        <f>A101</f>
        <v>H9</v>
      </c>
      <c r="M65">
        <f>B101</f>
        <v>36673</v>
      </c>
      <c r="N65" s="8">
        <f t="shared" si="1"/>
        <v>11.177869651964723</v>
      </c>
      <c r="O65">
        <f t="shared" si="2"/>
        <v>447.11478607858896</v>
      </c>
    </row>
    <row r="66" spans="1:15" x14ac:dyDescent="0.4">
      <c r="A66" t="s">
        <v>61</v>
      </c>
      <c r="B66">
        <v>3373</v>
      </c>
      <c r="K66" t="s">
        <v>47</v>
      </c>
      <c r="L66" t="str">
        <f>A89</f>
        <v>G9</v>
      </c>
      <c r="M66">
        <f>B89</f>
        <v>15429</v>
      </c>
      <c r="N66" s="8">
        <f t="shared" si="1"/>
        <v>4.0266721910739633</v>
      </c>
      <c r="O66">
        <f t="shared" si="2"/>
        <v>161.06688764295853</v>
      </c>
    </row>
    <row r="67" spans="1:15" x14ac:dyDescent="0.4">
      <c r="A67" t="s">
        <v>69</v>
      </c>
      <c r="B67">
        <v>38525</v>
      </c>
      <c r="K67" t="s">
        <v>46</v>
      </c>
      <c r="L67" t="str">
        <f>A77</f>
        <v>F9</v>
      </c>
      <c r="M67">
        <f>B77</f>
        <v>8385</v>
      </c>
      <c r="N67" s="8">
        <f t="shared" si="1"/>
        <v>1.6555069249040084</v>
      </c>
      <c r="O67">
        <f t="shared" si="2"/>
        <v>66.220276996160337</v>
      </c>
    </row>
    <row r="68" spans="1:15" x14ac:dyDescent="0.4">
      <c r="A68" t="s">
        <v>77</v>
      </c>
      <c r="B68">
        <v>4245</v>
      </c>
      <c r="K68" t="s">
        <v>45</v>
      </c>
      <c r="L68" t="str">
        <f>A65</f>
        <v>E9</v>
      </c>
      <c r="M68">
        <f>B65</f>
        <v>6372</v>
      </c>
      <c r="N68" s="8">
        <f t="shared" si="1"/>
        <v>0.97788686800450275</v>
      </c>
      <c r="O68">
        <f t="shared" si="2"/>
        <v>39.11547472018011</v>
      </c>
    </row>
    <row r="69" spans="1:15" x14ac:dyDescent="0.4">
      <c r="A69" t="s">
        <v>97</v>
      </c>
      <c r="B69">
        <v>3753</v>
      </c>
      <c r="K69" t="s">
        <v>44</v>
      </c>
      <c r="L69" t="str">
        <f>A53</f>
        <v>D9</v>
      </c>
      <c r="M69">
        <f>B53</f>
        <v>5005</v>
      </c>
      <c r="N69" s="8">
        <f t="shared" si="1"/>
        <v>0.51772461376623935</v>
      </c>
      <c r="O69">
        <f t="shared" si="2"/>
        <v>20.708984550649575</v>
      </c>
    </row>
    <row r="70" spans="1:15" x14ac:dyDescent="0.4">
      <c r="A70" t="s">
        <v>98</v>
      </c>
      <c r="B70">
        <v>3454</v>
      </c>
      <c r="K70" t="s">
        <v>43</v>
      </c>
      <c r="L70" t="str">
        <f>A41</f>
        <v>C9</v>
      </c>
      <c r="M70">
        <f>B41</f>
        <v>4689</v>
      </c>
      <c r="N70" s="8">
        <f t="shared" si="1"/>
        <v>0.41135206633442423</v>
      </c>
      <c r="O70">
        <f t="shared" si="2"/>
        <v>16.454082653376968</v>
      </c>
    </row>
    <row r="71" spans="1:15" x14ac:dyDescent="0.4">
      <c r="A71" t="s">
        <v>99</v>
      </c>
      <c r="B71">
        <v>39998</v>
      </c>
      <c r="K71" t="s">
        <v>42</v>
      </c>
      <c r="L71" t="str">
        <f>A29</f>
        <v>B9</v>
      </c>
      <c r="M71">
        <f>B29</f>
        <v>4838</v>
      </c>
      <c r="N71" s="8">
        <f t="shared" si="1"/>
        <v>0.4615087421804383</v>
      </c>
      <c r="O71">
        <f t="shared" si="2"/>
        <v>18.460349687217533</v>
      </c>
    </row>
    <row r="72" spans="1:15" x14ac:dyDescent="0.4">
      <c r="A72" t="s">
        <v>14</v>
      </c>
      <c r="B72">
        <v>3675</v>
      </c>
      <c r="K72" t="s">
        <v>41</v>
      </c>
      <c r="L72" t="str">
        <f>A17</f>
        <v>A9</v>
      </c>
      <c r="M72">
        <f>B17</f>
        <v>4421</v>
      </c>
      <c r="N72" s="8">
        <f t="shared" si="1"/>
        <v>0.32113737420870764</v>
      </c>
      <c r="O72">
        <f t="shared" si="2"/>
        <v>12.845494968348305</v>
      </c>
    </row>
    <row r="73" spans="1:15" x14ac:dyDescent="0.4">
      <c r="A73" t="s">
        <v>22</v>
      </c>
      <c r="B73">
        <v>3360</v>
      </c>
      <c r="K73" t="s">
        <v>49</v>
      </c>
      <c r="L73" t="str">
        <f>A18</f>
        <v>A10</v>
      </c>
      <c r="M73">
        <f>B18</f>
        <v>3983</v>
      </c>
      <c r="N73" s="8">
        <f t="shared" si="1"/>
        <v>0.17369694454055884</v>
      </c>
      <c r="O73">
        <f t="shared" si="2"/>
        <v>6.9478777816223536</v>
      </c>
    </row>
    <row r="74" spans="1:15" x14ac:dyDescent="0.4">
      <c r="A74" t="s">
        <v>32</v>
      </c>
      <c r="B74">
        <v>17218</v>
      </c>
      <c r="K74" t="s">
        <v>50</v>
      </c>
      <c r="L74" t="str">
        <f>A30</f>
        <v>B10</v>
      </c>
      <c r="M74">
        <f>B30</f>
        <v>3717</v>
      </c>
      <c r="N74" s="8">
        <f t="shared" ref="N74:N96" si="3">(M74-I$15)/I$16</f>
        <v>8.4155496385929673E-2</v>
      </c>
      <c r="O74">
        <f t="shared" ref="O74:O96" si="4">N74*40</f>
        <v>3.3662198554371869</v>
      </c>
    </row>
    <row r="75" spans="1:15" x14ac:dyDescent="0.4">
      <c r="A75" t="s">
        <v>30</v>
      </c>
      <c r="B75">
        <v>17588</v>
      </c>
      <c r="K75" t="s">
        <v>51</v>
      </c>
      <c r="L75" t="str">
        <f>A42</f>
        <v>C10</v>
      </c>
      <c r="M75">
        <f>B42</f>
        <v>3351</v>
      </c>
      <c r="N75" s="8">
        <f t="shared" si="3"/>
        <v>-3.9048150323071365E-2</v>
      </c>
      <c r="O75">
        <f t="shared" si="4"/>
        <v>-1.5619260129228545</v>
      </c>
    </row>
    <row r="76" spans="1:15" x14ac:dyDescent="0.4">
      <c r="A76" t="s">
        <v>46</v>
      </c>
      <c r="B76">
        <v>33191</v>
      </c>
      <c r="K76" t="s">
        <v>52</v>
      </c>
      <c r="L76" t="str">
        <f>A54</f>
        <v>D10</v>
      </c>
      <c r="M76">
        <f>B54</f>
        <v>3437</v>
      </c>
      <c r="N76" s="8">
        <f t="shared" si="3"/>
        <v>-1.0098659566311561E-2</v>
      </c>
      <c r="O76">
        <f t="shared" si="4"/>
        <v>-0.40394638265246247</v>
      </c>
    </row>
    <row r="77" spans="1:15" x14ac:dyDescent="0.4">
      <c r="A77" t="s">
        <v>54</v>
      </c>
      <c r="B77">
        <v>8385</v>
      </c>
      <c r="K77" t="s">
        <v>53</v>
      </c>
      <c r="L77" t="str">
        <f>A66</f>
        <v>E10</v>
      </c>
      <c r="M77">
        <f>B66</f>
        <v>3373</v>
      </c>
      <c r="N77" s="8">
        <f t="shared" si="3"/>
        <v>-3.1642466641109555E-2</v>
      </c>
      <c r="O77">
        <f t="shared" si="4"/>
        <v>-1.2656986656443823</v>
      </c>
    </row>
    <row r="78" spans="1:15" x14ac:dyDescent="0.4">
      <c r="A78" t="s">
        <v>62</v>
      </c>
      <c r="B78">
        <v>3439</v>
      </c>
      <c r="K78" t="s">
        <v>54</v>
      </c>
      <c r="L78" t="str">
        <f>A78</f>
        <v>F10</v>
      </c>
      <c r="M78">
        <f>B78</f>
        <v>3439</v>
      </c>
      <c r="N78" s="8">
        <f t="shared" si="3"/>
        <v>-9.4254155952241229E-3</v>
      </c>
      <c r="O78">
        <f t="shared" si="4"/>
        <v>-0.37701662380896495</v>
      </c>
    </row>
    <row r="79" spans="1:15" x14ac:dyDescent="0.4">
      <c r="A79" t="s">
        <v>70</v>
      </c>
      <c r="B79">
        <v>8337</v>
      </c>
      <c r="K79" t="s">
        <v>55</v>
      </c>
      <c r="L79" t="str">
        <f>A90</f>
        <v>G10</v>
      </c>
      <c r="M79">
        <f>B90</f>
        <v>3449</v>
      </c>
      <c r="N79" s="8">
        <f t="shared" si="3"/>
        <v>-6.0591957397869364E-3</v>
      </c>
      <c r="O79">
        <f t="shared" si="4"/>
        <v>-0.24236782959147746</v>
      </c>
    </row>
    <row r="80" spans="1:15" x14ac:dyDescent="0.4">
      <c r="A80" t="s">
        <v>78</v>
      </c>
      <c r="B80">
        <v>4125</v>
      </c>
      <c r="K80" t="s">
        <v>56</v>
      </c>
      <c r="L80" t="str">
        <f>A102</f>
        <v>H10</v>
      </c>
      <c r="M80">
        <f>B102</f>
        <v>3507</v>
      </c>
      <c r="N80" s="8">
        <f t="shared" si="3"/>
        <v>1.3464879421748748E-2</v>
      </c>
      <c r="O80">
        <f t="shared" si="4"/>
        <v>0.53859517686994995</v>
      </c>
    </row>
    <row r="81" spans="1:15" x14ac:dyDescent="0.4">
      <c r="A81" t="s">
        <v>100</v>
      </c>
      <c r="B81">
        <v>3467</v>
      </c>
      <c r="K81" t="s">
        <v>64</v>
      </c>
      <c r="L81" t="str">
        <f>A103</f>
        <v>H11</v>
      </c>
      <c r="M81">
        <f>B103</f>
        <v>3585</v>
      </c>
      <c r="N81" s="8">
        <f t="shared" si="3"/>
        <v>3.9721394294158809E-2</v>
      </c>
      <c r="O81">
        <f t="shared" si="4"/>
        <v>1.5888557717663523</v>
      </c>
    </row>
    <row r="82" spans="1:15" x14ac:dyDescent="0.4">
      <c r="A82" t="s">
        <v>101</v>
      </c>
      <c r="B82">
        <v>3542</v>
      </c>
      <c r="K82" t="s">
        <v>63</v>
      </c>
      <c r="L82" t="str">
        <f>A91</f>
        <v>G11</v>
      </c>
      <c r="M82">
        <f>B91</f>
        <v>4174</v>
      </c>
      <c r="N82" s="8">
        <f t="shared" si="3"/>
        <v>0.23799174377940913</v>
      </c>
      <c r="O82">
        <f t="shared" si="4"/>
        <v>9.5196697511763659</v>
      </c>
    </row>
    <row r="83" spans="1:15" x14ac:dyDescent="0.4">
      <c r="A83" t="s">
        <v>102</v>
      </c>
      <c r="B83">
        <v>15399</v>
      </c>
      <c r="K83" t="s">
        <v>62</v>
      </c>
      <c r="L83" t="str">
        <f>A79</f>
        <v>F11</v>
      </c>
      <c r="M83">
        <f>B79</f>
        <v>8337</v>
      </c>
      <c r="N83" s="8">
        <f t="shared" si="3"/>
        <v>1.63934906959791</v>
      </c>
      <c r="O83">
        <f t="shared" si="4"/>
        <v>65.5739627839164</v>
      </c>
    </row>
    <row r="84" spans="1:15" x14ac:dyDescent="0.4">
      <c r="A84" t="s">
        <v>15</v>
      </c>
      <c r="B84">
        <v>3389</v>
      </c>
      <c r="K84" t="s">
        <v>61</v>
      </c>
      <c r="L84" t="str">
        <f>A67</f>
        <v>E11</v>
      </c>
      <c r="M84">
        <f>B67</f>
        <v>38525</v>
      </c>
      <c r="N84" s="8">
        <f t="shared" si="3"/>
        <v>11.80129356919169</v>
      </c>
      <c r="O84">
        <f t="shared" si="4"/>
        <v>472.05174276766763</v>
      </c>
    </row>
    <row r="85" spans="1:15" x14ac:dyDescent="0.4">
      <c r="A85" t="s">
        <v>23</v>
      </c>
      <c r="B85">
        <v>3335</v>
      </c>
      <c r="K85" t="s">
        <v>60</v>
      </c>
      <c r="L85" t="str">
        <f>A55</f>
        <v>D11</v>
      </c>
      <c r="M85">
        <f>B55</f>
        <v>54892</v>
      </c>
      <c r="N85" s="8">
        <f t="shared" si="3"/>
        <v>17.310785606585732</v>
      </c>
      <c r="O85">
        <f t="shared" si="4"/>
        <v>692.43142426342934</v>
      </c>
    </row>
    <row r="86" spans="1:15" x14ac:dyDescent="0.4">
      <c r="A86" t="s">
        <v>31</v>
      </c>
      <c r="B86">
        <v>25280</v>
      </c>
      <c r="K86" t="s">
        <v>59</v>
      </c>
      <c r="L86" t="str">
        <f>A43</f>
        <v>C11</v>
      </c>
      <c r="M86">
        <f>B43</f>
        <v>40777</v>
      </c>
      <c r="N86" s="8">
        <f t="shared" si="3"/>
        <v>12.559366280636144</v>
      </c>
      <c r="O86">
        <f t="shared" si="4"/>
        <v>502.37465122544575</v>
      </c>
    </row>
    <row r="87" spans="1:15" x14ac:dyDescent="0.4">
      <c r="A87" t="s">
        <v>39</v>
      </c>
      <c r="B87">
        <v>18897</v>
      </c>
      <c r="K87" t="s">
        <v>58</v>
      </c>
      <c r="L87" t="str">
        <f>A31</f>
        <v>B11</v>
      </c>
      <c r="M87">
        <f>B31</f>
        <v>26037</v>
      </c>
      <c r="N87" s="8">
        <f t="shared" si="3"/>
        <v>7.5975582137217303</v>
      </c>
      <c r="O87">
        <f t="shared" si="4"/>
        <v>303.90232854886921</v>
      </c>
    </row>
    <row r="88" spans="1:15" x14ac:dyDescent="0.4">
      <c r="A88" t="s">
        <v>47</v>
      </c>
      <c r="B88">
        <v>33715</v>
      </c>
      <c r="K88" t="s">
        <v>57</v>
      </c>
      <c r="L88" t="str">
        <f>A19</f>
        <v>A11</v>
      </c>
      <c r="M88">
        <f>B19</f>
        <v>11525</v>
      </c>
      <c r="N88" s="8">
        <f t="shared" si="3"/>
        <v>2.7124999595112853</v>
      </c>
      <c r="O88">
        <f t="shared" si="4"/>
        <v>108.49999838045142</v>
      </c>
    </row>
    <row r="89" spans="1:15" x14ac:dyDescent="0.4">
      <c r="A89" t="s">
        <v>55</v>
      </c>
      <c r="B89">
        <v>15429</v>
      </c>
      <c r="K89" t="s">
        <v>65</v>
      </c>
      <c r="L89" t="str">
        <f>A20</f>
        <v>A12</v>
      </c>
      <c r="M89">
        <f>B20</f>
        <v>7843</v>
      </c>
      <c r="N89" s="8">
        <f t="shared" si="3"/>
        <v>1.4730578087393129</v>
      </c>
      <c r="O89">
        <f t="shared" si="4"/>
        <v>58.922312349572515</v>
      </c>
    </row>
    <row r="90" spans="1:15" x14ac:dyDescent="0.4">
      <c r="A90" t="s">
        <v>63</v>
      </c>
      <c r="B90">
        <v>3449</v>
      </c>
      <c r="K90" t="s">
        <v>66</v>
      </c>
      <c r="L90" t="str">
        <f>A32</f>
        <v>B12</v>
      </c>
      <c r="M90">
        <f>B32</f>
        <v>6480</v>
      </c>
      <c r="N90" s="8">
        <f t="shared" si="3"/>
        <v>1.0142420424432244</v>
      </c>
      <c r="O90">
        <f t="shared" si="4"/>
        <v>40.569681697728974</v>
      </c>
    </row>
    <row r="91" spans="1:15" x14ac:dyDescent="0.4">
      <c r="A91" t="s">
        <v>71</v>
      </c>
      <c r="B91">
        <v>4174</v>
      </c>
      <c r="K91" t="s">
        <v>67</v>
      </c>
      <c r="L91" t="str">
        <f>A44</f>
        <v>C12</v>
      </c>
      <c r="M91">
        <f>B44</f>
        <v>4748</v>
      </c>
      <c r="N91" s="8">
        <f t="shared" si="3"/>
        <v>0.43121276348150361</v>
      </c>
      <c r="O91">
        <f t="shared" si="4"/>
        <v>17.248510539260145</v>
      </c>
    </row>
    <row r="92" spans="1:15" x14ac:dyDescent="0.4">
      <c r="A92" t="s">
        <v>79</v>
      </c>
      <c r="B92">
        <v>3798</v>
      </c>
      <c r="K92" t="s">
        <v>68</v>
      </c>
      <c r="L92" t="str">
        <f>A56</f>
        <v>D12</v>
      </c>
      <c r="M92">
        <f>B56</f>
        <v>4243</v>
      </c>
      <c r="N92" s="8">
        <f t="shared" si="3"/>
        <v>0.26121866078192568</v>
      </c>
      <c r="O92">
        <f t="shared" si="4"/>
        <v>10.448746431277026</v>
      </c>
    </row>
    <row r="93" spans="1:15" x14ac:dyDescent="0.4">
      <c r="A93" t="s">
        <v>103</v>
      </c>
      <c r="B93">
        <v>3403</v>
      </c>
      <c r="K93" t="s">
        <v>69</v>
      </c>
      <c r="L93" t="str">
        <f>A68</f>
        <v>E12</v>
      </c>
      <c r="M93">
        <f>B68</f>
        <v>4245</v>
      </c>
      <c r="N93" s="8">
        <f t="shared" si="3"/>
        <v>0.26189190475301316</v>
      </c>
      <c r="O93">
        <f t="shared" si="4"/>
        <v>10.475676190120527</v>
      </c>
    </row>
    <row r="94" spans="1:15" x14ac:dyDescent="0.4">
      <c r="A94" t="s">
        <v>104</v>
      </c>
      <c r="B94">
        <v>3635</v>
      </c>
      <c r="K94" t="s">
        <v>70</v>
      </c>
      <c r="L94" t="str">
        <f>A80</f>
        <v>F12</v>
      </c>
      <c r="M94">
        <f>B80</f>
        <v>4125</v>
      </c>
      <c r="N94" s="8">
        <f t="shared" si="3"/>
        <v>0.22149726648776691</v>
      </c>
      <c r="O94">
        <f t="shared" si="4"/>
        <v>8.8598906595106754</v>
      </c>
    </row>
    <row r="95" spans="1:15" x14ac:dyDescent="0.4">
      <c r="A95" t="s">
        <v>105</v>
      </c>
      <c r="B95">
        <v>4737</v>
      </c>
      <c r="K95" t="s">
        <v>71</v>
      </c>
      <c r="L95" t="str">
        <f>A92</f>
        <v>G12</v>
      </c>
      <c r="M95">
        <f>B92</f>
        <v>3798</v>
      </c>
      <c r="N95" s="8">
        <f t="shared" si="3"/>
        <v>0.11142187721497089</v>
      </c>
      <c r="O95">
        <f t="shared" si="4"/>
        <v>4.456875088598836</v>
      </c>
    </row>
    <row r="96" spans="1:15" x14ac:dyDescent="0.4">
      <c r="A96" t="s">
        <v>16</v>
      </c>
      <c r="B96">
        <v>3364</v>
      </c>
      <c r="K96" t="s">
        <v>72</v>
      </c>
      <c r="L96" t="str">
        <f>A104</f>
        <v>H12</v>
      </c>
      <c r="M96">
        <f>B104</f>
        <v>3642</v>
      </c>
      <c r="N96" s="8">
        <f t="shared" si="3"/>
        <v>5.8908847470150773E-2</v>
      </c>
      <c r="O96">
        <f t="shared" si="4"/>
        <v>2.3563538988060309</v>
      </c>
    </row>
    <row r="97" spans="1:2" x14ac:dyDescent="0.4">
      <c r="A97" t="s">
        <v>24</v>
      </c>
      <c r="B97">
        <v>3323</v>
      </c>
    </row>
    <row r="98" spans="1:2" x14ac:dyDescent="0.4">
      <c r="A98" t="s">
        <v>33</v>
      </c>
      <c r="B98">
        <v>24620</v>
      </c>
    </row>
    <row r="99" spans="1:2" x14ac:dyDescent="0.4">
      <c r="A99" t="s">
        <v>40</v>
      </c>
      <c r="B99">
        <v>19281</v>
      </c>
    </row>
    <row r="100" spans="1:2" x14ac:dyDescent="0.4">
      <c r="A100" t="s">
        <v>48</v>
      </c>
      <c r="B100">
        <v>59063</v>
      </c>
    </row>
    <row r="101" spans="1:2" x14ac:dyDescent="0.4">
      <c r="A101" t="s">
        <v>56</v>
      </c>
      <c r="B101">
        <v>36673</v>
      </c>
    </row>
    <row r="102" spans="1:2" x14ac:dyDescent="0.4">
      <c r="A102" t="s">
        <v>64</v>
      </c>
      <c r="B102">
        <v>3507</v>
      </c>
    </row>
    <row r="103" spans="1:2" x14ac:dyDescent="0.4">
      <c r="A103" t="s">
        <v>72</v>
      </c>
      <c r="B103">
        <v>3585</v>
      </c>
    </row>
    <row r="104" spans="1:2" x14ac:dyDescent="0.4">
      <c r="A104" t="s">
        <v>80</v>
      </c>
      <c r="B104">
        <v>3642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7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64999</v>
      </c>
      <c r="D2">
        <v>3356</v>
      </c>
      <c r="E2">
        <v>5839</v>
      </c>
      <c r="F2">
        <v>4581</v>
      </c>
      <c r="G2">
        <v>3389</v>
      </c>
      <c r="H2">
        <v>3399</v>
      </c>
      <c r="I2">
        <v>3363</v>
      </c>
      <c r="J2">
        <v>3365</v>
      </c>
      <c r="K2">
        <v>4340</v>
      </c>
      <c r="L2">
        <v>3933</v>
      </c>
      <c r="M2">
        <v>11042</v>
      </c>
      <c r="N2">
        <v>7546</v>
      </c>
      <c r="O2">
        <v>45484</v>
      </c>
      <c r="P2">
        <v>3393</v>
      </c>
      <c r="Q2">
        <v>8508</v>
      </c>
      <c r="R2">
        <v>4072</v>
      </c>
      <c r="S2">
        <v>3401</v>
      </c>
      <c r="T2">
        <v>3653</v>
      </c>
      <c r="U2">
        <v>3402</v>
      </c>
      <c r="V2">
        <v>3367</v>
      </c>
      <c r="W2">
        <v>4736</v>
      </c>
      <c r="X2">
        <v>3692</v>
      </c>
      <c r="Y2">
        <v>24580</v>
      </c>
      <c r="Z2">
        <v>6285</v>
      </c>
      <c r="AA2">
        <v>22393</v>
      </c>
      <c r="AB2">
        <v>3409</v>
      </c>
      <c r="AC2">
        <v>15526</v>
      </c>
      <c r="AD2">
        <v>3943</v>
      </c>
      <c r="AE2">
        <v>3382</v>
      </c>
      <c r="AF2">
        <v>3967</v>
      </c>
      <c r="AG2">
        <v>3443</v>
      </c>
      <c r="AH2">
        <v>3612</v>
      </c>
      <c r="AI2">
        <v>4593</v>
      </c>
      <c r="AJ2">
        <v>3334</v>
      </c>
      <c r="AK2">
        <v>38463</v>
      </c>
      <c r="AL2">
        <v>4659</v>
      </c>
      <c r="AM2">
        <v>8200</v>
      </c>
      <c r="AN2">
        <v>3370</v>
      </c>
      <c r="AO2">
        <v>30079</v>
      </c>
      <c r="AP2">
        <v>3913</v>
      </c>
      <c r="AQ2">
        <v>3369</v>
      </c>
      <c r="AR2">
        <v>5137</v>
      </c>
      <c r="AS2">
        <v>3530</v>
      </c>
      <c r="AT2">
        <v>4177</v>
      </c>
      <c r="AU2">
        <v>4891</v>
      </c>
      <c r="AV2">
        <v>3414</v>
      </c>
      <c r="AW2">
        <v>51580</v>
      </c>
      <c r="AX2">
        <v>4185</v>
      </c>
      <c r="AY2">
        <v>4617</v>
      </c>
      <c r="AZ2">
        <v>3335</v>
      </c>
      <c r="BA2">
        <v>43179</v>
      </c>
      <c r="BB2">
        <v>3728</v>
      </c>
      <c r="BC2">
        <v>3372</v>
      </c>
      <c r="BD2">
        <v>8814</v>
      </c>
      <c r="BE2">
        <v>12012</v>
      </c>
      <c r="BF2">
        <v>7743</v>
      </c>
      <c r="BG2">
        <v>6155</v>
      </c>
      <c r="BH2">
        <v>3357</v>
      </c>
      <c r="BI2">
        <v>35959</v>
      </c>
      <c r="BJ2">
        <v>4178</v>
      </c>
      <c r="BK2">
        <v>3721</v>
      </c>
      <c r="BL2">
        <v>3438</v>
      </c>
      <c r="BM2">
        <v>37987</v>
      </c>
      <c r="BN2">
        <v>3611</v>
      </c>
      <c r="BO2">
        <v>3347</v>
      </c>
      <c r="BP2">
        <v>16465</v>
      </c>
      <c r="BQ2">
        <v>16832</v>
      </c>
      <c r="BR2">
        <v>31296</v>
      </c>
      <c r="BS2">
        <v>8032</v>
      </c>
      <c r="BT2">
        <v>3419</v>
      </c>
      <c r="BU2">
        <v>7956</v>
      </c>
      <c r="BV2">
        <v>4075</v>
      </c>
      <c r="BW2">
        <v>3466</v>
      </c>
      <c r="BX2">
        <v>3536</v>
      </c>
      <c r="BY2">
        <v>14980</v>
      </c>
      <c r="BZ2">
        <v>3346</v>
      </c>
      <c r="CA2">
        <v>3320</v>
      </c>
      <c r="CB2">
        <v>23230</v>
      </c>
      <c r="CC2">
        <v>17807</v>
      </c>
      <c r="CD2">
        <v>31945</v>
      </c>
      <c r="CE2">
        <v>14671</v>
      </c>
      <c r="CF2">
        <v>3432</v>
      </c>
      <c r="CG2">
        <v>4105</v>
      </c>
      <c r="CH2">
        <v>3756</v>
      </c>
      <c r="CI2">
        <v>3401</v>
      </c>
      <c r="CJ2">
        <v>3612</v>
      </c>
      <c r="CK2">
        <v>4660</v>
      </c>
      <c r="CL2">
        <v>3350</v>
      </c>
      <c r="CM2">
        <v>3315</v>
      </c>
      <c r="CN2">
        <v>23417</v>
      </c>
      <c r="CO2">
        <v>17293</v>
      </c>
      <c r="CP2">
        <v>54107</v>
      </c>
      <c r="CQ2">
        <v>34418</v>
      </c>
      <c r="CR2">
        <v>3462</v>
      </c>
      <c r="CS2">
        <v>3567</v>
      </c>
      <c r="CT2">
        <v>3620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64999</v>
      </c>
      <c r="G9">
        <f>'Plate 1'!G9</f>
        <v>30</v>
      </c>
      <c r="H9" t="str">
        <f t="shared" ref="H9:I9" si="0">A9</f>
        <v>A1</v>
      </c>
      <c r="I9">
        <f t="shared" si="0"/>
        <v>64999</v>
      </c>
      <c r="K9" t="s">
        <v>82</v>
      </c>
      <c r="L9" t="str">
        <f>A10</f>
        <v>A2</v>
      </c>
      <c r="M9">
        <f>B10</f>
        <v>3356</v>
      </c>
      <c r="N9" s="8">
        <f>(M9-I$15)/I$16</f>
        <v>-3.9649774014609257E-2</v>
      </c>
      <c r="O9">
        <f>N9*40</f>
        <v>-1.5859909605843703</v>
      </c>
    </row>
    <row r="10" spans="1:98" x14ac:dyDescent="0.4">
      <c r="A10" t="s">
        <v>83</v>
      </c>
      <c r="B10">
        <v>3356</v>
      </c>
      <c r="G10">
        <f>'Plate 1'!G10</f>
        <v>15</v>
      </c>
      <c r="H10" t="str">
        <f>A21</f>
        <v>B1</v>
      </c>
      <c r="I10">
        <f>B21</f>
        <v>45484</v>
      </c>
      <c r="K10" t="s">
        <v>85</v>
      </c>
      <c r="L10" t="str">
        <f>A22</f>
        <v>B2</v>
      </c>
      <c r="M10">
        <f>B22</f>
        <v>3393</v>
      </c>
      <c r="N10" s="8">
        <f t="shared" ref="N10:N73" si="1">(M10-I$15)/I$16</f>
        <v>-2.6313031846058873E-2</v>
      </c>
      <c r="O10">
        <f t="shared" ref="O10:O73" si="2">N10*40</f>
        <v>-1.0525212738423548</v>
      </c>
    </row>
    <row r="11" spans="1:98" x14ac:dyDescent="0.4">
      <c r="A11" t="s">
        <v>84</v>
      </c>
      <c r="B11">
        <v>5839</v>
      </c>
      <c r="G11">
        <f>'Plate 1'!G11</f>
        <v>7.5</v>
      </c>
      <c r="H11" t="str">
        <f>A33</f>
        <v>C1</v>
      </c>
      <c r="I11">
        <f>B33</f>
        <v>22393</v>
      </c>
      <c r="K11" t="s">
        <v>88</v>
      </c>
      <c r="L11" t="str">
        <f>A34</f>
        <v>C2</v>
      </c>
      <c r="M11">
        <f>B34</f>
        <v>3409</v>
      </c>
      <c r="N11" s="8">
        <f t="shared" si="1"/>
        <v>-2.0545791989388433E-2</v>
      </c>
      <c r="O11">
        <f t="shared" si="2"/>
        <v>-0.82183167957553738</v>
      </c>
    </row>
    <row r="12" spans="1:98" x14ac:dyDescent="0.4">
      <c r="A12" t="s">
        <v>9</v>
      </c>
      <c r="B12">
        <v>4581</v>
      </c>
      <c r="G12">
        <f>'Plate 1'!G12</f>
        <v>1.875</v>
      </c>
      <c r="H12" t="str">
        <f>A45</f>
        <v>D1</v>
      </c>
      <c r="I12">
        <f>B45</f>
        <v>8200</v>
      </c>
      <c r="K12" t="s">
        <v>91</v>
      </c>
      <c r="L12" t="str">
        <f>A46</f>
        <v>D2</v>
      </c>
      <c r="M12">
        <f>B46</f>
        <v>3370</v>
      </c>
      <c r="N12" s="8">
        <f t="shared" si="1"/>
        <v>-3.4603439140022625E-2</v>
      </c>
      <c r="O12">
        <f t="shared" si="2"/>
        <v>-1.384137565600905</v>
      </c>
    </row>
    <row r="13" spans="1:98" x14ac:dyDescent="0.4">
      <c r="A13" t="s">
        <v>17</v>
      </c>
      <c r="B13">
        <v>3389</v>
      </c>
      <c r="G13">
        <f>'Plate 1'!G13</f>
        <v>0.46875</v>
      </c>
      <c r="H13" t="str">
        <f>A57</f>
        <v>E1</v>
      </c>
      <c r="I13">
        <f>B57</f>
        <v>4617</v>
      </c>
      <c r="K13" t="s">
        <v>94</v>
      </c>
      <c r="L13" t="str">
        <f>A58</f>
        <v>E2</v>
      </c>
      <c r="M13">
        <f>B58</f>
        <v>3335</v>
      </c>
      <c r="N13" s="8">
        <f t="shared" si="1"/>
        <v>-4.7219276326489208E-2</v>
      </c>
      <c r="O13">
        <f t="shared" si="2"/>
        <v>-1.8887710530595683</v>
      </c>
    </row>
    <row r="14" spans="1:98" x14ac:dyDescent="0.4">
      <c r="A14" t="s">
        <v>25</v>
      </c>
      <c r="B14">
        <v>3399</v>
      </c>
      <c r="G14">
        <f>'Plate 1'!G14</f>
        <v>0.1171875</v>
      </c>
      <c r="H14" t="str">
        <f>A69</f>
        <v>F1</v>
      </c>
      <c r="I14">
        <f>B69</f>
        <v>3721</v>
      </c>
      <c r="K14" t="s">
        <v>97</v>
      </c>
      <c r="L14" t="str">
        <f>A70</f>
        <v>F2</v>
      </c>
      <c r="M14">
        <f>B70</f>
        <v>3438</v>
      </c>
      <c r="N14" s="8">
        <f t="shared" si="1"/>
        <v>-1.0092669749173265E-2</v>
      </c>
      <c r="O14">
        <f t="shared" si="2"/>
        <v>-0.4037067899669306</v>
      </c>
    </row>
    <row r="15" spans="1:98" x14ac:dyDescent="0.4">
      <c r="A15" t="s">
        <v>34</v>
      </c>
      <c r="B15">
        <v>3363</v>
      </c>
      <c r="G15">
        <f>'Plate 1'!G15</f>
        <v>0</v>
      </c>
      <c r="H15" t="str">
        <f>A81</f>
        <v>G1</v>
      </c>
      <c r="I15">
        <f>B81</f>
        <v>3466</v>
      </c>
      <c r="K15" t="s">
        <v>100</v>
      </c>
      <c r="L15" t="str">
        <f>A82</f>
        <v>G2</v>
      </c>
      <c r="M15">
        <f>B82</f>
        <v>3536</v>
      </c>
      <c r="N15" s="8">
        <f t="shared" si="1"/>
        <v>2.5231674372933166E-2</v>
      </c>
      <c r="O15">
        <f t="shared" si="2"/>
        <v>1.0092669749173266</v>
      </c>
    </row>
    <row r="16" spans="1:98" x14ac:dyDescent="0.4">
      <c r="A16" t="s">
        <v>41</v>
      </c>
      <c r="B16">
        <v>3365</v>
      </c>
      <c r="H16" t="s">
        <v>119</v>
      </c>
      <c r="I16">
        <f>SLOPE(I10:I15, G10:G15)</f>
        <v>2774.2907175074861</v>
      </c>
      <c r="K16" t="s">
        <v>103</v>
      </c>
      <c r="L16" t="str">
        <f>A94</f>
        <v>H2</v>
      </c>
      <c r="M16">
        <f>B94</f>
        <v>3612</v>
      </c>
      <c r="N16" s="8">
        <f t="shared" si="1"/>
        <v>5.2626063692117746E-2</v>
      </c>
      <c r="O16">
        <f t="shared" si="2"/>
        <v>2.1050425476847097</v>
      </c>
    </row>
    <row r="17" spans="1:15" x14ac:dyDescent="0.4">
      <c r="A17" t="s">
        <v>49</v>
      </c>
      <c r="B17">
        <v>4340</v>
      </c>
      <c r="K17" t="s">
        <v>104</v>
      </c>
      <c r="L17" t="str">
        <f>A95</f>
        <v>H3</v>
      </c>
      <c r="M17">
        <f>B95</f>
        <v>4660</v>
      </c>
      <c r="N17" s="8">
        <f t="shared" si="1"/>
        <v>0.43038027430403142</v>
      </c>
      <c r="O17">
        <f t="shared" si="2"/>
        <v>17.215210972161255</v>
      </c>
    </row>
    <row r="18" spans="1:15" x14ac:dyDescent="0.4">
      <c r="A18" t="s">
        <v>57</v>
      </c>
      <c r="B18">
        <v>3933</v>
      </c>
      <c r="K18" t="s">
        <v>101</v>
      </c>
      <c r="L18" t="str">
        <f>A83</f>
        <v>G3</v>
      </c>
      <c r="M18">
        <f>B83</f>
        <v>14980</v>
      </c>
      <c r="N18" s="8">
        <f t="shared" si="1"/>
        <v>4.1502499818564642</v>
      </c>
      <c r="O18">
        <f t="shared" si="2"/>
        <v>166.00999927425858</v>
      </c>
    </row>
    <row r="19" spans="1:15" x14ac:dyDescent="0.4">
      <c r="A19" t="s">
        <v>65</v>
      </c>
      <c r="B19">
        <v>11042</v>
      </c>
      <c r="K19" t="s">
        <v>98</v>
      </c>
      <c r="L19" t="str">
        <f>A71</f>
        <v>F3</v>
      </c>
      <c r="M19">
        <f>B71</f>
        <v>37987</v>
      </c>
      <c r="N19" s="8">
        <f t="shared" si="1"/>
        <v>12.443180443257511</v>
      </c>
      <c r="O19">
        <f t="shared" si="2"/>
        <v>497.72721773030042</v>
      </c>
    </row>
    <row r="20" spans="1:15" x14ac:dyDescent="0.4">
      <c r="A20" t="s">
        <v>73</v>
      </c>
      <c r="B20">
        <v>7546</v>
      </c>
      <c r="K20" t="s">
        <v>95</v>
      </c>
      <c r="L20" t="str">
        <f>A59</f>
        <v>E3</v>
      </c>
      <c r="M20">
        <f>B59</f>
        <v>43179</v>
      </c>
      <c r="N20" s="8">
        <f t="shared" si="1"/>
        <v>14.314649776747068</v>
      </c>
      <c r="O20">
        <f t="shared" si="2"/>
        <v>572.58599106988277</v>
      </c>
    </row>
    <row r="21" spans="1:15" x14ac:dyDescent="0.4">
      <c r="A21" t="s">
        <v>85</v>
      </c>
      <c r="B21">
        <v>45484</v>
      </c>
      <c r="K21" t="s">
        <v>92</v>
      </c>
      <c r="L21" t="str">
        <f>A47</f>
        <v>D3</v>
      </c>
      <c r="M21">
        <f>B47</f>
        <v>30079</v>
      </c>
      <c r="N21" s="8">
        <f t="shared" si="1"/>
        <v>9.5927221440981469</v>
      </c>
      <c r="O21">
        <f t="shared" si="2"/>
        <v>383.70888576392588</v>
      </c>
    </row>
    <row r="22" spans="1:15" x14ac:dyDescent="0.4">
      <c r="A22" t="s">
        <v>86</v>
      </c>
      <c r="B22">
        <v>3393</v>
      </c>
      <c r="K22" t="s">
        <v>89</v>
      </c>
      <c r="L22" t="str">
        <f>A35</f>
        <v>C3</v>
      </c>
      <c r="M22">
        <f>B35</f>
        <v>15526</v>
      </c>
      <c r="N22" s="8">
        <f t="shared" si="1"/>
        <v>4.3470570419653427</v>
      </c>
      <c r="O22">
        <f t="shared" si="2"/>
        <v>173.88228167861371</v>
      </c>
    </row>
    <row r="23" spans="1:15" x14ac:dyDescent="0.4">
      <c r="A23" t="s">
        <v>87</v>
      </c>
      <c r="B23">
        <v>8508</v>
      </c>
      <c r="K23" t="s">
        <v>86</v>
      </c>
      <c r="L23" t="str">
        <f>A23</f>
        <v>B3</v>
      </c>
      <c r="M23">
        <f>B23</f>
        <v>8508</v>
      </c>
      <c r="N23" s="8">
        <f t="shared" si="1"/>
        <v>1.8174014598332717</v>
      </c>
      <c r="O23">
        <f t="shared" si="2"/>
        <v>72.696058393330873</v>
      </c>
    </row>
    <row r="24" spans="1:15" x14ac:dyDescent="0.4">
      <c r="A24" t="s">
        <v>10</v>
      </c>
      <c r="B24">
        <v>4072</v>
      </c>
      <c r="K24" t="s">
        <v>83</v>
      </c>
      <c r="L24" t="str">
        <f>A11</f>
        <v>A3</v>
      </c>
      <c r="M24">
        <f>B11</f>
        <v>5839</v>
      </c>
      <c r="N24" s="8">
        <f t="shared" si="1"/>
        <v>0.85535376124243434</v>
      </c>
      <c r="O24">
        <f t="shared" si="2"/>
        <v>34.214150449697371</v>
      </c>
    </row>
    <row r="25" spans="1:15" x14ac:dyDescent="0.4">
      <c r="A25" t="s">
        <v>18</v>
      </c>
      <c r="B25">
        <v>3401</v>
      </c>
      <c r="K25" t="s">
        <v>84</v>
      </c>
      <c r="L25" t="str">
        <f>A12</f>
        <v>A4</v>
      </c>
      <c r="M25">
        <f>B12</f>
        <v>4581</v>
      </c>
      <c r="N25" s="8">
        <f t="shared" si="1"/>
        <v>0.40190452751172112</v>
      </c>
      <c r="O25">
        <f t="shared" si="2"/>
        <v>16.076181100468844</v>
      </c>
    </row>
    <row r="26" spans="1:15" x14ac:dyDescent="0.4">
      <c r="A26" t="s">
        <v>26</v>
      </c>
      <c r="B26">
        <v>3653</v>
      </c>
      <c r="K26" t="s">
        <v>87</v>
      </c>
      <c r="L26" t="str">
        <f>A24</f>
        <v>B4</v>
      </c>
      <c r="M26">
        <f>B24</f>
        <v>4072</v>
      </c>
      <c r="N26" s="8">
        <f t="shared" si="1"/>
        <v>0.21843420957139284</v>
      </c>
      <c r="O26">
        <f t="shared" si="2"/>
        <v>8.7373683828557134</v>
      </c>
    </row>
    <row r="27" spans="1:15" x14ac:dyDescent="0.4">
      <c r="A27" t="s">
        <v>35</v>
      </c>
      <c r="B27">
        <v>3402</v>
      </c>
      <c r="K27" t="s">
        <v>90</v>
      </c>
      <c r="L27" t="str">
        <f>A36</f>
        <v>C4</v>
      </c>
      <c r="M27">
        <f>B36</f>
        <v>3943</v>
      </c>
      <c r="N27" s="8">
        <f t="shared" si="1"/>
        <v>0.17193583822698744</v>
      </c>
      <c r="O27">
        <f t="shared" si="2"/>
        <v>6.8774335290794975</v>
      </c>
    </row>
    <row r="28" spans="1:15" x14ac:dyDescent="0.4">
      <c r="A28" t="s">
        <v>42</v>
      </c>
      <c r="B28">
        <v>3367</v>
      </c>
      <c r="K28" t="s">
        <v>93</v>
      </c>
      <c r="L28" t="str">
        <f>A48</f>
        <v>D4</v>
      </c>
      <c r="M28">
        <f>B48</f>
        <v>3913</v>
      </c>
      <c r="N28" s="8">
        <f t="shared" si="1"/>
        <v>0.16112226349573036</v>
      </c>
      <c r="O28">
        <f t="shared" si="2"/>
        <v>6.4448905398292142</v>
      </c>
    </row>
    <row r="29" spans="1:15" x14ac:dyDescent="0.4">
      <c r="A29" t="s">
        <v>50</v>
      </c>
      <c r="B29">
        <v>4736</v>
      </c>
      <c r="K29" t="s">
        <v>96</v>
      </c>
      <c r="L29" t="str">
        <f>A60</f>
        <v>E4</v>
      </c>
      <c r="M29">
        <f>B60</f>
        <v>3728</v>
      </c>
      <c r="N29" s="8">
        <f t="shared" si="1"/>
        <v>9.4438552652978416E-2</v>
      </c>
      <c r="O29">
        <f t="shared" si="2"/>
        <v>3.7775421061191365</v>
      </c>
    </row>
    <row r="30" spans="1:15" x14ac:dyDescent="0.4">
      <c r="A30" t="s">
        <v>58</v>
      </c>
      <c r="B30">
        <v>3692</v>
      </c>
      <c r="K30" t="s">
        <v>99</v>
      </c>
      <c r="L30" t="str">
        <f>A72</f>
        <v>F4</v>
      </c>
      <c r="M30">
        <f>B72</f>
        <v>3611</v>
      </c>
      <c r="N30" s="8">
        <f t="shared" si="1"/>
        <v>5.226561120107584E-2</v>
      </c>
      <c r="O30">
        <f t="shared" si="2"/>
        <v>2.0906244480430338</v>
      </c>
    </row>
    <row r="31" spans="1:15" x14ac:dyDescent="0.4">
      <c r="A31" t="s">
        <v>66</v>
      </c>
      <c r="B31">
        <v>24580</v>
      </c>
      <c r="K31" t="s">
        <v>102</v>
      </c>
      <c r="L31" t="str">
        <f>A84</f>
        <v>G4</v>
      </c>
      <c r="M31">
        <f>B84</f>
        <v>3346</v>
      </c>
      <c r="N31" s="8">
        <f t="shared" si="1"/>
        <v>-4.3254298925028287E-2</v>
      </c>
      <c r="O31">
        <f t="shared" si="2"/>
        <v>-1.7301719570011316</v>
      </c>
    </row>
    <row r="32" spans="1:15" x14ac:dyDescent="0.4">
      <c r="A32" t="s">
        <v>74</v>
      </c>
      <c r="B32">
        <v>6285</v>
      </c>
      <c r="K32" t="s">
        <v>105</v>
      </c>
      <c r="L32" t="str">
        <f>A96</f>
        <v>H4</v>
      </c>
      <c r="M32">
        <f>B96</f>
        <v>3350</v>
      </c>
      <c r="N32" s="8">
        <f t="shared" si="1"/>
        <v>-4.1812488960860671E-2</v>
      </c>
      <c r="O32">
        <f t="shared" si="2"/>
        <v>-1.6724995584344269</v>
      </c>
    </row>
    <row r="33" spans="1:15" x14ac:dyDescent="0.4">
      <c r="A33" t="s">
        <v>88</v>
      </c>
      <c r="B33">
        <v>22393</v>
      </c>
      <c r="K33" t="s">
        <v>16</v>
      </c>
      <c r="L33" t="str">
        <f>A97</f>
        <v>H5</v>
      </c>
      <c r="M33">
        <f>B97</f>
        <v>3315</v>
      </c>
      <c r="N33" s="8">
        <f t="shared" si="1"/>
        <v>-5.4428326147327254E-2</v>
      </c>
      <c r="O33">
        <f t="shared" si="2"/>
        <v>-2.1771330458930902</v>
      </c>
    </row>
    <row r="34" spans="1:15" x14ac:dyDescent="0.4">
      <c r="A34" t="s">
        <v>89</v>
      </c>
      <c r="B34">
        <v>3409</v>
      </c>
      <c r="K34" t="s">
        <v>15</v>
      </c>
      <c r="L34" t="str">
        <f>A85</f>
        <v>G5</v>
      </c>
      <c r="M34">
        <f>B85</f>
        <v>3320</v>
      </c>
      <c r="N34" s="8">
        <f t="shared" si="1"/>
        <v>-5.2626063692117746E-2</v>
      </c>
      <c r="O34">
        <f t="shared" si="2"/>
        <v>-2.1050425476847097</v>
      </c>
    </row>
    <row r="35" spans="1:15" x14ac:dyDescent="0.4">
      <c r="A35" t="s">
        <v>90</v>
      </c>
      <c r="B35">
        <v>15526</v>
      </c>
      <c r="K35" t="s">
        <v>14</v>
      </c>
      <c r="L35" t="str">
        <f>A73</f>
        <v>F5</v>
      </c>
      <c r="M35">
        <f>B73</f>
        <v>3347</v>
      </c>
      <c r="N35" s="8">
        <f t="shared" si="1"/>
        <v>-4.2893846433986381E-2</v>
      </c>
      <c r="O35">
        <f t="shared" si="2"/>
        <v>-1.7157538573594553</v>
      </c>
    </row>
    <row r="36" spans="1:15" x14ac:dyDescent="0.4">
      <c r="A36" t="s">
        <v>11</v>
      </c>
      <c r="B36">
        <v>3943</v>
      </c>
      <c r="K36" t="s">
        <v>13</v>
      </c>
      <c r="L36" t="str">
        <f>A61</f>
        <v>E5</v>
      </c>
      <c r="M36">
        <f>B61</f>
        <v>3372</v>
      </c>
      <c r="N36" s="8">
        <f t="shared" si="1"/>
        <v>-3.3882534157938821E-2</v>
      </c>
      <c r="O36">
        <f t="shared" si="2"/>
        <v>-1.3553013663175528</v>
      </c>
    </row>
    <row r="37" spans="1:15" x14ac:dyDescent="0.4">
      <c r="A37" t="s">
        <v>19</v>
      </c>
      <c r="B37">
        <v>3382</v>
      </c>
      <c r="K37" t="s">
        <v>12</v>
      </c>
      <c r="L37" t="str">
        <f>A49</f>
        <v>D5</v>
      </c>
      <c r="M37">
        <f>B49</f>
        <v>3369</v>
      </c>
      <c r="N37" s="8">
        <f t="shared" si="1"/>
        <v>-3.4963891631064531E-2</v>
      </c>
      <c r="O37">
        <f t="shared" si="2"/>
        <v>-1.3985556652425812</v>
      </c>
    </row>
    <row r="38" spans="1:15" x14ac:dyDescent="0.4">
      <c r="A38" t="s">
        <v>27</v>
      </c>
      <c r="B38">
        <v>3967</v>
      </c>
      <c r="K38" t="s">
        <v>11</v>
      </c>
      <c r="L38" t="str">
        <f>A37</f>
        <v>C5</v>
      </c>
      <c r="M38">
        <f>B37</f>
        <v>3382</v>
      </c>
      <c r="N38" s="8">
        <f t="shared" si="1"/>
        <v>-3.0278009247519798E-2</v>
      </c>
      <c r="O38">
        <f t="shared" si="2"/>
        <v>-1.211120369900792</v>
      </c>
    </row>
    <row r="39" spans="1:15" x14ac:dyDescent="0.4">
      <c r="A39" t="s">
        <v>36</v>
      </c>
      <c r="B39">
        <v>3443</v>
      </c>
      <c r="K39" t="s">
        <v>10</v>
      </c>
      <c r="L39" t="str">
        <f>A25</f>
        <v>B5</v>
      </c>
      <c r="M39">
        <f>B25</f>
        <v>3401</v>
      </c>
      <c r="N39" s="8">
        <f t="shared" si="1"/>
        <v>-2.3429411917723655E-2</v>
      </c>
      <c r="O39">
        <f t="shared" si="2"/>
        <v>-0.93717647670894622</v>
      </c>
    </row>
    <row r="40" spans="1:15" x14ac:dyDescent="0.4">
      <c r="A40" t="s">
        <v>43</v>
      </c>
      <c r="B40">
        <v>3612</v>
      </c>
      <c r="K40" t="s">
        <v>9</v>
      </c>
      <c r="L40" t="str">
        <f>A13</f>
        <v>A5</v>
      </c>
      <c r="M40">
        <f>B13</f>
        <v>3389</v>
      </c>
      <c r="N40" s="8">
        <f t="shared" si="1"/>
        <v>-2.7754841810226482E-2</v>
      </c>
      <c r="O40">
        <f t="shared" si="2"/>
        <v>-1.1101936724090593</v>
      </c>
    </row>
    <row r="41" spans="1:15" x14ac:dyDescent="0.4">
      <c r="A41" t="s">
        <v>51</v>
      </c>
      <c r="B41">
        <v>4593</v>
      </c>
      <c r="K41" t="s">
        <v>17</v>
      </c>
      <c r="L41" t="str">
        <f>A14</f>
        <v>A6</v>
      </c>
      <c r="M41">
        <f>B14</f>
        <v>3399</v>
      </c>
      <c r="N41" s="8">
        <f t="shared" si="1"/>
        <v>-2.4150316899807459E-2</v>
      </c>
      <c r="O41">
        <f t="shared" si="2"/>
        <v>-0.96601267599229834</v>
      </c>
    </row>
    <row r="42" spans="1:15" x14ac:dyDescent="0.4">
      <c r="A42" t="s">
        <v>59</v>
      </c>
      <c r="B42">
        <v>3334</v>
      </c>
      <c r="K42" t="s">
        <v>18</v>
      </c>
      <c r="L42" t="str">
        <f>A26</f>
        <v>B6</v>
      </c>
      <c r="M42">
        <f>B26</f>
        <v>3653</v>
      </c>
      <c r="N42" s="8">
        <f t="shared" si="1"/>
        <v>6.7404615824835742E-2</v>
      </c>
      <c r="O42">
        <f t="shared" si="2"/>
        <v>2.6961846329934298</v>
      </c>
    </row>
    <row r="43" spans="1:15" x14ac:dyDescent="0.4">
      <c r="A43" t="s">
        <v>67</v>
      </c>
      <c r="B43">
        <v>38463</v>
      </c>
      <c r="K43" t="s">
        <v>19</v>
      </c>
      <c r="L43" t="str">
        <f>A38</f>
        <v>C6</v>
      </c>
      <c r="M43">
        <f>B38</f>
        <v>3967</v>
      </c>
      <c r="N43" s="8">
        <f t="shared" si="1"/>
        <v>0.18058669801199309</v>
      </c>
      <c r="O43">
        <f t="shared" si="2"/>
        <v>7.2234679204797239</v>
      </c>
    </row>
    <row r="44" spans="1:15" x14ac:dyDescent="0.4">
      <c r="A44" t="s">
        <v>75</v>
      </c>
      <c r="B44">
        <v>4659</v>
      </c>
      <c r="K44" t="s">
        <v>20</v>
      </c>
      <c r="L44" t="str">
        <f>A50</f>
        <v>D6</v>
      </c>
      <c r="M44">
        <f>B50</f>
        <v>5137</v>
      </c>
      <c r="N44" s="8">
        <f t="shared" si="1"/>
        <v>0.6023161125310188</v>
      </c>
      <c r="O44">
        <f t="shared" si="2"/>
        <v>24.092644501240752</v>
      </c>
    </row>
    <row r="45" spans="1:15" x14ac:dyDescent="0.4">
      <c r="A45" t="s">
        <v>91</v>
      </c>
      <c r="B45">
        <v>8200</v>
      </c>
      <c r="K45" t="s">
        <v>21</v>
      </c>
      <c r="L45" t="str">
        <f>A62</f>
        <v>E6</v>
      </c>
      <c r="M45">
        <f>B62</f>
        <v>8814</v>
      </c>
      <c r="N45" s="8">
        <f t="shared" si="1"/>
        <v>1.9276999220920938</v>
      </c>
      <c r="O45">
        <f t="shared" si="2"/>
        <v>77.107996883683754</v>
      </c>
    </row>
    <row r="46" spans="1:15" x14ac:dyDescent="0.4">
      <c r="A46" t="s">
        <v>92</v>
      </c>
      <c r="B46">
        <v>3370</v>
      </c>
      <c r="K46" t="s">
        <v>22</v>
      </c>
      <c r="L46" t="str">
        <f>A74</f>
        <v>F6</v>
      </c>
      <c r="M46">
        <f>B74</f>
        <v>16465</v>
      </c>
      <c r="N46" s="8">
        <f t="shared" si="1"/>
        <v>4.6855219310536889</v>
      </c>
      <c r="O46">
        <f t="shared" si="2"/>
        <v>187.42087724214755</v>
      </c>
    </row>
    <row r="47" spans="1:15" x14ac:dyDescent="0.4">
      <c r="A47" t="s">
        <v>93</v>
      </c>
      <c r="B47">
        <v>30079</v>
      </c>
      <c r="K47" t="s">
        <v>23</v>
      </c>
      <c r="L47" t="str">
        <f>A86</f>
        <v>G6</v>
      </c>
      <c r="M47">
        <f>B86</f>
        <v>23230</v>
      </c>
      <c r="N47" s="8">
        <f t="shared" si="1"/>
        <v>7.1239830329521583</v>
      </c>
      <c r="O47">
        <f t="shared" si="2"/>
        <v>284.95932131808632</v>
      </c>
    </row>
    <row r="48" spans="1:15" x14ac:dyDescent="0.4">
      <c r="A48" t="s">
        <v>12</v>
      </c>
      <c r="B48">
        <v>3913</v>
      </c>
      <c r="K48" t="s">
        <v>24</v>
      </c>
      <c r="L48" t="str">
        <f>A98</f>
        <v>H6</v>
      </c>
      <c r="M48">
        <f>B98</f>
        <v>23417</v>
      </c>
      <c r="N48" s="8">
        <f t="shared" si="1"/>
        <v>7.1913876487769937</v>
      </c>
      <c r="O48">
        <f t="shared" si="2"/>
        <v>287.65550595107976</v>
      </c>
    </row>
    <row r="49" spans="1:15" x14ac:dyDescent="0.4">
      <c r="A49" t="s">
        <v>20</v>
      </c>
      <c r="B49">
        <v>3369</v>
      </c>
      <c r="K49" t="s">
        <v>33</v>
      </c>
      <c r="L49" t="str">
        <f>A99</f>
        <v>H7</v>
      </c>
      <c r="M49">
        <f>B99</f>
        <v>17293</v>
      </c>
      <c r="N49" s="8">
        <f t="shared" si="1"/>
        <v>4.9839765936363838</v>
      </c>
      <c r="O49">
        <f t="shared" si="2"/>
        <v>199.35906374545536</v>
      </c>
    </row>
    <row r="50" spans="1:15" x14ac:dyDescent="0.4">
      <c r="A50" t="s">
        <v>28</v>
      </c>
      <c r="B50">
        <v>5137</v>
      </c>
      <c r="K50" t="s">
        <v>31</v>
      </c>
      <c r="L50" t="str">
        <f>A87</f>
        <v>G7</v>
      </c>
      <c r="M50">
        <f>B87</f>
        <v>17807</v>
      </c>
      <c r="N50" s="8">
        <f t="shared" si="1"/>
        <v>5.169249174031922</v>
      </c>
      <c r="O50">
        <f t="shared" si="2"/>
        <v>206.76996696127688</v>
      </c>
    </row>
    <row r="51" spans="1:15" x14ac:dyDescent="0.4">
      <c r="A51" t="s">
        <v>37</v>
      </c>
      <c r="B51">
        <v>3530</v>
      </c>
      <c r="K51" t="s">
        <v>32</v>
      </c>
      <c r="L51" t="str">
        <f>A75</f>
        <v>F7</v>
      </c>
      <c r="M51">
        <f>B75</f>
        <v>16832</v>
      </c>
      <c r="N51" s="8">
        <f t="shared" si="1"/>
        <v>4.8178079952660671</v>
      </c>
      <c r="O51">
        <f t="shared" si="2"/>
        <v>192.71231981064267</v>
      </c>
    </row>
    <row r="52" spans="1:15" x14ac:dyDescent="0.4">
      <c r="A52" t="s">
        <v>44</v>
      </c>
      <c r="B52">
        <v>4177</v>
      </c>
      <c r="K52" t="s">
        <v>29</v>
      </c>
      <c r="L52" t="str">
        <f>A63</f>
        <v>E7</v>
      </c>
      <c r="M52">
        <f>B63</f>
        <v>12012</v>
      </c>
      <c r="N52" s="8">
        <f t="shared" si="1"/>
        <v>3.0804269884440978</v>
      </c>
      <c r="O52">
        <f t="shared" si="2"/>
        <v>123.21707953776391</v>
      </c>
    </row>
    <row r="53" spans="1:15" x14ac:dyDescent="0.4">
      <c r="A53" t="s">
        <v>52</v>
      </c>
      <c r="B53">
        <v>4891</v>
      </c>
      <c r="K53" t="s">
        <v>28</v>
      </c>
      <c r="L53" t="str">
        <f>A51</f>
        <v>D7</v>
      </c>
      <c r="M53">
        <f>B51</f>
        <v>3530</v>
      </c>
      <c r="N53" s="8">
        <f t="shared" si="1"/>
        <v>2.3068959426681752E-2</v>
      </c>
      <c r="O53">
        <f t="shared" si="2"/>
        <v>0.92275837706727004</v>
      </c>
    </row>
    <row r="54" spans="1:15" x14ac:dyDescent="0.4">
      <c r="A54" t="s">
        <v>60</v>
      </c>
      <c r="B54">
        <v>3414</v>
      </c>
      <c r="K54" t="s">
        <v>27</v>
      </c>
      <c r="L54" t="str">
        <f>A39</f>
        <v>C7</v>
      </c>
      <c r="M54">
        <f>B39</f>
        <v>3443</v>
      </c>
      <c r="N54" s="8">
        <f t="shared" si="1"/>
        <v>-8.290407293963754E-3</v>
      </c>
      <c r="O54">
        <f t="shared" si="2"/>
        <v>-0.33161629175855017</v>
      </c>
    </row>
    <row r="55" spans="1:15" x14ac:dyDescent="0.4">
      <c r="A55" t="s">
        <v>68</v>
      </c>
      <c r="B55">
        <v>51580</v>
      </c>
      <c r="K55" t="s">
        <v>26</v>
      </c>
      <c r="L55" t="str">
        <f>A27</f>
        <v>B7</v>
      </c>
      <c r="M55">
        <f>B27</f>
        <v>3402</v>
      </c>
      <c r="N55" s="8">
        <f t="shared" si="1"/>
        <v>-2.3068959426681752E-2</v>
      </c>
      <c r="O55">
        <f t="shared" si="2"/>
        <v>-0.92275837706727004</v>
      </c>
    </row>
    <row r="56" spans="1:15" x14ac:dyDescent="0.4">
      <c r="A56" t="s">
        <v>76</v>
      </c>
      <c r="B56">
        <v>4185</v>
      </c>
      <c r="K56" t="s">
        <v>25</v>
      </c>
      <c r="L56" t="str">
        <f>A15</f>
        <v>A7</v>
      </c>
      <c r="M56">
        <f>B15</f>
        <v>3363</v>
      </c>
      <c r="N56" s="8">
        <f t="shared" si="1"/>
        <v>-3.7126606577315945E-2</v>
      </c>
      <c r="O56">
        <f t="shared" si="2"/>
        <v>-1.4850642630926378</v>
      </c>
    </row>
    <row r="57" spans="1:15" x14ac:dyDescent="0.4">
      <c r="A57" t="s">
        <v>94</v>
      </c>
      <c r="B57">
        <v>4617</v>
      </c>
      <c r="K57" t="s">
        <v>34</v>
      </c>
      <c r="L57" t="str">
        <f>A16</f>
        <v>A8</v>
      </c>
      <c r="M57">
        <f>B16</f>
        <v>3365</v>
      </c>
      <c r="N57" s="8">
        <f t="shared" si="1"/>
        <v>-3.640570159523214E-2</v>
      </c>
      <c r="O57">
        <f t="shared" si="2"/>
        <v>-1.4562280638092857</v>
      </c>
    </row>
    <row r="58" spans="1:15" x14ac:dyDescent="0.4">
      <c r="A58" t="s">
        <v>95</v>
      </c>
      <c r="B58">
        <v>3335</v>
      </c>
      <c r="K58" t="s">
        <v>35</v>
      </c>
      <c r="L58" t="str">
        <f>A28</f>
        <v>B8</v>
      </c>
      <c r="M58">
        <f>B28</f>
        <v>3367</v>
      </c>
      <c r="N58" s="8">
        <f t="shared" si="1"/>
        <v>-3.5684796613148335E-2</v>
      </c>
      <c r="O58">
        <f t="shared" si="2"/>
        <v>-1.4273918645259334</v>
      </c>
    </row>
    <row r="59" spans="1:15" x14ac:dyDescent="0.4">
      <c r="A59" t="s">
        <v>96</v>
      </c>
      <c r="B59">
        <v>43179</v>
      </c>
      <c r="K59" t="s">
        <v>36</v>
      </c>
      <c r="L59" t="str">
        <f>A40</f>
        <v>C8</v>
      </c>
      <c r="M59">
        <f>B40</f>
        <v>3612</v>
      </c>
      <c r="N59" s="8">
        <f t="shared" si="1"/>
        <v>5.2626063692117746E-2</v>
      </c>
      <c r="O59">
        <f t="shared" si="2"/>
        <v>2.1050425476847097</v>
      </c>
    </row>
    <row r="60" spans="1:15" x14ac:dyDescent="0.4">
      <c r="A60" t="s">
        <v>13</v>
      </c>
      <c r="B60">
        <v>3728</v>
      </c>
      <c r="K60" t="s">
        <v>37</v>
      </c>
      <c r="L60" t="str">
        <f>A52</f>
        <v>D8</v>
      </c>
      <c r="M60">
        <f>B52</f>
        <v>4177</v>
      </c>
      <c r="N60" s="8">
        <f t="shared" si="1"/>
        <v>0.25628172113079256</v>
      </c>
      <c r="O60">
        <f t="shared" si="2"/>
        <v>10.251268845231703</v>
      </c>
    </row>
    <row r="61" spans="1:15" x14ac:dyDescent="0.4">
      <c r="A61" t="s">
        <v>21</v>
      </c>
      <c r="B61">
        <v>3372</v>
      </c>
      <c r="K61" t="s">
        <v>38</v>
      </c>
      <c r="L61" t="str">
        <f>A64</f>
        <v>E8</v>
      </c>
      <c r="M61">
        <f>B64</f>
        <v>7743</v>
      </c>
      <c r="N61" s="8">
        <f t="shared" si="1"/>
        <v>1.5416553041862164</v>
      </c>
      <c r="O61">
        <f t="shared" si="2"/>
        <v>61.666212167448656</v>
      </c>
    </row>
    <row r="62" spans="1:15" x14ac:dyDescent="0.4">
      <c r="A62" t="s">
        <v>29</v>
      </c>
      <c r="B62">
        <v>8814</v>
      </c>
      <c r="K62" t="s">
        <v>30</v>
      </c>
      <c r="L62" t="str">
        <f>A76</f>
        <v>F8</v>
      </c>
      <c r="M62">
        <f>B76</f>
        <v>31296</v>
      </c>
      <c r="N62" s="8">
        <f t="shared" si="1"/>
        <v>10.031392825696143</v>
      </c>
      <c r="O62">
        <f t="shared" si="2"/>
        <v>401.25571302784573</v>
      </c>
    </row>
    <row r="63" spans="1:15" x14ac:dyDescent="0.4">
      <c r="A63" t="s">
        <v>38</v>
      </c>
      <c r="B63">
        <v>12012</v>
      </c>
      <c r="K63" t="s">
        <v>39</v>
      </c>
      <c r="L63" t="str">
        <f>A88</f>
        <v>G8</v>
      </c>
      <c r="M63">
        <f>B88</f>
        <v>31945</v>
      </c>
      <c r="N63" s="8">
        <f t="shared" si="1"/>
        <v>10.265326492382338</v>
      </c>
      <c r="O63">
        <f t="shared" si="2"/>
        <v>410.61305969529349</v>
      </c>
    </row>
    <row r="64" spans="1:15" x14ac:dyDescent="0.4">
      <c r="A64" t="s">
        <v>45</v>
      </c>
      <c r="B64">
        <v>7743</v>
      </c>
      <c r="K64" t="s">
        <v>40</v>
      </c>
      <c r="L64" t="str">
        <f>A100</f>
        <v>H8</v>
      </c>
      <c r="M64">
        <f>B100</f>
        <v>54107</v>
      </c>
      <c r="N64" s="8">
        <f t="shared" si="1"/>
        <v>18.253674598852978</v>
      </c>
      <c r="O64">
        <f t="shared" si="2"/>
        <v>730.14698395411915</v>
      </c>
    </row>
    <row r="65" spans="1:15" x14ac:dyDescent="0.4">
      <c r="A65" t="s">
        <v>53</v>
      </c>
      <c r="B65">
        <v>6155</v>
      </c>
      <c r="K65" t="s">
        <v>48</v>
      </c>
      <c r="L65" t="str">
        <f>A101</f>
        <v>H9</v>
      </c>
      <c r="M65">
        <f>B101</f>
        <v>34418</v>
      </c>
      <c r="N65" s="8">
        <f t="shared" si="1"/>
        <v>11.156725502728962</v>
      </c>
      <c r="O65">
        <f t="shared" si="2"/>
        <v>446.26902010915848</v>
      </c>
    </row>
    <row r="66" spans="1:15" x14ac:dyDescent="0.4">
      <c r="A66" t="s">
        <v>61</v>
      </c>
      <c r="B66">
        <v>3357</v>
      </c>
      <c r="K66" t="s">
        <v>47</v>
      </c>
      <c r="L66" t="str">
        <f>A89</f>
        <v>G9</v>
      </c>
      <c r="M66">
        <f>B89</f>
        <v>14671</v>
      </c>
      <c r="N66" s="8">
        <f t="shared" si="1"/>
        <v>4.0388701621245158</v>
      </c>
      <c r="O66">
        <f t="shared" si="2"/>
        <v>161.55480648498065</v>
      </c>
    </row>
    <row r="67" spans="1:15" x14ac:dyDescent="0.4">
      <c r="A67" t="s">
        <v>69</v>
      </c>
      <c r="B67">
        <v>35959</v>
      </c>
      <c r="K67" t="s">
        <v>46</v>
      </c>
      <c r="L67" t="str">
        <f>A77</f>
        <v>F9</v>
      </c>
      <c r="M67">
        <f>B77</f>
        <v>8032</v>
      </c>
      <c r="N67" s="8">
        <f t="shared" si="1"/>
        <v>1.6458260740973263</v>
      </c>
      <c r="O67">
        <f t="shared" si="2"/>
        <v>65.83304296389305</v>
      </c>
    </row>
    <row r="68" spans="1:15" x14ac:dyDescent="0.4">
      <c r="A68" t="s">
        <v>77</v>
      </c>
      <c r="B68">
        <v>4178</v>
      </c>
      <c r="K68" t="s">
        <v>45</v>
      </c>
      <c r="L68" t="str">
        <f>A65</f>
        <v>E9</v>
      </c>
      <c r="M68">
        <f>B65</f>
        <v>6155</v>
      </c>
      <c r="N68" s="8">
        <f t="shared" si="1"/>
        <v>0.96925674841167542</v>
      </c>
      <c r="O68">
        <f t="shared" si="2"/>
        <v>38.770269936467017</v>
      </c>
    </row>
    <row r="69" spans="1:15" x14ac:dyDescent="0.4">
      <c r="A69" t="s">
        <v>97</v>
      </c>
      <c r="B69">
        <v>3721</v>
      </c>
      <c r="K69" t="s">
        <v>44</v>
      </c>
      <c r="L69" t="str">
        <f>A53</f>
        <v>D9</v>
      </c>
      <c r="M69">
        <f>B53</f>
        <v>4891</v>
      </c>
      <c r="N69" s="8">
        <f t="shared" si="1"/>
        <v>0.51364479973471089</v>
      </c>
      <c r="O69">
        <f t="shared" si="2"/>
        <v>20.545791989388434</v>
      </c>
    </row>
    <row r="70" spans="1:15" x14ac:dyDescent="0.4">
      <c r="A70" t="s">
        <v>98</v>
      </c>
      <c r="B70">
        <v>3438</v>
      </c>
      <c r="K70" t="s">
        <v>43</v>
      </c>
      <c r="L70" t="str">
        <f>A41</f>
        <v>C9</v>
      </c>
      <c r="M70">
        <f>B41</f>
        <v>4593</v>
      </c>
      <c r="N70" s="8">
        <f t="shared" si="1"/>
        <v>0.40622995740422396</v>
      </c>
      <c r="O70">
        <f t="shared" si="2"/>
        <v>16.249198296168959</v>
      </c>
    </row>
    <row r="71" spans="1:15" x14ac:dyDescent="0.4">
      <c r="A71" t="s">
        <v>99</v>
      </c>
      <c r="B71">
        <v>37987</v>
      </c>
      <c r="K71" t="s">
        <v>42</v>
      </c>
      <c r="L71" t="str">
        <f>A29</f>
        <v>B9</v>
      </c>
      <c r="M71">
        <f>B29</f>
        <v>4736</v>
      </c>
      <c r="N71" s="8">
        <f t="shared" si="1"/>
        <v>0.457774663623216</v>
      </c>
      <c r="O71">
        <f t="shared" si="2"/>
        <v>18.310986544928639</v>
      </c>
    </row>
    <row r="72" spans="1:15" x14ac:dyDescent="0.4">
      <c r="A72" t="s">
        <v>14</v>
      </c>
      <c r="B72">
        <v>3611</v>
      </c>
      <c r="K72" t="s">
        <v>41</v>
      </c>
      <c r="L72" t="str">
        <f>A17</f>
        <v>A9</v>
      </c>
      <c r="M72">
        <f>B17</f>
        <v>4340</v>
      </c>
      <c r="N72" s="8">
        <f t="shared" si="1"/>
        <v>0.31503547717062269</v>
      </c>
      <c r="O72">
        <f t="shared" si="2"/>
        <v>12.601419086824908</v>
      </c>
    </row>
    <row r="73" spans="1:15" x14ac:dyDescent="0.4">
      <c r="A73" t="s">
        <v>22</v>
      </c>
      <c r="B73">
        <v>3347</v>
      </c>
      <c r="K73" t="s">
        <v>49</v>
      </c>
      <c r="L73" t="str">
        <f>A18</f>
        <v>A10</v>
      </c>
      <c r="M73">
        <f>B18</f>
        <v>3933</v>
      </c>
      <c r="N73" s="8">
        <f t="shared" si="1"/>
        <v>0.16833131331656839</v>
      </c>
      <c r="O73">
        <f t="shared" si="2"/>
        <v>6.7332525326627355</v>
      </c>
    </row>
    <row r="74" spans="1:15" x14ac:dyDescent="0.4">
      <c r="A74" t="s">
        <v>32</v>
      </c>
      <c r="B74">
        <v>16465</v>
      </c>
      <c r="K74" t="s">
        <v>50</v>
      </c>
      <c r="L74" t="str">
        <f>A30</f>
        <v>B10</v>
      </c>
      <c r="M74">
        <f>B30</f>
        <v>3692</v>
      </c>
      <c r="N74" s="8">
        <f t="shared" ref="N74:N96" si="3">(M74-I$15)/I$16</f>
        <v>8.1462262975469935E-2</v>
      </c>
      <c r="O74">
        <f t="shared" ref="O74:O96" si="4">N74*40</f>
        <v>3.2584905190187974</v>
      </c>
    </row>
    <row r="75" spans="1:15" x14ac:dyDescent="0.4">
      <c r="A75" t="s">
        <v>30</v>
      </c>
      <c r="B75">
        <v>16832</v>
      </c>
      <c r="K75" t="s">
        <v>51</v>
      </c>
      <c r="L75" t="str">
        <f>A42</f>
        <v>C10</v>
      </c>
      <c r="M75">
        <f>B42</f>
        <v>3334</v>
      </c>
      <c r="N75" s="8">
        <f t="shared" si="3"/>
        <v>-4.7579728817531114E-2</v>
      </c>
      <c r="O75">
        <f t="shared" si="4"/>
        <v>-1.9031891527012446</v>
      </c>
    </row>
    <row r="76" spans="1:15" x14ac:dyDescent="0.4">
      <c r="A76" t="s">
        <v>46</v>
      </c>
      <c r="B76">
        <v>31296</v>
      </c>
      <c r="K76" t="s">
        <v>52</v>
      </c>
      <c r="L76" t="str">
        <f>A54</f>
        <v>D10</v>
      </c>
      <c r="M76">
        <f>B54</f>
        <v>3414</v>
      </c>
      <c r="N76" s="8">
        <f t="shared" si="3"/>
        <v>-1.8743529534178922E-2</v>
      </c>
      <c r="O76">
        <f t="shared" si="4"/>
        <v>-0.74974118136715684</v>
      </c>
    </row>
    <row r="77" spans="1:15" x14ac:dyDescent="0.4">
      <c r="A77" t="s">
        <v>54</v>
      </c>
      <c r="B77">
        <v>8032</v>
      </c>
      <c r="K77" t="s">
        <v>53</v>
      </c>
      <c r="L77" t="str">
        <f>A66</f>
        <v>E10</v>
      </c>
      <c r="M77">
        <f>B66</f>
        <v>3357</v>
      </c>
      <c r="N77" s="8">
        <f t="shared" si="3"/>
        <v>-3.9289321523567358E-2</v>
      </c>
      <c r="O77">
        <f t="shared" si="4"/>
        <v>-1.5715728609426942</v>
      </c>
    </row>
    <row r="78" spans="1:15" x14ac:dyDescent="0.4">
      <c r="A78" t="s">
        <v>62</v>
      </c>
      <c r="B78">
        <v>3419</v>
      </c>
      <c r="K78" t="s">
        <v>54</v>
      </c>
      <c r="L78" t="str">
        <f>A78</f>
        <v>F10</v>
      </c>
      <c r="M78">
        <f>B78</f>
        <v>3419</v>
      </c>
      <c r="N78" s="8">
        <f t="shared" si="3"/>
        <v>-1.694126707896941E-2</v>
      </c>
      <c r="O78">
        <f t="shared" si="4"/>
        <v>-0.67765068315877641</v>
      </c>
    </row>
    <row r="79" spans="1:15" x14ac:dyDescent="0.4">
      <c r="A79" t="s">
        <v>70</v>
      </c>
      <c r="B79">
        <v>7956</v>
      </c>
      <c r="K79" t="s">
        <v>55</v>
      </c>
      <c r="L79" t="str">
        <f>A90</f>
        <v>G10</v>
      </c>
      <c r="M79">
        <f>B90</f>
        <v>3432</v>
      </c>
      <c r="N79" s="8">
        <f t="shared" si="3"/>
        <v>-1.2255384695424681E-2</v>
      </c>
      <c r="O79">
        <f t="shared" si="4"/>
        <v>-0.49021538781698726</v>
      </c>
    </row>
    <row r="80" spans="1:15" x14ac:dyDescent="0.4">
      <c r="A80" t="s">
        <v>78</v>
      </c>
      <c r="B80">
        <v>4075</v>
      </c>
      <c r="K80" t="s">
        <v>56</v>
      </c>
      <c r="L80" t="str">
        <f>A102</f>
        <v>H10</v>
      </c>
      <c r="M80">
        <f>B102</f>
        <v>3462</v>
      </c>
      <c r="N80" s="8">
        <f t="shared" si="3"/>
        <v>-1.4418099641676095E-3</v>
      </c>
      <c r="O80">
        <f t="shared" si="4"/>
        <v>-5.7672398566704378E-2</v>
      </c>
    </row>
    <row r="81" spans="1:15" x14ac:dyDescent="0.4">
      <c r="A81" t="s">
        <v>100</v>
      </c>
      <c r="B81">
        <v>3466</v>
      </c>
      <c r="K81" t="s">
        <v>64</v>
      </c>
      <c r="L81" t="str">
        <f>A103</f>
        <v>H11</v>
      </c>
      <c r="M81">
        <f>B103</f>
        <v>3567</v>
      </c>
      <c r="N81" s="8">
        <f t="shared" si="3"/>
        <v>3.640570159523214E-2</v>
      </c>
      <c r="O81">
        <f t="shared" si="4"/>
        <v>1.4562280638092857</v>
      </c>
    </row>
    <row r="82" spans="1:15" x14ac:dyDescent="0.4">
      <c r="A82" t="s">
        <v>101</v>
      </c>
      <c r="B82">
        <v>3536</v>
      </c>
      <c r="K82" t="s">
        <v>63</v>
      </c>
      <c r="L82" t="str">
        <f>A91</f>
        <v>G11</v>
      </c>
      <c r="M82">
        <f>B91</f>
        <v>4105</v>
      </c>
      <c r="N82" s="8">
        <f t="shared" si="3"/>
        <v>0.2303291417757756</v>
      </c>
      <c r="O82">
        <f t="shared" si="4"/>
        <v>9.2131656710310246</v>
      </c>
    </row>
    <row r="83" spans="1:15" x14ac:dyDescent="0.4">
      <c r="A83" t="s">
        <v>102</v>
      </c>
      <c r="B83">
        <v>14980</v>
      </c>
      <c r="K83" t="s">
        <v>62</v>
      </c>
      <c r="L83" t="str">
        <f>A79</f>
        <v>F11</v>
      </c>
      <c r="M83">
        <f>B79</f>
        <v>7956</v>
      </c>
      <c r="N83" s="8">
        <f t="shared" si="3"/>
        <v>1.6184316847781417</v>
      </c>
      <c r="O83">
        <f t="shared" si="4"/>
        <v>64.73726739112567</v>
      </c>
    </row>
    <row r="84" spans="1:15" x14ac:dyDescent="0.4">
      <c r="A84" t="s">
        <v>15</v>
      </c>
      <c r="B84">
        <v>3346</v>
      </c>
      <c r="K84" t="s">
        <v>61</v>
      </c>
      <c r="L84" t="str">
        <f>A67</f>
        <v>E11</v>
      </c>
      <c r="M84">
        <f>B67</f>
        <v>35959</v>
      </c>
      <c r="N84" s="8">
        <f t="shared" si="3"/>
        <v>11.712182791424533</v>
      </c>
      <c r="O84">
        <f t="shared" si="4"/>
        <v>468.48731165698132</v>
      </c>
    </row>
    <row r="85" spans="1:15" x14ac:dyDescent="0.4">
      <c r="A85" t="s">
        <v>23</v>
      </c>
      <c r="B85">
        <v>3320</v>
      </c>
      <c r="K85" t="s">
        <v>60</v>
      </c>
      <c r="L85" t="str">
        <f>A55</f>
        <v>D11</v>
      </c>
      <c r="M85">
        <f>B55</f>
        <v>51580</v>
      </c>
      <c r="N85" s="8">
        <f t="shared" si="3"/>
        <v>17.342811153990091</v>
      </c>
      <c r="O85">
        <f t="shared" si="4"/>
        <v>693.71244615960359</v>
      </c>
    </row>
    <row r="86" spans="1:15" x14ac:dyDescent="0.4">
      <c r="A86" t="s">
        <v>31</v>
      </c>
      <c r="B86">
        <v>23230</v>
      </c>
      <c r="K86" t="s">
        <v>59</v>
      </c>
      <c r="L86" t="str">
        <f>A43</f>
        <v>C11</v>
      </c>
      <c r="M86">
        <f>B43</f>
        <v>38463</v>
      </c>
      <c r="N86" s="8">
        <f t="shared" si="3"/>
        <v>12.614755828993458</v>
      </c>
      <c r="O86">
        <f t="shared" si="4"/>
        <v>504.59023315973832</v>
      </c>
    </row>
    <row r="87" spans="1:15" x14ac:dyDescent="0.4">
      <c r="A87" t="s">
        <v>39</v>
      </c>
      <c r="B87">
        <v>17807</v>
      </c>
      <c r="K87" t="s">
        <v>58</v>
      </c>
      <c r="L87" t="str">
        <f>A31</f>
        <v>B11</v>
      </c>
      <c r="M87">
        <f>B31</f>
        <v>24580</v>
      </c>
      <c r="N87" s="8">
        <f t="shared" si="3"/>
        <v>7.6105938958587265</v>
      </c>
      <c r="O87">
        <f t="shared" si="4"/>
        <v>304.42375583434904</v>
      </c>
    </row>
    <row r="88" spans="1:15" x14ac:dyDescent="0.4">
      <c r="A88" t="s">
        <v>47</v>
      </c>
      <c r="B88">
        <v>31945</v>
      </c>
      <c r="K88" t="s">
        <v>57</v>
      </c>
      <c r="L88" t="str">
        <f>A19</f>
        <v>A11</v>
      </c>
      <c r="M88">
        <f>B19</f>
        <v>11042</v>
      </c>
      <c r="N88" s="8">
        <f t="shared" si="3"/>
        <v>2.7307880721334521</v>
      </c>
      <c r="O88">
        <f t="shared" si="4"/>
        <v>109.23152288533808</v>
      </c>
    </row>
    <row r="89" spans="1:15" x14ac:dyDescent="0.4">
      <c r="A89" t="s">
        <v>55</v>
      </c>
      <c r="B89">
        <v>14671</v>
      </c>
      <c r="K89" t="s">
        <v>65</v>
      </c>
      <c r="L89" t="str">
        <f>A20</f>
        <v>A12</v>
      </c>
      <c r="M89">
        <f>B20</f>
        <v>7546</v>
      </c>
      <c r="N89" s="8">
        <f t="shared" si="3"/>
        <v>1.4706461634509616</v>
      </c>
      <c r="O89">
        <f t="shared" si="4"/>
        <v>58.825846538038462</v>
      </c>
    </row>
    <row r="90" spans="1:15" x14ac:dyDescent="0.4">
      <c r="A90" t="s">
        <v>63</v>
      </c>
      <c r="B90">
        <v>3432</v>
      </c>
      <c r="K90" t="s">
        <v>66</v>
      </c>
      <c r="L90" t="str">
        <f>A32</f>
        <v>B12</v>
      </c>
      <c r="M90">
        <f>B32</f>
        <v>6285</v>
      </c>
      <c r="N90" s="8">
        <f t="shared" si="3"/>
        <v>1.0161155722471227</v>
      </c>
      <c r="O90">
        <f t="shared" si="4"/>
        <v>40.644622889884907</v>
      </c>
    </row>
    <row r="91" spans="1:15" x14ac:dyDescent="0.4">
      <c r="A91" t="s">
        <v>71</v>
      </c>
      <c r="B91">
        <v>4105</v>
      </c>
      <c r="K91" t="s">
        <v>67</v>
      </c>
      <c r="L91" t="str">
        <f>A44</f>
        <v>C12</v>
      </c>
      <c r="M91">
        <f>B44</f>
        <v>4659</v>
      </c>
      <c r="N91" s="8">
        <f t="shared" si="3"/>
        <v>0.43001982181298953</v>
      </c>
      <c r="O91">
        <f t="shared" si="4"/>
        <v>17.200792872519582</v>
      </c>
    </row>
    <row r="92" spans="1:15" x14ac:dyDescent="0.4">
      <c r="A92" t="s">
        <v>79</v>
      </c>
      <c r="B92">
        <v>3756</v>
      </c>
      <c r="K92" t="s">
        <v>68</v>
      </c>
      <c r="L92" t="str">
        <f>A56</f>
        <v>D12</v>
      </c>
      <c r="M92">
        <f>B56</f>
        <v>4185</v>
      </c>
      <c r="N92" s="8">
        <f t="shared" si="3"/>
        <v>0.25916534105912781</v>
      </c>
      <c r="O92">
        <f t="shared" si="4"/>
        <v>10.366613642365113</v>
      </c>
    </row>
    <row r="93" spans="1:15" x14ac:dyDescent="0.4">
      <c r="A93" t="s">
        <v>103</v>
      </c>
      <c r="B93">
        <v>3401</v>
      </c>
      <c r="K93" t="s">
        <v>69</v>
      </c>
      <c r="L93" t="str">
        <f>A68</f>
        <v>E12</v>
      </c>
      <c r="M93">
        <f>B68</f>
        <v>4178</v>
      </c>
      <c r="N93" s="8">
        <f t="shared" si="3"/>
        <v>0.2566421736218345</v>
      </c>
      <c r="O93">
        <f t="shared" si="4"/>
        <v>10.26568694487338</v>
      </c>
    </row>
    <row r="94" spans="1:15" x14ac:dyDescent="0.4">
      <c r="A94" t="s">
        <v>104</v>
      </c>
      <c r="B94">
        <v>3612</v>
      </c>
      <c r="K94" t="s">
        <v>70</v>
      </c>
      <c r="L94" t="str">
        <f>A80</f>
        <v>F12</v>
      </c>
      <c r="M94">
        <f>B80</f>
        <v>4075</v>
      </c>
      <c r="N94" s="8">
        <f t="shared" si="3"/>
        <v>0.21951556704451855</v>
      </c>
      <c r="O94">
        <f t="shared" si="4"/>
        <v>8.7806226817807413</v>
      </c>
    </row>
    <row r="95" spans="1:15" x14ac:dyDescent="0.4">
      <c r="A95" t="s">
        <v>105</v>
      </c>
      <c r="B95">
        <v>4660</v>
      </c>
      <c r="K95" t="s">
        <v>71</v>
      </c>
      <c r="L95" t="str">
        <f>A92</f>
        <v>G12</v>
      </c>
      <c r="M95">
        <f>B92</f>
        <v>3756</v>
      </c>
      <c r="N95" s="8">
        <f t="shared" si="3"/>
        <v>0.10453122240215168</v>
      </c>
      <c r="O95">
        <f t="shared" si="4"/>
        <v>4.1812488960860676</v>
      </c>
    </row>
    <row r="96" spans="1:15" x14ac:dyDescent="0.4">
      <c r="A96" t="s">
        <v>16</v>
      </c>
      <c r="B96">
        <v>3350</v>
      </c>
      <c r="K96" t="s">
        <v>72</v>
      </c>
      <c r="L96" t="str">
        <f>A104</f>
        <v>H12</v>
      </c>
      <c r="M96">
        <f>B104</f>
        <v>3620</v>
      </c>
      <c r="N96" s="8">
        <f t="shared" si="3"/>
        <v>5.5509683620452964E-2</v>
      </c>
      <c r="O96">
        <f t="shared" si="4"/>
        <v>2.2203873448181186</v>
      </c>
    </row>
    <row r="97" spans="1:2" x14ac:dyDescent="0.4">
      <c r="A97" t="s">
        <v>24</v>
      </c>
      <c r="B97">
        <v>3315</v>
      </c>
    </row>
    <row r="98" spans="1:2" x14ac:dyDescent="0.4">
      <c r="A98" t="s">
        <v>33</v>
      </c>
      <c r="B98">
        <v>23417</v>
      </c>
    </row>
    <row r="99" spans="1:2" x14ac:dyDescent="0.4">
      <c r="A99" t="s">
        <v>40</v>
      </c>
      <c r="B99">
        <v>17293</v>
      </c>
    </row>
    <row r="100" spans="1:2" x14ac:dyDescent="0.4">
      <c r="A100" t="s">
        <v>48</v>
      </c>
      <c r="B100">
        <v>54107</v>
      </c>
    </row>
    <row r="101" spans="1:2" x14ac:dyDescent="0.4">
      <c r="A101" t="s">
        <v>56</v>
      </c>
      <c r="B101">
        <v>34418</v>
      </c>
    </row>
    <row r="102" spans="1:2" x14ac:dyDescent="0.4">
      <c r="A102" t="s">
        <v>64</v>
      </c>
      <c r="B102">
        <v>3462</v>
      </c>
    </row>
    <row r="103" spans="1:2" x14ac:dyDescent="0.4">
      <c r="A103" t="s">
        <v>72</v>
      </c>
      <c r="B103">
        <v>3567</v>
      </c>
    </row>
    <row r="104" spans="1:2" x14ac:dyDescent="0.4">
      <c r="A104" t="s">
        <v>80</v>
      </c>
      <c r="B104">
        <v>3620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D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-2.6140442432508106E-2</v>
      </c>
      <c r="E2" s="7">
        <f>'Plate 2'!N9</f>
        <v>-3.1642466641109555E-2</v>
      </c>
      <c r="F2" s="7">
        <f>'Plate 3'!N9</f>
        <v>-3.9649774014609257E-2</v>
      </c>
      <c r="G2" s="7">
        <f>AVERAGE(D2:F2)</f>
        <v>-3.247756102940897E-2</v>
      </c>
      <c r="H2" s="7">
        <f>STDEV(D2:F2)</f>
        <v>6.7932721811227231E-3</v>
      </c>
      <c r="I2" s="7">
        <f>G2*40</f>
        <v>-1.2991024411763588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2.7145844064527646E-2</v>
      </c>
      <c r="E3" s="7">
        <f>'Plate 2'!N10</f>
        <v>-1.7167721262729654E-2</v>
      </c>
      <c r="F3" s="7">
        <f>'Plate 3'!N10</f>
        <v>-2.6313031846058873E-2</v>
      </c>
      <c r="G3" s="7">
        <f t="shared" ref="G3:G66" si="0">AVERAGE(D3:F3)</f>
        <v>-5.4449696814202935E-3</v>
      </c>
      <c r="H3" s="7">
        <f t="shared" ref="H3:H66" si="1">STDEV(D3:F3)</f>
        <v>2.8592482086794952E-2</v>
      </c>
      <c r="I3" s="7">
        <f t="shared" ref="I3:I66" si="2">G3*40</f>
        <v>-0.21779878725681173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-4.3567404054180173E-3</v>
      </c>
      <c r="E4" s="7">
        <f>'Plate 2'!N11</f>
        <v>-1.5821233320554778E-2</v>
      </c>
      <c r="F4" s="7">
        <f>'Plate 3'!N11</f>
        <v>-2.0545791989388433E-2</v>
      </c>
      <c r="G4" s="7">
        <f t="shared" si="0"/>
        <v>-1.3574588571787075E-2</v>
      </c>
      <c r="H4" s="7">
        <f t="shared" si="1"/>
        <v>8.3250770127061193E-3</v>
      </c>
      <c r="I4" s="7">
        <f t="shared" si="2"/>
        <v>-0.54298354287148298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-2.547017467782841E-2</v>
      </c>
      <c r="E5" s="7">
        <f>'Plate 2'!N12</f>
        <v>-3.06326006844784E-2</v>
      </c>
      <c r="F5" s="7">
        <f>'Plate 3'!N12</f>
        <v>-3.4603439140022625E-2</v>
      </c>
      <c r="G5" s="7">
        <f t="shared" si="0"/>
        <v>-3.0235404834109813E-2</v>
      </c>
      <c r="H5" s="7">
        <f t="shared" si="1"/>
        <v>4.5795691218451402E-3</v>
      </c>
      <c r="I5" s="7">
        <f t="shared" si="2"/>
        <v>-1.2094161933643925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-3.0497182837926122E-2</v>
      </c>
      <c r="E6" s="7">
        <f>'Plate 2'!N13</f>
        <v>-3.803828436644021E-2</v>
      </c>
      <c r="F6" s="7">
        <f>'Plate 3'!N13</f>
        <v>-4.7219276326489208E-2</v>
      </c>
      <c r="G6" s="7">
        <f t="shared" si="0"/>
        <v>-3.858491451028518E-2</v>
      </c>
      <c r="H6" s="7">
        <f t="shared" si="1"/>
        <v>8.3744376554895396E-3</v>
      </c>
      <c r="I6" s="7">
        <f t="shared" si="2"/>
        <v>-1.5433965804114071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5.6972759147774074E-3</v>
      </c>
      <c r="E7" s="7">
        <f>'Plate 2'!N14</f>
        <v>-4.3760858120683432E-3</v>
      </c>
      <c r="F7" s="7">
        <f>'Plate 3'!N14</f>
        <v>-1.0092669749173265E-2</v>
      </c>
      <c r="G7" s="7">
        <f t="shared" si="0"/>
        <v>-2.9238265488214002E-3</v>
      </c>
      <c r="H7" s="7">
        <f t="shared" si="1"/>
        <v>7.9945224212202674E-3</v>
      </c>
      <c r="I7" s="7">
        <f t="shared" si="2"/>
        <v>-0.11695306195285601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3.6864726507383226E-2</v>
      </c>
      <c r="E8" s="7">
        <f>'Plate 2'!N15</f>
        <v>2.5246648915778901E-2</v>
      </c>
      <c r="F8" s="7">
        <f>'Plate 3'!N15</f>
        <v>2.5231674372933166E-2</v>
      </c>
      <c r="G8" s="7">
        <f t="shared" si="0"/>
        <v>2.9114349932031765E-2</v>
      </c>
      <c r="H8" s="7">
        <f t="shared" si="1"/>
        <v>6.7120271791799978E-3</v>
      </c>
      <c r="I8" s="7">
        <f t="shared" si="2"/>
        <v>1.1645739972812705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6.7026775467969493E-2</v>
      </c>
      <c r="E9" s="7">
        <f>'Plate 2'!N16</f>
        <v>5.6552493571344738E-2</v>
      </c>
      <c r="F9" s="7">
        <f>'Plate 3'!N16</f>
        <v>5.2626063692117746E-2</v>
      </c>
      <c r="G9" s="7">
        <f t="shared" si="0"/>
        <v>5.8735110910477333E-2</v>
      </c>
      <c r="H9" s="7">
        <f t="shared" si="1"/>
        <v>7.4443259432671579E-3</v>
      </c>
      <c r="I9" s="7">
        <f t="shared" si="2"/>
        <v>2.3494044364190931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0.44639832461667689</v>
      </c>
      <c r="E10" s="7">
        <f>'Plate 2'!N17</f>
        <v>0.42750992164052276</v>
      </c>
      <c r="F10" s="7">
        <f>'Plate 3'!N17</f>
        <v>0.43038027430403142</v>
      </c>
      <c r="G10" s="7">
        <f t="shared" si="0"/>
        <v>0.43476284018707706</v>
      </c>
      <c r="H10" s="7">
        <f t="shared" si="1"/>
        <v>1.0178315407611591E-2</v>
      </c>
      <c r="I10" s="7">
        <f t="shared" si="2"/>
        <v>17.390513607483083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4.3828808478505259</v>
      </c>
      <c r="E11" s="7">
        <f>'Plate 2'!N18</f>
        <v>4.0165735315076514</v>
      </c>
      <c r="F11" s="7">
        <f>'Plate 3'!N18</f>
        <v>4.1502499818564642</v>
      </c>
      <c r="G11" s="7">
        <f t="shared" si="0"/>
        <v>4.1832347870715472</v>
      </c>
      <c r="H11" s="7">
        <f t="shared" si="1"/>
        <v>0.18536790588688054</v>
      </c>
      <c r="I11" s="7">
        <f t="shared" si="2"/>
        <v>167.32939148286189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12.314159188975356</v>
      </c>
      <c r="E12" s="7">
        <f>'Plate 2'!N19</f>
        <v>12.297137753897587</v>
      </c>
      <c r="F12" s="7">
        <f>'Plate 3'!N19</f>
        <v>12.443180443257511</v>
      </c>
      <c r="G12" s="7">
        <f t="shared" si="0"/>
        <v>12.351492462043486</v>
      </c>
      <c r="H12" s="7">
        <f t="shared" si="1"/>
        <v>7.9858917707131175E-2</v>
      </c>
      <c r="I12" s="7">
        <f t="shared" si="2"/>
        <v>494.05969848173947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14.201968320030717</v>
      </c>
      <c r="E13" s="7">
        <f>'Plate 2'!N20</f>
        <v>14.166736261607401</v>
      </c>
      <c r="F13" s="7">
        <f>'Plate 3'!N20</f>
        <v>14.314649776747068</v>
      </c>
      <c r="G13" s="7">
        <f t="shared" si="0"/>
        <v>14.227784786128396</v>
      </c>
      <c r="H13" s="7">
        <f t="shared" si="1"/>
        <v>7.7262341613314633E-2</v>
      </c>
      <c r="I13" s="7">
        <f t="shared" si="2"/>
        <v>569.11139144513584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9.6501799980009082</v>
      </c>
      <c r="E14" s="7">
        <f>'Plate 2'!N21</f>
        <v>9.5718461589356405</v>
      </c>
      <c r="F14" s="7">
        <f>'Plate 3'!N21</f>
        <v>9.5927221440981469</v>
      </c>
      <c r="G14" s="7">
        <f t="shared" si="0"/>
        <v>9.6049161003448997</v>
      </c>
      <c r="H14" s="7">
        <f t="shared" si="1"/>
        <v>4.0565589018114655E-2</v>
      </c>
      <c r="I14" s="7">
        <f t="shared" si="2"/>
        <v>384.196644013796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4.3061351899397007</v>
      </c>
      <c r="E15" s="7">
        <f>'Plate 2'!N22</f>
        <v>4.2915936936968695</v>
      </c>
      <c r="F15" s="7">
        <f>'Plate 3'!N22</f>
        <v>4.3470570419653427</v>
      </c>
      <c r="G15" s="7">
        <f t="shared" si="0"/>
        <v>4.3149286418673043</v>
      </c>
      <c r="H15" s="7">
        <f t="shared" si="1"/>
        <v>2.8758291811055024E-2</v>
      </c>
      <c r="I15" s="7">
        <f t="shared" si="2"/>
        <v>172.59714567469217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1.6166858242874242</v>
      </c>
      <c r="E16" s="7">
        <f>'Plate 2'!N23</f>
        <v>1.7117227964898096</v>
      </c>
      <c r="F16" s="7">
        <f>'Plate 3'!N23</f>
        <v>1.8174014598332717</v>
      </c>
      <c r="G16" s="7">
        <f t="shared" si="0"/>
        <v>1.7152700268701686</v>
      </c>
      <c r="H16" s="7">
        <f t="shared" si="1"/>
        <v>0.10040482419023437</v>
      </c>
      <c r="I16" s="7">
        <f t="shared" si="2"/>
        <v>68.610801074806744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0.85928326149936896</v>
      </c>
      <c r="E17" s="7">
        <f>'Plate 2'!N24</f>
        <v>0.84929726952680229</v>
      </c>
      <c r="F17" s="7">
        <f>'Plate 3'!N24</f>
        <v>0.85535376124243434</v>
      </c>
      <c r="G17" s="7">
        <f t="shared" si="0"/>
        <v>0.85464476408953516</v>
      </c>
      <c r="H17" s="7">
        <f t="shared" si="1"/>
        <v>5.0306079792760425E-3</v>
      </c>
      <c r="I17" s="7">
        <f t="shared" si="2"/>
        <v>34.185790563581406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0.40819306259993426</v>
      </c>
      <c r="E18" s="7">
        <f>'Plate 2'!N25</f>
        <v>0.40764922449344332</v>
      </c>
      <c r="F18" s="7">
        <f>'Plate 3'!N25</f>
        <v>0.40190452751172112</v>
      </c>
      <c r="G18" s="7">
        <f t="shared" si="0"/>
        <v>0.40591560486836625</v>
      </c>
      <c r="H18" s="7">
        <f t="shared" si="1"/>
        <v>3.4843214751600171E-3</v>
      </c>
      <c r="I18" s="7">
        <f t="shared" si="2"/>
        <v>16.236624194734649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0.22856130434577598</v>
      </c>
      <c r="E19" s="7">
        <f>'Plate 2'!N26</f>
        <v>0.22250713244439804</v>
      </c>
      <c r="F19" s="7">
        <f>'Plate 3'!N26</f>
        <v>0.21843420957139284</v>
      </c>
      <c r="G19" s="7">
        <f t="shared" si="0"/>
        <v>0.22316754878718895</v>
      </c>
      <c r="H19" s="7">
        <f t="shared" si="1"/>
        <v>5.0957457208639827E-3</v>
      </c>
      <c r="I19" s="7">
        <f t="shared" si="2"/>
        <v>8.9267019514875585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0.18097229376351764</v>
      </c>
      <c r="E20" s="7">
        <f>'Plate 2'!N27</f>
        <v>0.17840965233817091</v>
      </c>
      <c r="F20" s="7">
        <f>'Plate 3'!N27</f>
        <v>0.17193583822698744</v>
      </c>
      <c r="G20" s="7">
        <f t="shared" si="0"/>
        <v>0.17710592810955869</v>
      </c>
      <c r="H20" s="7">
        <f t="shared" si="1"/>
        <v>4.6571616693137051E-3</v>
      </c>
      <c r="I20" s="7">
        <f t="shared" si="2"/>
        <v>7.0842371243823479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0.17058314356598236</v>
      </c>
      <c r="E21" s="7">
        <f>'Plate 2'!N28</f>
        <v>0.17538005446827742</v>
      </c>
      <c r="F21" s="7">
        <f>'Plate 3'!N28</f>
        <v>0.16112226349573036</v>
      </c>
      <c r="G21" s="7">
        <f t="shared" si="0"/>
        <v>0.16902848717666338</v>
      </c>
      <c r="H21" s="7">
        <f t="shared" si="1"/>
        <v>7.2549202766707833E-3</v>
      </c>
      <c r="I21" s="7">
        <f t="shared" si="2"/>
        <v>6.7611394870665356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0.10489690360737226</v>
      </c>
      <c r="E22" s="7">
        <f>'Plate 2'!N29</f>
        <v>9.8630241764309581E-2</v>
      </c>
      <c r="F22" s="7">
        <f>'Plate 3'!N29</f>
        <v>9.4438552652978416E-2</v>
      </c>
      <c r="G22" s="7">
        <f t="shared" si="0"/>
        <v>9.932189934155343E-2</v>
      </c>
      <c r="H22" s="7">
        <f t="shared" si="1"/>
        <v>5.2633704813965726E-3</v>
      </c>
      <c r="I22" s="7">
        <f t="shared" si="2"/>
        <v>3.9728759736621373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6.535110608127026E-2</v>
      </c>
      <c r="E23" s="7">
        <f>'Plate 2'!N30</f>
        <v>7.0017372993093491E-2</v>
      </c>
      <c r="F23" s="7">
        <f>'Plate 3'!N30</f>
        <v>5.226561120107584E-2</v>
      </c>
      <c r="G23" s="7">
        <f t="shared" si="0"/>
        <v>6.2544696758479859E-2</v>
      </c>
      <c r="H23" s="7">
        <f t="shared" si="1"/>
        <v>9.2026198251051582E-3</v>
      </c>
      <c r="I23" s="7">
        <f t="shared" si="2"/>
        <v>2.5017878703391943</v>
      </c>
      <c r="J23">
        <f>SUM(I2:I23)</f>
        <v>1951.5490707724359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-3.3178253856644906E-2</v>
      </c>
      <c r="E24">
        <f>'Plate 2'!N31</f>
        <v>-2.6256514872410059E-2</v>
      </c>
      <c r="F24">
        <f>'Plate 3'!N31</f>
        <v>-4.3254298925028287E-2</v>
      </c>
      <c r="G24">
        <f t="shared" si="0"/>
        <v>-3.4229689218027749E-2</v>
      </c>
      <c r="H24">
        <f t="shared" si="1"/>
        <v>8.5475319779592142E-3</v>
      </c>
      <c r="I24" s="7">
        <f t="shared" si="2"/>
        <v>-1.3691875687211099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-3.083231671526597E-2</v>
      </c>
      <c r="E25">
        <f>'Plate 2'!N32</f>
        <v>-3.4672064511003027E-2</v>
      </c>
      <c r="F25">
        <f>'Plate 3'!N32</f>
        <v>-4.1812488960860671E-2</v>
      </c>
      <c r="G25">
        <f t="shared" si="0"/>
        <v>-3.5772290062376561E-2</v>
      </c>
      <c r="H25">
        <f t="shared" si="1"/>
        <v>5.5721555823265946E-3</v>
      </c>
      <c r="I25" s="7">
        <f t="shared" si="2"/>
        <v>-1.4308916024950624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7.3729453014766445E-3</v>
      </c>
      <c r="E26">
        <f>'Plate 2'!N33</f>
        <v>-4.8473565918295491E-2</v>
      </c>
      <c r="F26">
        <f>'Plate 3'!N33</f>
        <v>-5.4428326147327254E-2</v>
      </c>
      <c r="G26">
        <f t="shared" si="0"/>
        <v>-3.1842982254715373E-2</v>
      </c>
      <c r="H26">
        <f t="shared" si="1"/>
        <v>3.4092250188506028E-2</v>
      </c>
      <c r="I26" s="7">
        <f t="shared" si="2"/>
        <v>-1.273719290188615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-4.1891734667480938E-2</v>
      </c>
      <c r="E27">
        <f>'Plate 2'!N34</f>
        <v>-4.4434102091770865E-2</v>
      </c>
      <c r="F27">
        <f>'Plate 3'!N34</f>
        <v>-5.2626063692117746E-2</v>
      </c>
      <c r="G27">
        <f t="shared" si="0"/>
        <v>-4.6317300150456514E-2</v>
      </c>
      <c r="H27">
        <f t="shared" si="1"/>
        <v>5.6094813573509712E-3</v>
      </c>
      <c r="I27" s="7">
        <f t="shared" si="2"/>
        <v>-1.8526920060182606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-3.2172852224625362E-2</v>
      </c>
      <c r="E28">
        <f>'Plate 2'!N35</f>
        <v>-3.60185524531779E-2</v>
      </c>
      <c r="F28">
        <f>'Plate 3'!N35</f>
        <v>-4.2893846433986381E-2</v>
      </c>
      <c r="G28">
        <f t="shared" si="0"/>
        <v>-3.7028417037263221E-2</v>
      </c>
      <c r="H28">
        <f t="shared" si="1"/>
        <v>5.4313717482722982E-3</v>
      </c>
      <c r="I28" s="7">
        <f t="shared" si="2"/>
        <v>-1.4811366814905289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-2.0443166517730697E-2</v>
      </c>
      <c r="E29">
        <f>'Plate 2'!N36</f>
        <v>-2.7603002814584932E-2</v>
      </c>
      <c r="F29">
        <f>'Plate 3'!N36</f>
        <v>-3.3882534157938821E-2</v>
      </c>
      <c r="G29">
        <f t="shared" si="0"/>
        <v>-2.7309567830084817E-2</v>
      </c>
      <c r="H29">
        <f t="shared" si="1"/>
        <v>6.724487245118746E-3</v>
      </c>
      <c r="I29" s="7">
        <f t="shared" si="2"/>
        <v>-1.0923827132033928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-2.3794505291129173E-2</v>
      </c>
      <c r="E30">
        <f>'Plate 2'!N37</f>
        <v>-2.9622734727847246E-2</v>
      </c>
      <c r="F30">
        <f>'Plate 3'!N37</f>
        <v>-3.4963891631064531E-2</v>
      </c>
      <c r="G30">
        <f t="shared" si="0"/>
        <v>-2.9460377216680319E-2</v>
      </c>
      <c r="H30">
        <f t="shared" si="1"/>
        <v>5.5864629036410608E-3</v>
      </c>
      <c r="I30" s="7">
        <f t="shared" si="2"/>
        <v>-1.1784150886672127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-1.9772898763051001E-2</v>
      </c>
      <c r="E31">
        <f>'Plate 2'!N38</f>
        <v>-2.4573404944691464E-2</v>
      </c>
      <c r="F31">
        <f>'Plate 3'!N38</f>
        <v>-3.0278009247519798E-2</v>
      </c>
      <c r="G31">
        <f t="shared" si="0"/>
        <v>-2.4874770985087419E-2</v>
      </c>
      <c r="H31">
        <f t="shared" si="1"/>
        <v>5.2590353383916554E-3</v>
      </c>
      <c r="I31" s="7">
        <f t="shared" si="2"/>
        <v>-0.99499083940349675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-1.0054016320195425E-2</v>
      </c>
      <c r="E32">
        <f>'Plate 2'!N39</f>
        <v>-1.5821233320554778E-2</v>
      </c>
      <c r="F32">
        <f>'Plate 3'!N39</f>
        <v>-2.3429411917723655E-2</v>
      </c>
      <c r="G32">
        <f t="shared" si="0"/>
        <v>-1.6434887186157952E-2</v>
      </c>
      <c r="H32">
        <f t="shared" si="1"/>
        <v>6.7087800789466722E-3</v>
      </c>
      <c r="I32" s="7">
        <f t="shared" si="2"/>
        <v>-0.65739548744631815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-1.5081024480293137E-2</v>
      </c>
      <c r="E33">
        <f>'Plate 2'!N40</f>
        <v>-1.9524075161535683E-2</v>
      </c>
      <c r="F33">
        <f>'Plate 3'!N40</f>
        <v>-2.7754841810226482E-2</v>
      </c>
      <c r="G33">
        <f t="shared" si="0"/>
        <v>-2.0786647150685098E-2</v>
      </c>
      <c r="H33">
        <f t="shared" si="1"/>
        <v>6.4305503224038572E-3</v>
      </c>
      <c r="I33" s="7">
        <f t="shared" si="2"/>
        <v>-0.8314658860274039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-1.1729685706894663E-2</v>
      </c>
      <c r="E34">
        <f>'Plate 2'!N41</f>
        <v>-1.7167721262729654E-2</v>
      </c>
      <c r="F34">
        <f>'Plate 3'!N41</f>
        <v>-2.4150316899807459E-2</v>
      </c>
      <c r="G34">
        <f t="shared" si="0"/>
        <v>-1.7682574623143928E-2</v>
      </c>
      <c r="H34">
        <f t="shared" si="1"/>
        <v>6.2263010925136695E-3</v>
      </c>
      <c r="I34" s="7">
        <f t="shared" si="2"/>
        <v>-0.70730298492575716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7.574025627880554E-2</v>
      </c>
      <c r="E35">
        <f>'Plate 2'!N42</f>
        <v>6.7997641079831181E-2</v>
      </c>
      <c r="F35">
        <f>'Plate 3'!N42</f>
        <v>6.7404615824835742E-2</v>
      </c>
      <c r="G35">
        <f t="shared" si="0"/>
        <v>7.0380837727824164E-2</v>
      </c>
      <c r="H35">
        <f t="shared" si="1"/>
        <v>4.6508542378490168E-3</v>
      </c>
      <c r="I35" s="7">
        <f t="shared" si="2"/>
        <v>2.8152335091129665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0.19672358599849049</v>
      </c>
      <c r="E36">
        <f>'Plate 2'!N43</f>
        <v>0.19254777573100709</v>
      </c>
      <c r="F36">
        <f>'Plate 3'!N43</f>
        <v>0.18058669801199309</v>
      </c>
      <c r="G36">
        <f t="shared" si="0"/>
        <v>0.18995268658049691</v>
      </c>
      <c r="H36">
        <f t="shared" si="1"/>
        <v>8.375598739583507E-3</v>
      </c>
      <c r="I36" s="7">
        <f t="shared" si="2"/>
        <v>7.5981074632198764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0.6045815147210849</v>
      </c>
      <c r="E37">
        <f>'Plate 2'!N44</f>
        <v>0.59851389029673185</v>
      </c>
      <c r="F37">
        <f>'Plate 3'!N44</f>
        <v>0.6023161125310188</v>
      </c>
      <c r="G37">
        <f t="shared" si="0"/>
        <v>0.60180383918294522</v>
      </c>
      <c r="H37">
        <f t="shared" si="1"/>
        <v>3.0660780365332064E-3</v>
      </c>
      <c r="I37" s="7">
        <f t="shared" si="2"/>
        <v>24.072153567317809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1.9370738110243186</v>
      </c>
      <c r="E38">
        <f>'Plate 2'!N45</f>
        <v>1.9086466580328849</v>
      </c>
      <c r="F38">
        <f>'Plate 3'!N45</f>
        <v>1.9276999220920938</v>
      </c>
      <c r="G38">
        <f t="shared" si="0"/>
        <v>1.9244734637164325</v>
      </c>
      <c r="H38">
        <f t="shared" si="1"/>
        <v>1.4485623287832714E-2</v>
      </c>
      <c r="I38" s="7">
        <f t="shared" si="2"/>
        <v>76.978938548657297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4.6620473676746181</v>
      </c>
      <c r="E39">
        <f>'Plate 2'!N46</f>
        <v>4.6288889232116759</v>
      </c>
      <c r="F39">
        <f>'Plate 3'!N46</f>
        <v>4.6855219310536889</v>
      </c>
      <c r="G39">
        <f t="shared" si="0"/>
        <v>4.6588194073133273</v>
      </c>
      <c r="H39">
        <f t="shared" si="1"/>
        <v>2.8454159456552618E-2</v>
      </c>
      <c r="I39" s="7">
        <f t="shared" si="2"/>
        <v>186.35277629253309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7.2908375015283822</v>
      </c>
      <c r="E40">
        <f>'Plate 2'!N47</f>
        <v>7.3427353706651362</v>
      </c>
      <c r="F40">
        <f>'Plate 3'!N47</f>
        <v>7.1239830329521583</v>
      </c>
      <c r="G40">
        <f t="shared" si="0"/>
        <v>7.2525186350485589</v>
      </c>
      <c r="H40">
        <f t="shared" si="1"/>
        <v>0.11429959737438743</v>
      </c>
      <c r="I40" s="7">
        <f t="shared" si="2"/>
        <v>290.10074540194233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7.5646418793150376</v>
      </c>
      <c r="E41">
        <f>'Plate 2'!N48</f>
        <v>7.1205648602062812</v>
      </c>
      <c r="F41">
        <f>'Plate 3'!N48</f>
        <v>7.1913876487769937</v>
      </c>
      <c r="G41">
        <f t="shared" si="0"/>
        <v>7.292198129432772</v>
      </c>
      <c r="H41">
        <f t="shared" si="1"/>
        <v>0.23858575917825925</v>
      </c>
      <c r="I41" s="7">
        <f t="shared" si="2"/>
        <v>291.68792517731089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6.0290584533438567</v>
      </c>
      <c r="E42">
        <f>'Plate 2'!N49</f>
        <v>5.323340079388367</v>
      </c>
      <c r="F42">
        <f>'Plate 3'!N49</f>
        <v>4.9839765936363838</v>
      </c>
      <c r="G42">
        <f t="shared" si="0"/>
        <v>5.4454583754562025</v>
      </c>
      <c r="H42">
        <f t="shared" si="1"/>
        <v>0.53313570697177204</v>
      </c>
      <c r="I42" s="7">
        <f t="shared" si="2"/>
        <v>217.81833501824809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5.29511526196959</v>
      </c>
      <c r="E43">
        <f>'Plate 2'!N50</f>
        <v>5.1940772369395791</v>
      </c>
      <c r="F43">
        <f>'Plate 3'!N50</f>
        <v>5.169249174031922</v>
      </c>
      <c r="G43">
        <f t="shared" si="0"/>
        <v>5.2194805576470307</v>
      </c>
      <c r="H43">
        <f t="shared" si="1"/>
        <v>6.6667567455303292E-2</v>
      </c>
      <c r="I43" s="7">
        <f t="shared" si="2"/>
        <v>208.77922230588123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4.8436899291928155</v>
      </c>
      <c r="E44">
        <f>'Plate 2'!N51</f>
        <v>4.7534390578628516</v>
      </c>
      <c r="F44">
        <f>'Plate 3'!N51</f>
        <v>4.8178079952660671</v>
      </c>
      <c r="G44">
        <f t="shared" si="0"/>
        <v>4.8049789941072447</v>
      </c>
      <c r="H44">
        <f t="shared" si="1"/>
        <v>4.6473028704875949E-2</v>
      </c>
      <c r="I44" s="7">
        <f t="shared" si="2"/>
        <v>192.19915976428979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2.9588970030335138</v>
      </c>
      <c r="E45">
        <f>'Plate 2'!N52</f>
        <v>3.0410430174019547</v>
      </c>
      <c r="F45">
        <f>'Plate 3'!N52</f>
        <v>3.0804269884440978</v>
      </c>
      <c r="G45">
        <f t="shared" si="0"/>
        <v>3.0267890029598554</v>
      </c>
      <c r="H45">
        <f t="shared" si="1"/>
        <v>6.2006185451621454E-2</v>
      </c>
      <c r="I45" s="7">
        <f t="shared" si="2"/>
        <v>121.07156011839422</v>
      </c>
      <c r="J45">
        <f>SUM(I24:I45)</f>
        <v>1606.6045770183205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3.451878936600429E-2</v>
      </c>
      <c r="E46" s="6">
        <f>'Plate 2'!N53</f>
        <v>2.8276246785672369E-2</v>
      </c>
      <c r="F46" s="6">
        <f>'Plate 3'!N53</f>
        <v>2.3068959426681752E-2</v>
      </c>
      <c r="G46" s="6">
        <f t="shared" si="0"/>
        <v>2.8621331859452804E-2</v>
      </c>
      <c r="H46" s="6">
        <f t="shared" si="1"/>
        <v>5.7327100215309127E-3</v>
      </c>
      <c r="I46" s="7">
        <f t="shared" si="2"/>
        <v>1.1448532743781121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1.0054016320195426E-3</v>
      </c>
      <c r="E47" s="6">
        <f>'Plate 2'!N54</f>
        <v>-4.3760858120683432E-3</v>
      </c>
      <c r="F47" s="6">
        <f>'Plate 3'!N54</f>
        <v>-8.290407293963754E-3</v>
      </c>
      <c r="G47" s="6">
        <f t="shared" si="0"/>
        <v>-3.8870304913375185E-3</v>
      </c>
      <c r="H47" s="6">
        <f t="shared" si="1"/>
        <v>4.6671615814270909E-3</v>
      </c>
      <c r="I47" s="7">
        <f t="shared" si="2"/>
        <v>-0.15548121965350073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-9.7188824428555767E-3</v>
      </c>
      <c r="E48" s="6">
        <f>'Plate 2'!N55</f>
        <v>-1.6494477291642214E-2</v>
      </c>
      <c r="F48" s="6">
        <f>'Plate 3'!N55</f>
        <v>-2.3068959426681752E-2</v>
      </c>
      <c r="G48" s="6">
        <f t="shared" si="0"/>
        <v>-1.6427439720393181E-2</v>
      </c>
      <c r="H48" s="6">
        <f t="shared" si="1"/>
        <v>6.675290959612965E-3</v>
      </c>
      <c r="I48" s="7">
        <f t="shared" si="2"/>
        <v>-0.65709758881572722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-6.7026775467969504E-4</v>
      </c>
      <c r="E49" s="6">
        <f>'Plate 2'!N56</f>
        <v>2.2890295016972872E-2</v>
      </c>
      <c r="F49" s="6">
        <f>'Plate 3'!N56</f>
        <v>-3.7126606577315945E-2</v>
      </c>
      <c r="G49" s="6">
        <f t="shared" si="0"/>
        <v>-4.9688597716742557E-3</v>
      </c>
      <c r="H49" s="6">
        <f t="shared" si="1"/>
        <v>3.0238477793054726E-2</v>
      </c>
      <c r="I49" s="7">
        <f t="shared" si="2"/>
        <v>-0.19875439086697022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-2.4129639168469021E-2</v>
      </c>
      <c r="E50" s="6">
        <f>'Plate 2'!N57</f>
        <v>-2.8612868771216087E-2</v>
      </c>
      <c r="F50" s="6">
        <f>'Plate 3'!N57</f>
        <v>-3.640570159523214E-2</v>
      </c>
      <c r="G50" s="6">
        <f t="shared" si="0"/>
        <v>-2.971606984497242E-2</v>
      </c>
      <c r="H50" s="6">
        <f t="shared" si="1"/>
        <v>6.2119414544326611E-3</v>
      </c>
      <c r="I50" s="7">
        <f t="shared" si="2"/>
        <v>-1.1886427937988968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-2.3794505291129173E-2</v>
      </c>
      <c r="E51" s="6">
        <f>'Plate 2'!N58</f>
        <v>-2.4910026930235182E-2</v>
      </c>
      <c r="F51" s="6">
        <f>'Plate 3'!N58</f>
        <v>-3.5684796613148335E-2</v>
      </c>
      <c r="G51" s="6">
        <f t="shared" si="0"/>
        <v>-2.8129776278170898E-2</v>
      </c>
      <c r="H51" s="6">
        <f t="shared" si="1"/>
        <v>6.5665703626984883E-3</v>
      </c>
      <c r="I51" s="7">
        <f t="shared" si="2"/>
        <v>-1.1251910511268359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6.1999767307871788E-2</v>
      </c>
      <c r="E52" s="6">
        <f>'Plate 2'!N59</f>
        <v>6.0255335412325646E-2</v>
      </c>
      <c r="F52" s="6">
        <f>'Plate 3'!N59</f>
        <v>5.2626063692117746E-2</v>
      </c>
      <c r="G52" s="6">
        <f t="shared" si="0"/>
        <v>5.8293722137438393E-2</v>
      </c>
      <c r="H52" s="6">
        <f t="shared" si="1"/>
        <v>4.9852306716099424E-3</v>
      </c>
      <c r="I52" s="7">
        <f t="shared" si="2"/>
        <v>2.3317488854975359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0.2617395582024209</v>
      </c>
      <c r="E53" s="6">
        <f>'Plate 2'!N60</f>
        <v>0.25852568489757594</v>
      </c>
      <c r="F53" s="6">
        <f>'Plate 3'!N60</f>
        <v>0.25628172113079256</v>
      </c>
      <c r="G53" s="6">
        <f t="shared" si="0"/>
        <v>0.2588489880769298</v>
      </c>
      <c r="H53" s="6">
        <f t="shared" si="1"/>
        <v>2.7432444448946538E-3</v>
      </c>
      <c r="I53" s="7">
        <f t="shared" si="2"/>
        <v>10.353959523077192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1.5627292700357089</v>
      </c>
      <c r="E54" s="6">
        <f>'Plate 2'!N61</f>
        <v>1.5474512675444747</v>
      </c>
      <c r="F54" s="6">
        <f>'Plate 3'!N61</f>
        <v>1.5416553041862164</v>
      </c>
      <c r="G54" s="6">
        <f t="shared" si="0"/>
        <v>1.5506119472554667</v>
      </c>
      <c r="H54" s="6">
        <f t="shared" si="1"/>
        <v>1.0886708930296675E-2</v>
      </c>
      <c r="I54" s="7">
        <f t="shared" si="2"/>
        <v>62.02447789021867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10.123053898927434</v>
      </c>
      <c r="E55" s="6">
        <f>'Plate 2'!N62</f>
        <v>10.005751898301494</v>
      </c>
      <c r="F55" s="6">
        <f>'Plate 3'!N62</f>
        <v>10.031392825696143</v>
      </c>
      <c r="G55" s="6">
        <f t="shared" si="0"/>
        <v>10.053399540975024</v>
      </c>
      <c r="H55" s="6">
        <f t="shared" si="1"/>
        <v>6.166977765272337E-2</v>
      </c>
      <c r="I55" s="7">
        <f t="shared" si="2"/>
        <v>402.13598163900093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10.811083749106141</v>
      </c>
      <c r="E56" s="6">
        <f>'Plate 2'!N63</f>
        <v>10.182141818726404</v>
      </c>
      <c r="F56" s="6">
        <f>'Plate 3'!N63</f>
        <v>10.265326492382338</v>
      </c>
      <c r="G56" s="6">
        <f t="shared" si="0"/>
        <v>10.419517353404961</v>
      </c>
      <c r="H56" s="6">
        <f t="shared" si="1"/>
        <v>0.3416476315805817</v>
      </c>
      <c r="I56" s="7">
        <f t="shared" si="2"/>
        <v>416.78069413619846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18.910934430532915</v>
      </c>
      <c r="E57" s="6">
        <f>'Plate 2'!N64</f>
        <v>18.714835908288585</v>
      </c>
      <c r="F57" s="6">
        <f>'Plate 3'!N64</f>
        <v>18.253674598852978</v>
      </c>
      <c r="G57" s="6">
        <f t="shared" si="0"/>
        <v>18.626481645891491</v>
      </c>
      <c r="H57" s="6">
        <f t="shared" si="1"/>
        <v>0.33742032888933277</v>
      </c>
      <c r="I57" s="7">
        <f t="shared" si="2"/>
        <v>745.05926583565963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11.385838348743979</v>
      </c>
      <c r="E58" s="6">
        <f>'Plate 2'!N65</f>
        <v>11.177869651964723</v>
      </c>
      <c r="F58" s="6">
        <f>'Plate 3'!N65</f>
        <v>11.156725502728962</v>
      </c>
      <c r="G58" s="6">
        <f t="shared" si="0"/>
        <v>11.240144501145886</v>
      </c>
      <c r="H58" s="6">
        <f t="shared" si="1"/>
        <v>0.12661671170377881</v>
      </c>
      <c r="I58" s="7">
        <f t="shared" si="2"/>
        <v>449.60578004583544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4.1761032455318396</v>
      </c>
      <c r="E59" s="6">
        <f>'Plate 2'!N66</f>
        <v>4.0266721910739633</v>
      </c>
      <c r="F59" s="6">
        <f>'Plate 3'!N66</f>
        <v>4.0388701621245158</v>
      </c>
      <c r="G59" s="6">
        <f t="shared" si="0"/>
        <v>4.0805485329101066</v>
      </c>
      <c r="H59" s="6">
        <f t="shared" si="1"/>
        <v>8.297725563432469E-2</v>
      </c>
      <c r="I59" s="7">
        <f t="shared" si="2"/>
        <v>163.22194131640427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1.8124040086538953</v>
      </c>
      <c r="E60" s="6">
        <f>'Plate 2'!N67</f>
        <v>1.6555069249040084</v>
      </c>
      <c r="F60" s="6">
        <f>'Plate 3'!N67</f>
        <v>1.6458260740973263</v>
      </c>
      <c r="G60" s="6">
        <f t="shared" si="0"/>
        <v>1.7045790025517433</v>
      </c>
      <c r="H60" s="6">
        <f t="shared" si="1"/>
        <v>9.3504564989000075E-2</v>
      </c>
      <c r="I60" s="7">
        <f t="shared" si="2"/>
        <v>68.183160102069735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0.97389904754959689</v>
      </c>
      <c r="E61" s="6">
        <f>'Plate 2'!N68</f>
        <v>0.97788686800450275</v>
      </c>
      <c r="F61" s="6">
        <f>'Plate 3'!N68</f>
        <v>0.96925674841167542</v>
      </c>
      <c r="G61" s="6">
        <f t="shared" si="0"/>
        <v>0.97368088798859176</v>
      </c>
      <c r="H61" s="6">
        <f t="shared" si="1"/>
        <v>4.3191939343086979E-3</v>
      </c>
      <c r="I61" s="7">
        <f t="shared" si="2"/>
        <v>38.947235519543668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0.52180344701814252</v>
      </c>
      <c r="E62" s="6">
        <f>'Plate 2'!N69</f>
        <v>0.51772461376623935</v>
      </c>
      <c r="F62" s="6">
        <f>'Plate 3'!N69</f>
        <v>0.51364479973471089</v>
      </c>
      <c r="G62" s="6">
        <f t="shared" si="0"/>
        <v>0.51772428683969751</v>
      </c>
      <c r="H62" s="6">
        <f t="shared" si="1"/>
        <v>4.0793236515410617E-3</v>
      </c>
      <c r="I62" s="7">
        <f t="shared" si="2"/>
        <v>20.708971473587901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0.41556600790141091</v>
      </c>
      <c r="E63" s="6">
        <f>'Plate 2'!N70</f>
        <v>0.41135206633442423</v>
      </c>
      <c r="F63" s="6">
        <f>'Plate 3'!N70</f>
        <v>0.40622995740422396</v>
      </c>
      <c r="G63" s="6">
        <f t="shared" si="0"/>
        <v>0.41104934388001962</v>
      </c>
      <c r="H63" s="6">
        <f t="shared" si="1"/>
        <v>4.6753813090278174E-3</v>
      </c>
      <c r="I63" s="7">
        <f t="shared" si="2"/>
        <v>16.441973755200785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0.46583608950238803</v>
      </c>
      <c r="E64" s="6">
        <f>'Plate 2'!N71</f>
        <v>0.4615087421804383</v>
      </c>
      <c r="F64" s="6">
        <f>'Plate 3'!N71</f>
        <v>0.457774663623216</v>
      </c>
      <c r="G64" s="6">
        <f t="shared" si="0"/>
        <v>0.46170649843534745</v>
      </c>
      <c r="H64" s="6">
        <f t="shared" si="1"/>
        <v>4.0343496940167291E-3</v>
      </c>
      <c r="I64" s="7">
        <f t="shared" si="2"/>
        <v>18.468259937413897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0.32507986101965208</v>
      </c>
      <c r="E65" s="6">
        <f>'Plate 2'!N72</f>
        <v>0.32113737420870764</v>
      </c>
      <c r="F65" s="6">
        <f>'Plate 3'!N72</f>
        <v>0.31503547717062269</v>
      </c>
      <c r="G65" s="6">
        <f t="shared" si="0"/>
        <v>0.32041757079966082</v>
      </c>
      <c r="H65" s="6">
        <f t="shared" si="1"/>
        <v>5.0607311168859E-3</v>
      </c>
      <c r="I65" s="7">
        <f t="shared" si="2"/>
        <v>12.816702831986433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0.17192367907534176</v>
      </c>
      <c r="E66" s="6">
        <f>'Plate 2'!N73</f>
        <v>0.17369694454055884</v>
      </c>
      <c r="F66" s="6">
        <f>'Plate 3'!N73</f>
        <v>0.16833131331656839</v>
      </c>
      <c r="G66" s="6">
        <f t="shared" si="0"/>
        <v>0.17131731231082301</v>
      </c>
      <c r="H66" s="6">
        <f t="shared" si="1"/>
        <v>2.733726412390241E-3</v>
      </c>
      <c r="I66" s="7">
        <f t="shared" si="2"/>
        <v>6.8526924924329204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8.3113201580282181E-2</v>
      </c>
      <c r="E67" s="6">
        <f>'Plate 2'!N74</f>
        <v>8.4155496385929673E-2</v>
      </c>
      <c r="F67" s="6">
        <f>'Plate 3'!N74</f>
        <v>8.1462262975469935E-2</v>
      </c>
      <c r="G67" s="6">
        <f t="shared" ref="G67:G73" si="3">AVERAGE(D67:F67)</f>
        <v>8.2910320313893934E-2</v>
      </c>
      <c r="H67" s="6">
        <f t="shared" ref="H67:H73" si="4">STDEV(D67:F67)</f>
        <v>1.3580306171042775E-3</v>
      </c>
      <c r="I67" s="7">
        <f t="shared" ref="I67:I89" si="5">G67*40</f>
        <v>3.3164128125557575</v>
      </c>
      <c r="J67">
        <f>SUM(I46:I67)</f>
        <v>2435.0689444267996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-4.0886333035461395E-2</v>
      </c>
      <c r="E68">
        <f>'Plate 2'!N75</f>
        <v>-3.9048150323071365E-2</v>
      </c>
      <c r="F68">
        <f>'Plate 3'!N75</f>
        <v>-4.7579728817531114E-2</v>
      </c>
      <c r="G68">
        <f t="shared" si="3"/>
        <v>-4.2504737392021291E-2</v>
      </c>
      <c r="H68">
        <f t="shared" si="4"/>
        <v>4.4901428037180573E-3</v>
      </c>
      <c r="I68" s="7">
        <f t="shared" si="5"/>
        <v>-1.7001894956808516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-1.4745890602953289E-2</v>
      </c>
      <c r="E69">
        <f>'Plate 2'!N76</f>
        <v>-1.0098659566311561E-2</v>
      </c>
      <c r="F69">
        <f>'Plate 3'!N76</f>
        <v>-1.8743529534178922E-2</v>
      </c>
      <c r="G69">
        <f t="shared" si="3"/>
        <v>-1.4529359901147926E-2</v>
      </c>
      <c r="H69">
        <f t="shared" si="4"/>
        <v>4.3265007048366375E-3</v>
      </c>
      <c r="I69" s="7">
        <f t="shared" si="5"/>
        <v>-0.58117439604591703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-3.3848521611324595E-2</v>
      </c>
      <c r="E70">
        <f>'Plate 2'!N77</f>
        <v>-3.1642466641109555E-2</v>
      </c>
      <c r="F70">
        <f>'Plate 3'!N77</f>
        <v>-3.9289321523567358E-2</v>
      </c>
      <c r="G70">
        <f t="shared" si="3"/>
        <v>-3.4926769925333841E-2</v>
      </c>
      <c r="H70">
        <f t="shared" si="4"/>
        <v>3.9358051232676666E-3</v>
      </c>
      <c r="I70" s="7">
        <f t="shared" si="5"/>
        <v>-1.3970707970133536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0.14410756725613441</v>
      </c>
      <c r="E71">
        <f>'Plate 2'!N78</f>
        <v>-9.4254155952241229E-3</v>
      </c>
      <c r="F71">
        <f>'Plate 3'!N78</f>
        <v>-1.694126707896941E-2</v>
      </c>
      <c r="G71">
        <f t="shared" si="3"/>
        <v>3.9246961527313627E-2</v>
      </c>
      <c r="H71">
        <f t="shared" si="4"/>
        <v>9.0889669276782104E-2</v>
      </c>
      <c r="I71" s="7">
        <f t="shared" si="5"/>
        <v>1.5698784610925451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-6.3675436694571024E-3</v>
      </c>
      <c r="E72">
        <f>'Plate 2'!N79</f>
        <v>-6.0591957397869364E-3</v>
      </c>
      <c r="F72">
        <f>'Plate 3'!N79</f>
        <v>-1.2255384695424681E-2</v>
      </c>
      <c r="G72">
        <f t="shared" si="3"/>
        <v>-8.2273747015562393E-3</v>
      </c>
      <c r="H72">
        <f t="shared" si="4"/>
        <v>3.4917643096951728E-3</v>
      </c>
      <c r="I72" s="7">
        <f t="shared" si="5"/>
        <v>-0.32909498806224957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3.3513387733984752E-4</v>
      </c>
      <c r="E73">
        <f>'Plate 2'!N80</f>
        <v>1.3464879421748748E-2</v>
      </c>
      <c r="F73">
        <f>'Plate 3'!N80</f>
        <v>-1.4418099641676095E-3</v>
      </c>
      <c r="G73">
        <f t="shared" si="3"/>
        <v>4.1194011116403289E-3</v>
      </c>
      <c r="H73">
        <f t="shared" si="4"/>
        <v>8.1420424948226589E-3</v>
      </c>
      <c r="I73" s="7">
        <f t="shared" si="5"/>
        <v>0.16477604446561317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4.2897136299500482E-2</v>
      </c>
      <c r="E74">
        <f>'Plate 2'!N81</f>
        <v>3.9721394294158809E-2</v>
      </c>
      <c r="F74">
        <f>'Plate 3'!N81</f>
        <v>3.640570159523214E-2</v>
      </c>
      <c r="G74">
        <f t="shared" ref="G74:G89" si="6">AVERAGE(D74:F74)</f>
        <v>3.9674744062963806E-2</v>
      </c>
      <c r="H74">
        <f t="shared" ref="H74:H89" si="7">STDEV(D74:F74)</f>
        <v>3.2459687788082259E-3</v>
      </c>
      <c r="I74" s="7">
        <f t="shared" si="5"/>
        <v>1.5869897625185523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0.23325317862853387</v>
      </c>
      <c r="E75">
        <f>'Plate 2'!N82</f>
        <v>0.23799174377940913</v>
      </c>
      <c r="F75">
        <f>'Plate 3'!N82</f>
        <v>0.2303291417757756</v>
      </c>
      <c r="G75">
        <f t="shared" si="6"/>
        <v>0.23385802139457287</v>
      </c>
      <c r="H75">
        <f t="shared" si="7"/>
        <v>3.8669423896981474E-3</v>
      </c>
      <c r="I75" s="7">
        <f t="shared" si="5"/>
        <v>9.3543208557829143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1.6257344389756001</v>
      </c>
      <c r="E76">
        <f>'Plate 2'!N83</f>
        <v>1.63934906959791</v>
      </c>
      <c r="F76">
        <f>'Plate 3'!N83</f>
        <v>1.6184316847781417</v>
      </c>
      <c r="G76">
        <f t="shared" si="6"/>
        <v>1.627838397783884</v>
      </c>
      <c r="H76">
        <f t="shared" si="7"/>
        <v>1.0616224796262804E-2</v>
      </c>
      <c r="I76" s="7">
        <f t="shared" si="5"/>
        <v>65.113535911355356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12.072527663413327</v>
      </c>
      <c r="E77">
        <f>'Plate 2'!N84</f>
        <v>11.80129356919169</v>
      </c>
      <c r="F77">
        <f>'Plate 3'!N84</f>
        <v>11.712182791424533</v>
      </c>
      <c r="G77">
        <f t="shared" si="6"/>
        <v>11.862001341343182</v>
      </c>
      <c r="H77">
        <f t="shared" si="7"/>
        <v>0.18768639239927121</v>
      </c>
      <c r="I77" s="7">
        <f t="shared" si="5"/>
        <v>474.48005365372728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17.506053216724276</v>
      </c>
      <c r="E78">
        <f>'Plate 2'!N85</f>
        <v>17.310785606585732</v>
      </c>
      <c r="F78">
        <f>'Plate 3'!N85</f>
        <v>17.342811153990091</v>
      </c>
      <c r="G78">
        <f t="shared" si="6"/>
        <v>17.386549992433366</v>
      </c>
      <c r="H78">
        <f t="shared" si="7"/>
        <v>0.10472427790908728</v>
      </c>
      <c r="I78" s="7">
        <f t="shared" si="5"/>
        <v>695.4619996973347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12.738438677687604</v>
      </c>
      <c r="E79">
        <f>'Plate 2'!N86</f>
        <v>12.559366280636144</v>
      </c>
      <c r="F79">
        <f>'Plate 3'!N86</f>
        <v>12.614755828993458</v>
      </c>
      <c r="G79">
        <f t="shared" si="6"/>
        <v>12.637520262439068</v>
      </c>
      <c r="H79">
        <f t="shared" si="7"/>
        <v>9.1680943597967315E-2</v>
      </c>
      <c r="I79" s="7">
        <f t="shared" si="5"/>
        <v>505.50081049756272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7.6423929388578822</v>
      </c>
      <c r="E80">
        <f>'Plate 2'!N87</f>
        <v>7.5975582137217303</v>
      </c>
      <c r="F80">
        <f>'Plate 3'!N87</f>
        <v>7.6105938958587265</v>
      </c>
      <c r="G80">
        <f t="shared" si="6"/>
        <v>7.6168483494794463</v>
      </c>
      <c r="H80">
        <f t="shared" si="7"/>
        <v>2.3062454055864764E-2</v>
      </c>
      <c r="I80" s="7">
        <f t="shared" si="5"/>
        <v>304.67393397917783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2.7098925321700067</v>
      </c>
      <c r="E81">
        <f>'Plate 2'!N88</f>
        <v>2.7124999595112853</v>
      </c>
      <c r="F81">
        <f>'Plate 3'!N88</f>
        <v>2.7307880721334521</v>
      </c>
      <c r="G81">
        <f t="shared" si="6"/>
        <v>2.7177268546049143</v>
      </c>
      <c r="H81">
        <f t="shared" si="7"/>
        <v>1.1386229482618079E-2</v>
      </c>
      <c r="I81" s="7">
        <f t="shared" si="5"/>
        <v>108.70907418419657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1.4461026807214419</v>
      </c>
      <c r="E82">
        <f>'Plate 2'!N89</f>
        <v>1.4730578087393129</v>
      </c>
      <c r="F82">
        <f>'Plate 3'!N89</f>
        <v>1.4706461634509616</v>
      </c>
      <c r="G82">
        <f t="shared" si="6"/>
        <v>1.4632688843039052</v>
      </c>
      <c r="H82">
        <f t="shared" si="7"/>
        <v>1.4915190824295398E-2</v>
      </c>
      <c r="I82" s="7">
        <f t="shared" si="5"/>
        <v>58.530755372156207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1.0090881046702809</v>
      </c>
      <c r="E83">
        <f>'Plate 2'!N90</f>
        <v>1.0142420424432244</v>
      </c>
      <c r="F83">
        <f>'Plate 3'!N90</f>
        <v>1.0161155722471227</v>
      </c>
      <c r="G83">
        <f t="shared" si="6"/>
        <v>1.0131485731202092</v>
      </c>
      <c r="H83">
        <f t="shared" si="7"/>
        <v>3.6391044923403835E-3</v>
      </c>
      <c r="I83" s="7">
        <f t="shared" si="5"/>
        <v>40.525942924808369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0.4755549719452436</v>
      </c>
      <c r="E84">
        <f>'Plate 2'!N91</f>
        <v>0.43121276348150361</v>
      </c>
      <c r="F84">
        <f>'Plate 3'!N91</f>
        <v>0.43001982181298953</v>
      </c>
      <c r="G84">
        <f t="shared" si="6"/>
        <v>0.44559585241324556</v>
      </c>
      <c r="H84">
        <f t="shared" si="7"/>
        <v>2.59522139673194E-2</v>
      </c>
      <c r="I84" s="7">
        <f t="shared" si="5"/>
        <v>17.823834096529822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0.24598826596744808</v>
      </c>
      <c r="E85">
        <f>'Plate 2'!N92</f>
        <v>0.26121866078192568</v>
      </c>
      <c r="F85">
        <f>'Plate 3'!N92</f>
        <v>0.25916534105912781</v>
      </c>
      <c r="G85">
        <f t="shared" si="6"/>
        <v>0.25545742260283383</v>
      </c>
      <c r="H85">
        <f t="shared" si="7"/>
        <v>8.264546328148362E-3</v>
      </c>
      <c r="I85" s="7">
        <f t="shared" si="5"/>
        <v>10.218296904113354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0.24833420310882701</v>
      </c>
      <c r="E86">
        <f>'Plate 2'!N93</f>
        <v>0.26189190475301316</v>
      </c>
      <c r="F86">
        <f>'Plate 3'!N93</f>
        <v>0.2566421736218345</v>
      </c>
      <c r="G86">
        <f t="shared" si="6"/>
        <v>0.25562276049455823</v>
      </c>
      <c r="H86">
        <f t="shared" si="7"/>
        <v>6.8360968989065237E-3</v>
      </c>
      <c r="I86" s="7">
        <f t="shared" si="5"/>
        <v>10.224910419782329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0.2094586733374047</v>
      </c>
      <c r="E87">
        <f>'Plate 2'!N94</f>
        <v>0.22149726648776691</v>
      </c>
      <c r="F87">
        <f>'Plate 3'!N94</f>
        <v>0.21951556704451855</v>
      </c>
      <c r="G87">
        <f t="shared" si="6"/>
        <v>0.21682383562323004</v>
      </c>
      <c r="H87">
        <f t="shared" si="7"/>
        <v>6.4549202003782221E-3</v>
      </c>
      <c r="I87" s="7">
        <f t="shared" si="5"/>
        <v>8.6729534249292008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0.1008752970792941</v>
      </c>
      <c r="E88">
        <f>'Plate 2'!N95</f>
        <v>0.11142187721497089</v>
      </c>
      <c r="F88">
        <f>'Plate 3'!N95</f>
        <v>0.10453122240215168</v>
      </c>
      <c r="G88">
        <f t="shared" si="6"/>
        <v>0.10560946556547222</v>
      </c>
      <c r="H88">
        <f t="shared" si="7"/>
        <v>5.3553285967341607E-3</v>
      </c>
      <c r="I88" s="7">
        <f t="shared" si="5"/>
        <v>4.2243786226188886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5.0940349355656819E-2</v>
      </c>
      <c r="E89">
        <f>'Plate 2'!N96</f>
        <v>5.8908847470150773E-2</v>
      </c>
      <c r="F89">
        <f>'Plate 3'!N96</f>
        <v>5.5509683620452964E-2</v>
      </c>
      <c r="G89">
        <f t="shared" si="6"/>
        <v>5.5119626815420188E-2</v>
      </c>
      <c r="H89">
        <f t="shared" si="7"/>
        <v>3.998543332707263E-3</v>
      </c>
      <c r="I89" s="7">
        <f t="shared" si="5"/>
        <v>2.2047850726168075</v>
      </c>
      <c r="J89">
        <f>SUM(I68:I89)</f>
        <v>2315.0337002079673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2023-02-28T23:47:29Z</dcterms:modified>
</cp:coreProperties>
</file>