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215 Batch 137 Water Yr\"/>
    </mc:Choice>
  </mc:AlternateContent>
  <xr:revisionPtr revIDLastSave="0" documentId="13_ncr:1_{67FA66B3-DF0A-4EF8-999F-6039882074C0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I17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89" i="1" l="1"/>
  <c r="G9" i="6"/>
  <c r="G10" i="1"/>
  <c r="G10" i="6" s="1"/>
  <c r="O11" i="1" l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D82" i="3"/>
  <c r="G11" i="1"/>
  <c r="G11" i="5" s="1"/>
  <c r="G10" i="5"/>
  <c r="D7" i="3" l="1"/>
  <c r="D26" i="3"/>
  <c r="D30" i="3"/>
  <c r="D11" i="3"/>
  <c r="D63" i="3"/>
  <c r="D25" i="3"/>
  <c r="D12" i="3"/>
  <c r="D4" i="3"/>
  <c r="D22" i="3"/>
  <c r="D61" i="3"/>
  <c r="D35" i="3"/>
  <c r="D2" i="3"/>
  <c r="D27" i="3"/>
  <c r="D48" i="3"/>
  <c r="D15" i="3"/>
  <c r="D79" i="3"/>
  <c r="D19" i="3"/>
  <c r="D31" i="3"/>
  <c r="D6" i="3"/>
  <c r="D51" i="3"/>
  <c r="D86" i="3"/>
  <c r="D14" i="3"/>
  <c r="D43" i="3"/>
  <c r="D53" i="3"/>
  <c r="D34" i="3"/>
  <c r="D78" i="3"/>
  <c r="O67" i="1"/>
  <c r="D37" i="3"/>
  <c r="D67" i="3"/>
  <c r="D36" i="3"/>
  <c r="D16" i="3"/>
  <c r="D47" i="3"/>
  <c r="D8" i="3"/>
  <c r="D17" i="3"/>
  <c r="O24" i="1"/>
  <c r="D81" i="3"/>
  <c r="O88" i="1"/>
  <c r="D10" i="3"/>
  <c r="D23" i="3"/>
  <c r="D49" i="3"/>
  <c r="O83" i="1"/>
  <c r="D76" i="3"/>
  <c r="D18" i="3"/>
  <c r="D68" i="3"/>
  <c r="D40" i="3"/>
  <c r="D89" i="3"/>
  <c r="O96" i="1"/>
  <c r="D3" i="3"/>
  <c r="D75" i="3"/>
  <c r="D71" i="3"/>
  <c r="O52" i="1"/>
  <c r="O73" i="1"/>
  <c r="D66" i="3"/>
  <c r="O76" i="1"/>
  <c r="D69" i="3"/>
  <c r="O72" i="1"/>
  <c r="D65" i="3"/>
  <c r="O12" i="1"/>
  <c r="D5" i="3"/>
  <c r="D38" i="3"/>
  <c r="O36" i="1"/>
  <c r="D29" i="3"/>
  <c r="D24" i="3"/>
  <c r="O31" i="1"/>
  <c r="D20" i="3"/>
  <c r="D33" i="3"/>
  <c r="O80" i="1"/>
  <c r="D73" i="3"/>
  <c r="O59" i="1"/>
  <c r="D52" i="3"/>
  <c r="O20" i="1"/>
  <c r="D13" i="3"/>
  <c r="O71" i="1"/>
  <c r="D64" i="3"/>
  <c r="D50" i="3"/>
  <c r="D39" i="3"/>
  <c r="D46" i="3"/>
  <c r="D74" i="3"/>
  <c r="O16" i="1"/>
  <c r="D9" i="3"/>
  <c r="D58" i="3"/>
  <c r="O65" i="1"/>
  <c r="O64" i="1"/>
  <c r="D57" i="3"/>
  <c r="D87" i="3"/>
  <c r="O94" i="1"/>
  <c r="D21" i="3"/>
  <c r="O28" i="1"/>
  <c r="D70" i="3"/>
  <c r="O77" i="1"/>
  <c r="O51" i="1"/>
  <c r="D44" i="3"/>
  <c r="D88" i="3"/>
  <c r="O95" i="1"/>
  <c r="D28" i="3"/>
  <c r="O35" i="1"/>
  <c r="D83" i="3"/>
  <c r="D55" i="3"/>
  <c r="O84" i="1"/>
  <c r="D77" i="3"/>
  <c r="D41" i="3"/>
  <c r="O48" i="1"/>
  <c r="D85" i="3"/>
  <c r="D72" i="3"/>
  <c r="D42" i="3"/>
  <c r="D59" i="3"/>
  <c r="D84" i="3"/>
  <c r="O39" i="1"/>
  <c r="D32" i="3"/>
  <c r="D62" i="3"/>
  <c r="O69" i="1"/>
  <c r="D80" i="3"/>
  <c r="O87" i="1"/>
  <c r="O63" i="1"/>
  <c r="D56" i="3"/>
  <c r="O61" i="1"/>
  <c r="D54" i="3"/>
  <c r="G12" i="1"/>
  <c r="G13" i="1" s="1"/>
  <c r="G11" i="6"/>
  <c r="G12" i="5"/>
  <c r="G12" i="6" l="1"/>
  <c r="G13" i="6"/>
  <c r="G14" i="1"/>
  <c r="G13" i="5"/>
  <c r="G14" i="5" l="1"/>
  <c r="I16" i="5" s="1"/>
  <c r="G14" i="6"/>
  <c r="I16" i="6" s="1"/>
  <c r="O58" i="5" l="1"/>
  <c r="E51" i="3"/>
  <c r="O93" i="5"/>
  <c r="E86" i="3"/>
  <c r="O11" i="5"/>
  <c r="E4" i="3"/>
  <c r="F21" i="3"/>
  <c r="O28" i="6"/>
  <c r="O53" i="6"/>
  <c r="F46" i="3"/>
  <c r="O13" i="6"/>
  <c r="F6" i="3"/>
  <c r="O18" i="6"/>
  <c r="F11" i="3"/>
  <c r="O10" i="6"/>
  <c r="F3" i="3"/>
  <c r="O82" i="6"/>
  <c r="F75" i="3"/>
  <c r="F49" i="3"/>
  <c r="O56" i="6"/>
  <c r="O71" i="5"/>
  <c r="E64" i="3"/>
  <c r="O10" i="5"/>
  <c r="E3" i="3"/>
  <c r="E75" i="3"/>
  <c r="O82" i="5"/>
  <c r="O46" i="5"/>
  <c r="E39" i="3"/>
  <c r="O39" i="5"/>
  <c r="E32" i="3"/>
  <c r="E30" i="3"/>
  <c r="O37" i="5"/>
  <c r="O92" i="5"/>
  <c r="E85" i="3"/>
  <c r="O77" i="5"/>
  <c r="E70" i="3"/>
  <c r="O85" i="6"/>
  <c r="F78" i="3"/>
  <c r="F72" i="3"/>
  <c r="O79" i="6"/>
  <c r="O50" i="6"/>
  <c r="F43" i="3"/>
  <c r="O15" i="6"/>
  <c r="F8" i="3"/>
  <c r="F89" i="3"/>
  <c r="O96" i="6"/>
  <c r="O16" i="6"/>
  <c r="F9" i="3"/>
  <c r="O91" i="6"/>
  <c r="F84" i="3"/>
  <c r="O94" i="6"/>
  <c r="F87" i="3"/>
  <c r="O17" i="6"/>
  <c r="F10" i="3"/>
  <c r="O11" i="6"/>
  <c r="F4" i="3"/>
  <c r="O17" i="5"/>
  <c r="E10" i="3"/>
  <c r="O56" i="5"/>
  <c r="E49" i="3"/>
  <c r="O64" i="5"/>
  <c r="E57" i="3"/>
  <c r="O49" i="5"/>
  <c r="E42" i="3"/>
  <c r="O40" i="5"/>
  <c r="E33" i="3"/>
  <c r="O53" i="5"/>
  <c r="E46" i="3"/>
  <c r="O52" i="5"/>
  <c r="E45" i="3"/>
  <c r="E48" i="3"/>
  <c r="O55" i="5"/>
  <c r="O84" i="5"/>
  <c r="E77" i="3"/>
  <c r="O80" i="5"/>
  <c r="E73" i="3"/>
  <c r="O76" i="5"/>
  <c r="E69" i="3"/>
  <c r="O92" i="6"/>
  <c r="F85" i="3"/>
  <c r="O54" i="6"/>
  <c r="F47" i="3"/>
  <c r="F50" i="3"/>
  <c r="O57" i="6"/>
  <c r="O61" i="6"/>
  <c r="F54" i="3"/>
  <c r="O69" i="6"/>
  <c r="F62" i="3"/>
  <c r="O77" i="6"/>
  <c r="F70" i="3"/>
  <c r="O52" i="6"/>
  <c r="F45" i="3"/>
  <c r="O46" i="6"/>
  <c r="F39" i="3"/>
  <c r="F44" i="3"/>
  <c r="O51" i="6"/>
  <c r="O36" i="6"/>
  <c r="F29" i="3"/>
  <c r="O29" i="6"/>
  <c r="F22" i="3"/>
  <c r="E71" i="3"/>
  <c r="O78" i="5"/>
  <c r="E54" i="3"/>
  <c r="O61" i="5"/>
  <c r="O23" i="6"/>
  <c r="F16" i="3"/>
  <c r="O12" i="6"/>
  <c r="F5" i="3"/>
  <c r="O41" i="6"/>
  <c r="F34" i="3"/>
  <c r="O84" i="6"/>
  <c r="F77" i="3"/>
  <c r="O27" i="5"/>
  <c r="E20" i="3"/>
  <c r="O48" i="5"/>
  <c r="E41" i="3"/>
  <c r="E2" i="3"/>
  <c r="O9" i="5"/>
  <c r="O87" i="6"/>
  <c r="F80" i="3"/>
  <c r="O67" i="5"/>
  <c r="E60" i="3"/>
  <c r="O95" i="5"/>
  <c r="E88" i="3"/>
  <c r="O90" i="5"/>
  <c r="E83" i="3"/>
  <c r="O86" i="5"/>
  <c r="E79" i="3"/>
  <c r="O63" i="5"/>
  <c r="E56" i="3"/>
  <c r="O20" i="5"/>
  <c r="E13" i="3"/>
  <c r="O43" i="5"/>
  <c r="E36" i="3"/>
  <c r="O73" i="5"/>
  <c r="E66" i="3"/>
  <c r="O47" i="5"/>
  <c r="E40" i="3"/>
  <c r="E43" i="3"/>
  <c r="O50" i="5"/>
  <c r="O26" i="5"/>
  <c r="E19" i="3"/>
  <c r="F24" i="3"/>
  <c r="O31" i="6"/>
  <c r="O81" i="6"/>
  <c r="F74" i="3"/>
  <c r="O74" i="6"/>
  <c r="F67" i="3"/>
  <c r="F20" i="3"/>
  <c r="O27" i="6"/>
  <c r="F26" i="3"/>
  <c r="O33" i="6"/>
  <c r="O76" i="6"/>
  <c r="F69" i="3"/>
  <c r="O65" i="6"/>
  <c r="F58" i="3"/>
  <c r="O45" i="6"/>
  <c r="F38" i="3"/>
  <c r="O73" i="6"/>
  <c r="F66" i="3"/>
  <c r="O66" i="6"/>
  <c r="F59" i="3"/>
  <c r="F48" i="3"/>
  <c r="O55" i="6"/>
  <c r="O41" i="5"/>
  <c r="E34" i="3"/>
  <c r="O19" i="5"/>
  <c r="E12" i="3"/>
  <c r="O62" i="5"/>
  <c r="E55" i="3"/>
  <c r="O96" i="5"/>
  <c r="E89" i="3"/>
  <c r="O68" i="5"/>
  <c r="E61" i="3"/>
  <c r="O69" i="5"/>
  <c r="E62" i="3"/>
  <c r="O21" i="5"/>
  <c r="E14" i="3"/>
  <c r="O44" i="5"/>
  <c r="E37" i="3"/>
  <c r="O83" i="5"/>
  <c r="E76" i="3"/>
  <c r="O39" i="6"/>
  <c r="F32" i="3"/>
  <c r="O78" i="6"/>
  <c r="F71" i="3"/>
  <c r="O25" i="6"/>
  <c r="F18" i="3"/>
  <c r="F31" i="3"/>
  <c r="O38" i="6"/>
  <c r="O71" i="6"/>
  <c r="F64" i="3"/>
  <c r="O22" i="6"/>
  <c r="F15" i="3"/>
  <c r="F25" i="3"/>
  <c r="O32" i="6"/>
  <c r="O38" i="5"/>
  <c r="E31" i="3"/>
  <c r="O31" i="5"/>
  <c r="E24" i="3"/>
  <c r="O33" i="5"/>
  <c r="E26" i="3"/>
  <c r="O16" i="5"/>
  <c r="E9" i="3"/>
  <c r="E47" i="3"/>
  <c r="O54" i="5"/>
  <c r="O67" i="6"/>
  <c r="F60" i="3"/>
  <c r="G60" i="3" s="1"/>
  <c r="I60" i="3" s="1"/>
  <c r="O48" i="6"/>
  <c r="F41" i="3"/>
  <c r="F23" i="3"/>
  <c r="O30" i="6"/>
  <c r="O93" i="6"/>
  <c r="F86" i="3"/>
  <c r="O64" i="6"/>
  <c r="F57" i="3"/>
  <c r="F40" i="3"/>
  <c r="O47" i="6"/>
  <c r="O89" i="6"/>
  <c r="F82" i="3"/>
  <c r="O89" i="5"/>
  <c r="E82" i="3"/>
  <c r="O29" i="5"/>
  <c r="E22" i="3"/>
  <c r="G22" i="3" s="1"/>
  <c r="I22" i="3" s="1"/>
  <c r="O74" i="5"/>
  <c r="E67" i="3"/>
  <c r="O70" i="5"/>
  <c r="E63" i="3"/>
  <c r="O18" i="5"/>
  <c r="E11" i="3"/>
  <c r="O79" i="5"/>
  <c r="E72" i="3"/>
  <c r="O51" i="5"/>
  <c r="E44" i="3"/>
  <c r="O34" i="5"/>
  <c r="E27" i="3"/>
  <c r="E8" i="3"/>
  <c r="O15" i="5"/>
  <c r="O80" i="6"/>
  <c r="F73" i="3"/>
  <c r="O9" i="6"/>
  <c r="F2" i="3"/>
  <c r="O44" i="6"/>
  <c r="F37" i="3"/>
  <c r="O49" i="6"/>
  <c r="F42" i="3"/>
  <c r="O43" i="6"/>
  <c r="F36" i="3"/>
  <c r="O70" i="6"/>
  <c r="F63" i="3"/>
  <c r="O21" i="6"/>
  <c r="F14" i="3"/>
  <c r="O68" i="6"/>
  <c r="F61" i="3"/>
  <c r="O37" i="6"/>
  <c r="F30" i="3"/>
  <c r="O88" i="6"/>
  <c r="F81" i="3"/>
  <c r="O75" i="6"/>
  <c r="F68" i="3"/>
  <c r="O57" i="5"/>
  <c r="E50" i="3"/>
  <c r="O87" i="5"/>
  <c r="E80" i="3"/>
  <c r="E52" i="3"/>
  <c r="O59" i="5"/>
  <c r="E17" i="3"/>
  <c r="O24" i="5"/>
  <c r="O65" i="5"/>
  <c r="E58" i="3"/>
  <c r="O42" i="5"/>
  <c r="E35" i="3"/>
  <c r="O28" i="5"/>
  <c r="E21" i="3"/>
  <c r="O91" i="5"/>
  <c r="E84" i="3"/>
  <c r="F27" i="3"/>
  <c r="O34" i="6"/>
  <c r="O24" i="6"/>
  <c r="F17" i="3"/>
  <c r="F52" i="3"/>
  <c r="O59" i="6"/>
  <c r="O35" i="6"/>
  <c r="F28" i="3"/>
  <c r="O13" i="5"/>
  <c r="E6" i="3"/>
  <c r="O12" i="5"/>
  <c r="E5" i="3"/>
  <c r="O35" i="5"/>
  <c r="E28" i="3"/>
  <c r="E25" i="3"/>
  <c r="O32" i="5"/>
  <c r="O45" i="5"/>
  <c r="E38" i="3"/>
  <c r="O23" i="5"/>
  <c r="E16" i="3"/>
  <c r="O86" i="6"/>
  <c r="F79" i="3"/>
  <c r="O72" i="6"/>
  <c r="F65" i="3"/>
  <c r="O19" i="6"/>
  <c r="F12" i="3"/>
  <c r="O20" i="6"/>
  <c r="F13" i="3"/>
  <c r="E7" i="3"/>
  <c r="O14" i="5"/>
  <c r="O36" i="5"/>
  <c r="E29" i="3"/>
  <c r="O75" i="5"/>
  <c r="E68" i="3"/>
  <c r="O88" i="5"/>
  <c r="E81" i="3"/>
  <c r="O60" i="5"/>
  <c r="E53" i="3"/>
  <c r="O72" i="5"/>
  <c r="E65" i="3"/>
  <c r="O94" i="5"/>
  <c r="E87" i="3"/>
  <c r="O22" i="5"/>
  <c r="E15" i="3"/>
  <c r="O30" i="5"/>
  <c r="E23" i="3"/>
  <c r="O81" i="5"/>
  <c r="E74" i="3"/>
  <c r="O85" i="5"/>
  <c r="E78" i="3"/>
  <c r="O25" i="5"/>
  <c r="E18" i="3"/>
  <c r="O66" i="5"/>
  <c r="E59" i="3"/>
  <c r="O60" i="6"/>
  <c r="F53" i="3"/>
  <c r="O95" i="6"/>
  <c r="F88" i="3"/>
  <c r="O26" i="6"/>
  <c r="F19" i="3"/>
  <c r="O83" i="6"/>
  <c r="F76" i="3"/>
  <c r="O40" i="6"/>
  <c r="F33" i="3"/>
  <c r="O63" i="6"/>
  <c r="F56" i="3"/>
  <c r="O58" i="6"/>
  <c r="F51" i="3"/>
  <c r="O42" i="6"/>
  <c r="F35" i="3"/>
  <c r="O62" i="6"/>
  <c r="F55" i="3"/>
  <c r="O14" i="6"/>
  <c r="F7" i="3"/>
  <c r="O90" i="6"/>
  <c r="F83" i="3"/>
  <c r="H2" i="3" l="1"/>
  <c r="H22" i="3"/>
  <c r="G81" i="3"/>
  <c r="I81" i="3" s="1"/>
  <c r="H81" i="3"/>
  <c r="G5" i="3"/>
  <c r="I5" i="3" s="1"/>
  <c r="H5" i="3"/>
  <c r="G35" i="3"/>
  <c r="I35" i="3" s="1"/>
  <c r="H35" i="3"/>
  <c r="H42" i="3"/>
  <c r="G42" i="3"/>
  <c r="I42" i="3" s="1"/>
  <c r="G73" i="3"/>
  <c r="I73" i="3" s="1"/>
  <c r="H73" i="3"/>
  <c r="G46" i="3"/>
  <c r="I46" i="3" s="1"/>
  <c r="H46" i="3"/>
  <c r="G49" i="3"/>
  <c r="I49" i="3" s="1"/>
  <c r="H49" i="3"/>
  <c r="G70" i="3"/>
  <c r="I70" i="3" s="1"/>
  <c r="H70" i="3"/>
  <c r="H39" i="3"/>
  <c r="G39" i="3"/>
  <c r="I39" i="3" s="1"/>
  <c r="G86" i="3"/>
  <c r="I86" i="3" s="1"/>
  <c r="H86" i="3"/>
  <c r="H15" i="3"/>
  <c r="G15" i="3"/>
  <c r="I15" i="3" s="1"/>
  <c r="G66" i="3"/>
  <c r="I66" i="3" s="1"/>
  <c r="H66" i="3"/>
  <c r="G27" i="3"/>
  <c r="I27" i="3" s="1"/>
  <c r="H27" i="3"/>
  <c r="G13" i="3"/>
  <c r="I13" i="3" s="1"/>
  <c r="H13" i="3"/>
  <c r="H88" i="3"/>
  <c r="G88" i="3"/>
  <c r="I88" i="3" s="1"/>
  <c r="H17" i="3"/>
  <c r="G17" i="3"/>
  <c r="I17" i="3" s="1"/>
  <c r="G43" i="3"/>
  <c r="I43" i="3" s="1"/>
  <c r="H43" i="3"/>
  <c r="G18" i="3"/>
  <c r="I18" i="3" s="1"/>
  <c r="H18" i="3"/>
  <c r="G16" i="3"/>
  <c r="I16" i="3" s="1"/>
  <c r="H16" i="3"/>
  <c r="H80" i="3"/>
  <c r="G80" i="3"/>
  <c r="I80" i="3" s="1"/>
  <c r="H72" i="3"/>
  <c r="G72" i="3"/>
  <c r="I72" i="3" s="1"/>
  <c r="H24" i="3"/>
  <c r="G24" i="3"/>
  <c r="I24" i="3" s="1"/>
  <c r="H12" i="3"/>
  <c r="G12" i="3"/>
  <c r="I12" i="3" s="1"/>
  <c r="H79" i="3"/>
  <c r="G79" i="3"/>
  <c r="I79" i="3" s="1"/>
  <c r="H54" i="3"/>
  <c r="G54" i="3"/>
  <c r="I54" i="3" s="1"/>
  <c r="H87" i="3"/>
  <c r="G87" i="3"/>
  <c r="I87" i="3" s="1"/>
  <c r="H6" i="3"/>
  <c r="G6" i="3"/>
  <c r="I6" i="3" s="1"/>
  <c r="H58" i="3"/>
  <c r="G58" i="3"/>
  <c r="I58" i="3" s="1"/>
  <c r="H50" i="3"/>
  <c r="G50" i="3"/>
  <c r="I50" i="3" s="1"/>
  <c r="G11" i="3"/>
  <c r="I11" i="3" s="1"/>
  <c r="H11" i="3"/>
  <c r="H61" i="3"/>
  <c r="G61" i="3"/>
  <c r="I61" i="3" s="1"/>
  <c r="G19" i="3"/>
  <c r="I19" i="3" s="1"/>
  <c r="H19" i="3"/>
  <c r="G83" i="3"/>
  <c r="I83" i="3" s="1"/>
  <c r="H83" i="3"/>
  <c r="H45" i="3"/>
  <c r="G45" i="3"/>
  <c r="I45" i="3" s="1"/>
  <c r="H74" i="3"/>
  <c r="G74" i="3"/>
  <c r="I74" i="3" s="1"/>
  <c r="G84" i="3"/>
  <c r="I84" i="3" s="1"/>
  <c r="H84" i="3"/>
  <c r="G63" i="3"/>
  <c r="I63" i="3" s="1"/>
  <c r="H63" i="3"/>
  <c r="G9" i="3"/>
  <c r="I9" i="3" s="1"/>
  <c r="H9" i="3"/>
  <c r="G37" i="3"/>
  <c r="I37" i="3" s="1"/>
  <c r="H37" i="3"/>
  <c r="H41" i="3"/>
  <c r="G41" i="3"/>
  <c r="I41" i="3" s="1"/>
  <c r="H23" i="3"/>
  <c r="G23" i="3"/>
  <c r="I23" i="3" s="1"/>
  <c r="G28" i="3"/>
  <c r="I28" i="3" s="1"/>
  <c r="H28" i="3"/>
  <c r="H21" i="3"/>
  <c r="G21" i="3"/>
  <c r="I21" i="3" s="1"/>
  <c r="G2" i="3"/>
  <c r="I2" i="3" s="1"/>
  <c r="G44" i="3"/>
  <c r="I44" i="3" s="1"/>
  <c r="H44" i="3"/>
  <c r="H67" i="3"/>
  <c r="G67" i="3"/>
  <c r="I67" i="3" s="1"/>
  <c r="G26" i="3"/>
  <c r="I26" i="3" s="1"/>
  <c r="H26" i="3"/>
  <c r="H14" i="3"/>
  <c r="G14" i="3"/>
  <c r="I14" i="3" s="1"/>
  <c r="H55" i="3"/>
  <c r="G55" i="3"/>
  <c r="I55" i="3" s="1"/>
  <c r="G40" i="3"/>
  <c r="I40" i="3" s="1"/>
  <c r="H40" i="3"/>
  <c r="G56" i="3"/>
  <c r="I56" i="3" s="1"/>
  <c r="H56" i="3"/>
  <c r="H60" i="3"/>
  <c r="H20" i="3"/>
  <c r="G20" i="3"/>
  <c r="I20" i="3" s="1"/>
  <c r="G77" i="3"/>
  <c r="I77" i="3" s="1"/>
  <c r="H77" i="3"/>
  <c r="H33" i="3"/>
  <c r="G33" i="3"/>
  <c r="I33" i="3" s="1"/>
  <c r="H10" i="3"/>
  <c r="G10" i="3"/>
  <c r="I10" i="3" s="1"/>
  <c r="G85" i="3"/>
  <c r="I85" i="3" s="1"/>
  <c r="H85" i="3"/>
  <c r="G51" i="3"/>
  <c r="I51" i="3" s="1"/>
  <c r="H51" i="3"/>
  <c r="G62" i="3"/>
  <c r="I62" i="3" s="1"/>
  <c r="H62" i="3"/>
  <c r="G3" i="3"/>
  <c r="I3" i="3" s="1"/>
  <c r="H3" i="3"/>
  <c r="G48" i="3"/>
  <c r="I48" i="3" s="1"/>
  <c r="H48" i="3"/>
  <c r="G30" i="3"/>
  <c r="I30" i="3" s="1"/>
  <c r="H30" i="3"/>
  <c r="G78" i="3"/>
  <c r="I78" i="3" s="1"/>
  <c r="H78" i="3"/>
  <c r="H68" i="3"/>
  <c r="G68" i="3"/>
  <c r="I68" i="3" s="1"/>
  <c r="H38" i="3"/>
  <c r="G38" i="3"/>
  <c r="I38" i="3" s="1"/>
  <c r="H82" i="3"/>
  <c r="G82" i="3"/>
  <c r="I82" i="3" s="1"/>
  <c r="H31" i="3"/>
  <c r="G31" i="3"/>
  <c r="I31" i="3" s="1"/>
  <c r="G76" i="3"/>
  <c r="I76" i="3" s="1"/>
  <c r="H76" i="3"/>
  <c r="G34" i="3"/>
  <c r="I34" i="3" s="1"/>
  <c r="H34" i="3"/>
  <c r="H36" i="3"/>
  <c r="G36" i="3"/>
  <c r="I36" i="3" s="1"/>
  <c r="H69" i="3"/>
  <c r="G69" i="3"/>
  <c r="I69" i="3" s="1"/>
  <c r="G57" i="3"/>
  <c r="I57" i="3" s="1"/>
  <c r="H57" i="3"/>
  <c r="G32" i="3"/>
  <c r="I32" i="3" s="1"/>
  <c r="H32" i="3"/>
  <c r="H64" i="3"/>
  <c r="G64" i="3"/>
  <c r="I64" i="3" s="1"/>
  <c r="H4" i="3"/>
  <c r="G4" i="3"/>
  <c r="I4" i="3" s="1"/>
  <c r="H8" i="3"/>
  <c r="G8" i="3"/>
  <c r="I8" i="3" s="1"/>
  <c r="G47" i="3"/>
  <c r="I47" i="3" s="1"/>
  <c r="H47" i="3"/>
  <c r="G71" i="3"/>
  <c r="I71" i="3" s="1"/>
  <c r="H71" i="3"/>
  <c r="H65" i="3"/>
  <c r="G65" i="3"/>
  <c r="I65" i="3" s="1"/>
  <c r="G29" i="3"/>
  <c r="I29" i="3" s="1"/>
  <c r="H29" i="3"/>
  <c r="G89" i="3"/>
  <c r="I89" i="3" s="1"/>
  <c r="H89" i="3"/>
  <c r="G25" i="3"/>
  <c r="I25" i="3" s="1"/>
  <c r="H25" i="3"/>
  <c r="H59" i="3"/>
  <c r="G59" i="3"/>
  <c r="I59" i="3" s="1"/>
  <c r="G53" i="3"/>
  <c r="I53" i="3" s="1"/>
  <c r="H53" i="3"/>
  <c r="G7" i="3"/>
  <c r="I7" i="3" s="1"/>
  <c r="H7" i="3"/>
  <c r="H52" i="3"/>
  <c r="G52" i="3"/>
  <c r="I52" i="3" s="1"/>
  <c r="G75" i="3"/>
  <c r="I75" i="3" s="1"/>
  <c r="H75" i="3"/>
  <c r="J89" i="3" l="1"/>
  <c r="K89" i="3" s="1"/>
  <c r="J45" i="3"/>
  <c r="K45" i="3" s="1"/>
  <c r="J23" i="3"/>
  <c r="K23" i="3" s="1"/>
  <c r="J67" i="3"/>
  <c r="K67" i="3" s="1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<sst xmlns="http://schemas.openxmlformats.org/spreadsheetml/2006/main" count="1065" uniqueCount="121">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</sst>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64878</c:v>
                </c:pt>
                <c:pt idx="1">
                  <c:v>33266</c:v>
                </c:pt>
                <c:pt idx="2">
                  <c:v>17896</c:v>
                </c:pt>
                <c:pt idx="3">
                  <c:v>6692</c:v>
                </c:pt>
                <c:pt idx="4">
                  <c:v>4270</c:v>
                </c:pt>
                <c:pt idx="5">
                  <c:v>3488</c:v>
                </c:pt>
                <c:pt idx="6">
                  <c:v>3242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24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64878</c:v>
                </c:pt>
                <c:pt idx="1">
                  <c:v>33266</c:v>
                </c:pt>
                <c:pt idx="2">
                  <c:v>17896</c:v>
                </c:pt>
                <c:pt idx="3">
                  <c:v>6692</c:v>
                </c:pt>
                <c:pt idx="4">
                  <c:v>4270</c:v>
                </c:pt>
                <c:pt idx="5">
                  <c:v>3488</c:v>
                </c:pt>
                <c:pt idx="6">
                  <c:v>3242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64890</c:v>
                </c:pt>
                <c:pt idx="1">
                  <c:v>33330</c:v>
                </c:pt>
                <c:pt idx="2">
                  <c:v>18025</c:v>
                </c:pt>
                <c:pt idx="3">
                  <c:v>6716</c:v>
                </c:pt>
                <c:pt idx="4">
                  <c:v>4285</c:v>
                </c:pt>
                <c:pt idx="5">
                  <c:v>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24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64890</c:v>
                </c:pt>
                <c:pt idx="1">
                  <c:v>33330</c:v>
                </c:pt>
                <c:pt idx="2">
                  <c:v>18025</c:v>
                </c:pt>
                <c:pt idx="3">
                  <c:v>6716</c:v>
                </c:pt>
                <c:pt idx="4">
                  <c:v>4285</c:v>
                </c:pt>
                <c:pt idx="5">
                  <c:v>3489</c:v>
                </c:pt>
                <c:pt idx="6">
                  <c:v>3240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64782</c:v>
                </c:pt>
                <c:pt idx="1">
                  <c:v>31898</c:v>
                </c:pt>
                <c:pt idx="2">
                  <c:v>17249</c:v>
                </c:pt>
                <c:pt idx="3">
                  <c:v>6552</c:v>
                </c:pt>
                <c:pt idx="4">
                  <c:v>4110</c:v>
                </c:pt>
                <c:pt idx="5">
                  <c:v>3419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20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31898</c:v>
                </c:pt>
                <c:pt idx="1">
                  <c:v>17249</c:v>
                </c:pt>
                <c:pt idx="2">
                  <c:v>6552</c:v>
                </c:pt>
                <c:pt idx="3">
                  <c:v>4110</c:v>
                </c:pt>
                <c:pt idx="4">
                  <c:v>3419</c:v>
                </c:pt>
                <c:pt idx="5">
                  <c:v>3209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-1.4712373105781964E-2</c:v>
                </c:pt>
                <c:pt idx="1">
                  <c:v>1.8145260163797753E-2</c:v>
                </c:pt>
                <c:pt idx="2">
                  <c:v>3.8742582511892505E-2</c:v>
                </c:pt>
                <c:pt idx="3">
                  <c:v>2.3049384532391741E-2</c:v>
                </c:pt>
                <c:pt idx="4">
                  <c:v>3.1386395959001522E-2</c:v>
                </c:pt>
                <c:pt idx="5">
                  <c:v>6.0320729733706051E-2</c:v>
                </c:pt>
                <c:pt idx="6">
                  <c:v>9.1707125692707572E-2</c:v>
                </c:pt>
                <c:pt idx="7">
                  <c:v>0.10396743661419254</c:v>
                </c:pt>
                <c:pt idx="8">
                  <c:v>0.1633073414741798</c:v>
                </c:pt>
                <c:pt idx="9">
                  <c:v>0.54239615516649509</c:v>
                </c:pt>
                <c:pt idx="10">
                  <c:v>1.1809131479574322</c:v>
                </c:pt>
                <c:pt idx="11">
                  <c:v>3.8325731940562013</c:v>
                </c:pt>
                <c:pt idx="12">
                  <c:v>11.530086803001325</c:v>
                </c:pt>
                <c:pt idx="13">
                  <c:v>19.395321465352364</c:v>
                </c:pt>
                <c:pt idx="14">
                  <c:v>17.996665195429358</c:v>
                </c:pt>
                <c:pt idx="15">
                  <c:v>16.468049629738612</c:v>
                </c:pt>
                <c:pt idx="16">
                  <c:v>10.572311313814918</c:v>
                </c:pt>
                <c:pt idx="17">
                  <c:v>7.9118238438526802</c:v>
                </c:pt>
                <c:pt idx="18">
                  <c:v>3.6261095581383946</c:v>
                </c:pt>
                <c:pt idx="19">
                  <c:v>1.9773429454170959</c:v>
                </c:pt>
                <c:pt idx="20">
                  <c:v>1.46829483595704</c:v>
                </c:pt>
                <c:pt idx="21">
                  <c:v>1.3329410033838458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-1.0789073610906773E-2</c:v>
                </c:pt>
                <c:pt idx="1">
                  <c:v>-3.6780932764454911E-2</c:v>
                </c:pt>
                <c:pt idx="2">
                  <c:v>-2.452062184296994E-2</c:v>
                </c:pt>
                <c:pt idx="3">
                  <c:v>-4.9041243685939877E-4</c:v>
                </c:pt>
                <c:pt idx="4">
                  <c:v>4.364670688048649E-2</c:v>
                </c:pt>
                <c:pt idx="5">
                  <c:v>0.12211269677799029</c:v>
                </c:pt>
                <c:pt idx="6">
                  <c:v>0.42763964494139572</c:v>
                </c:pt>
                <c:pt idx="7">
                  <c:v>3.0758668039821493</c:v>
                </c:pt>
                <c:pt idx="8">
                  <c:v>18.405669167770096</c:v>
                </c:pt>
                <c:pt idx="9">
                  <c:v>28.553773723701635</c:v>
                </c:pt>
                <c:pt idx="10">
                  <c:v>17.337550880290326</c:v>
                </c:pt>
                <c:pt idx="11">
                  <c:v>12.062184296993772</c:v>
                </c:pt>
                <c:pt idx="12">
                  <c:v>4.1292727183561375</c:v>
                </c:pt>
                <c:pt idx="13">
                  <c:v>1.8925015938404199</c:v>
                </c:pt>
                <c:pt idx="14">
                  <c:v>1.2652640870972489</c:v>
                </c:pt>
                <c:pt idx="15">
                  <c:v>0.72433916924133201</c:v>
                </c:pt>
                <c:pt idx="16">
                  <c:v>0.35849149134422048</c:v>
                </c:pt>
                <c:pt idx="17">
                  <c:v>0.18880878819086852</c:v>
                </c:pt>
                <c:pt idx="18">
                  <c:v>0.27070766514638811</c:v>
                </c:pt>
                <c:pt idx="19">
                  <c:v>0.23686920700308961</c:v>
                </c:pt>
                <c:pt idx="20">
                  <c:v>0.21725270952871364</c:v>
                </c:pt>
                <c:pt idx="21">
                  <c:v>0.12897847089402187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3.6780932764454911E-2</c:v>
                </c:pt>
                <c:pt idx="1">
                  <c:v>3.0895983522142123E-2</c:v>
                </c:pt>
                <c:pt idx="2">
                  <c:v>3.5800107890736108E-2</c:v>
                </c:pt>
                <c:pt idx="3">
                  <c:v>2.8934333774704529E-2</c:v>
                </c:pt>
                <c:pt idx="4">
                  <c:v>5.5907017801971458E-2</c:v>
                </c:pt>
                <c:pt idx="5">
                  <c:v>0.16134569172674221</c:v>
                </c:pt>
                <c:pt idx="6">
                  <c:v>0.57819626305723115</c:v>
                </c:pt>
                <c:pt idx="7">
                  <c:v>2.0847432690893042</c:v>
                </c:pt>
                <c:pt idx="8">
                  <c:v>11.266735324407827</c:v>
                </c:pt>
                <c:pt idx="9">
                  <c:v>27.681820410965624</c:v>
                </c:pt>
                <c:pt idx="10">
                  <c:v>29.476239517434163</c:v>
                </c:pt>
                <c:pt idx="11">
                  <c:v>15.209651316757393</c:v>
                </c:pt>
                <c:pt idx="12">
                  <c:v>7.2399588053553039</c:v>
                </c:pt>
                <c:pt idx="13">
                  <c:v>3.2877249767054093</c:v>
                </c:pt>
                <c:pt idx="14">
                  <c:v>1.9459565494580944</c:v>
                </c:pt>
                <c:pt idx="15">
                  <c:v>0.90922465793732532</c:v>
                </c:pt>
                <c:pt idx="16">
                  <c:v>0.48845078711196116</c:v>
                </c:pt>
                <c:pt idx="17">
                  <c:v>0.3918395370506596</c:v>
                </c:pt>
                <c:pt idx="18">
                  <c:v>0.41390809670933254</c:v>
                </c:pt>
                <c:pt idx="19">
                  <c:v>0.26040900397234074</c:v>
                </c:pt>
                <c:pt idx="20">
                  <c:v>0.16870187827963318</c:v>
                </c:pt>
                <c:pt idx="21">
                  <c:v>0.1534990927369918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-1.4712373105781964E-2</c:v>
                </c:pt>
                <c:pt idx="1">
                  <c:v>2.5011034279829338E-2</c:v>
                </c:pt>
                <c:pt idx="2">
                  <c:v>-4.4137119317345886E-3</c:v>
                </c:pt>
                <c:pt idx="3">
                  <c:v>1.1279486047766171E-2</c:v>
                </c:pt>
                <c:pt idx="4">
                  <c:v>-1.9616497474375951E-3</c:v>
                </c:pt>
                <c:pt idx="5">
                  <c:v>8.0918052081800793E-2</c:v>
                </c:pt>
                <c:pt idx="6">
                  <c:v>-2.3539796969251143E-2</c:v>
                </c:pt>
                <c:pt idx="7">
                  <c:v>-5.8849492423127857E-3</c:v>
                </c:pt>
                <c:pt idx="8">
                  <c:v>-1.5693197979500761E-2</c:v>
                </c:pt>
                <c:pt idx="9">
                  <c:v>9.8082487371879755E-4</c:v>
                </c:pt>
                <c:pt idx="10">
                  <c:v>1.1769898484625571E-2</c:v>
                </c:pt>
                <c:pt idx="11">
                  <c:v>5.8849492423127857E-3</c:v>
                </c:pt>
                <c:pt idx="12">
                  <c:v>0</c:v>
                </c:pt>
                <c:pt idx="13">
                  <c:v>-4.7079593938502286E-2</c:v>
                </c:pt>
                <c:pt idx="14">
                  <c:v>-6.7676916286597028E-2</c:v>
                </c:pt>
                <c:pt idx="15">
                  <c:v>-2.1578147221813546E-2</c:v>
                </c:pt>
                <c:pt idx="16">
                  <c:v>-9.8082487371879759E-3</c:v>
                </c:pt>
                <c:pt idx="17">
                  <c:v>3.8252170075033107E-2</c:v>
                </c:pt>
                <c:pt idx="18">
                  <c:v>2.9424746211563929E-3</c:v>
                </c:pt>
                <c:pt idx="19">
                  <c:v>-2.746309646412633E-2</c:v>
                </c:pt>
                <c:pt idx="20">
                  <c:v>-5.198371830709627E-2</c:v>
                </c:pt>
                <c:pt idx="21">
                  <c:v>-4.0213819822470701E-2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8" max="8" width="10.8203125" bestFit="1" customWidth="1"/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64878</v>
      </c>
      <c r="D2">
        <v>3212</v>
      </c>
      <c r="E2">
        <v>36822</v>
      </c>
      <c r="F2">
        <v>24800</v>
      </c>
      <c r="G2">
        <v>61466</v>
      </c>
      <c r="H2">
        <v>38595</v>
      </c>
      <c r="I2">
        <v>3301</v>
      </c>
      <c r="J2">
        <v>3356</v>
      </c>
      <c r="K2">
        <v>3773</v>
      </c>
      <c r="L2">
        <v>3586</v>
      </c>
      <c r="M2">
        <v>3146</v>
      </c>
      <c r="N2">
        <v>3104</v>
      </c>
      <c r="O2">
        <v>33266</v>
      </c>
      <c r="P2">
        <v>3279</v>
      </c>
      <c r="Q2">
        <v>39939</v>
      </c>
      <c r="R2">
        <v>19375</v>
      </c>
      <c r="S2">
        <v>40773</v>
      </c>
      <c r="T2">
        <v>27838</v>
      </c>
      <c r="U2">
        <v>3315</v>
      </c>
      <c r="V2">
        <v>3571</v>
      </c>
      <c r="W2">
        <v>4086</v>
      </c>
      <c r="X2">
        <v>3555</v>
      </c>
      <c r="Y2">
        <v>3242</v>
      </c>
      <c r="Z2">
        <v>3198</v>
      </c>
      <c r="AA2">
        <v>17896</v>
      </c>
      <c r="AB2">
        <v>3321</v>
      </c>
      <c r="AC2">
        <v>42791</v>
      </c>
      <c r="AD2">
        <v>10636</v>
      </c>
      <c r="AE2">
        <v>9514</v>
      </c>
      <c r="AF2">
        <v>11662</v>
      </c>
      <c r="AG2">
        <v>3305</v>
      </c>
      <c r="AH2">
        <v>4421</v>
      </c>
      <c r="AI2">
        <v>4041</v>
      </c>
      <c r="AJ2">
        <v>3212</v>
      </c>
      <c r="AK2">
        <v>3254</v>
      </c>
      <c r="AL2">
        <v>3222</v>
      </c>
      <c r="AM2">
        <v>6692</v>
      </c>
      <c r="AN2">
        <v>3289</v>
      </c>
      <c r="AO2">
        <v>26753</v>
      </c>
      <c r="AP2">
        <v>7274</v>
      </c>
      <c r="AQ2">
        <v>4114</v>
      </c>
      <c r="AR2">
        <v>7101</v>
      </c>
      <c r="AS2">
        <v>3317</v>
      </c>
      <c r="AT2">
        <v>7493</v>
      </c>
      <c r="AU2">
        <v>4238</v>
      </c>
      <c r="AV2">
        <v>3293</v>
      </c>
      <c r="AW2">
        <v>3266</v>
      </c>
      <c r="AX2">
        <v>3320</v>
      </c>
      <c r="AY2">
        <v>4270</v>
      </c>
      <c r="AZ2">
        <v>3306</v>
      </c>
      <c r="BA2">
        <v>11057</v>
      </c>
      <c r="BB2">
        <v>6236</v>
      </c>
      <c r="BC2">
        <v>3491</v>
      </c>
      <c r="BD2">
        <v>5822</v>
      </c>
      <c r="BE2">
        <v>3505</v>
      </c>
      <c r="BF2">
        <v>26216</v>
      </c>
      <c r="BG2">
        <v>5096</v>
      </c>
      <c r="BH2">
        <v>3233</v>
      </c>
      <c r="BI2">
        <v>3244</v>
      </c>
      <c r="BJ2">
        <v>3248</v>
      </c>
      <c r="BK2">
        <v>3488</v>
      </c>
      <c r="BL2">
        <v>3365</v>
      </c>
      <c r="BM2">
        <v>5650</v>
      </c>
      <c r="BN2">
        <v>5960</v>
      </c>
      <c r="BO2">
        <v>3331</v>
      </c>
      <c r="BP2">
        <v>4719</v>
      </c>
      <c r="BQ2">
        <v>3685</v>
      </c>
      <c r="BR2">
        <v>59688</v>
      </c>
      <c r="BS2">
        <v>7210</v>
      </c>
      <c r="BT2">
        <v>3265</v>
      </c>
      <c r="BU2">
        <v>3210</v>
      </c>
      <c r="BV2">
        <v>3186</v>
      </c>
      <c r="BW2">
        <v>3242</v>
      </c>
      <c r="BX2">
        <v>3429</v>
      </c>
      <c r="BY2">
        <v>4348</v>
      </c>
      <c r="BZ2">
        <v>3220</v>
      </c>
      <c r="CA2">
        <v>3241</v>
      </c>
      <c r="CB2">
        <v>3973</v>
      </c>
      <c r="CC2">
        <v>3725</v>
      </c>
      <c r="CD2">
        <v>63347</v>
      </c>
      <c r="CE2">
        <v>9946</v>
      </c>
      <c r="CF2">
        <v>3238</v>
      </c>
      <c r="CG2">
        <v>3230</v>
      </c>
      <c r="CH2">
        <v>3136</v>
      </c>
      <c r="CI2">
        <v>3171</v>
      </c>
      <c r="CJ2">
        <v>3454</v>
      </c>
      <c r="CK2">
        <v>3575</v>
      </c>
      <c r="CL2">
        <v>3167</v>
      </c>
      <c r="CM2">
        <v>3192</v>
      </c>
      <c r="CN2">
        <v>3627</v>
      </c>
      <c r="CO2">
        <v>3794</v>
      </c>
      <c r="CP2">
        <v>34256</v>
      </c>
      <c r="CQ2">
        <v>18005</v>
      </c>
      <c r="CR2">
        <v>3407</v>
      </c>
      <c r="CS2">
        <v>3194</v>
      </c>
      <c r="CT2">
        <v>3160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64878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64878</v>
      </c>
      <c r="K9" t="s">
        <v>82</v>
      </c>
      <c r="L9" s="8" t="str">
        <f>A10</f>
        <v>A2</v>
      </c>
      <c r="M9" s="8">
        <f>B10</f>
        <v>3212</v>
      </c>
      <c r="N9" s="8">
        <f>(M9-I$15)/2039.1</f>
        <v>-1.4712373105781964E-2</v>
      </c>
      <c r="O9" s="8">
        <f>N9*40</f>
        <v>-0.58849492423127858</v>
      </c>
    </row>
    <row r="10" spans="1:98" x14ac:dyDescent="0.4">
      <c r="A10" t="s">
        <v>83</v>
      </c>
      <c r="B10">
        <v>3212</v>
      </c>
      <c r="E10">
        <f>E9/2</f>
        <v>15</v>
      </c>
      <c r="G10">
        <f>G9/2</f>
        <v>15</v>
      </c>
      <c r="H10" t="str">
        <f>A21</f>
        <v>B1</v>
      </c>
      <c r="I10">
        <f>B21</f>
        <v>33266</v>
      </c>
      <c r="K10" t="s">
        <v>85</v>
      </c>
      <c r="L10" s="8" t="str">
        <f>A22</f>
        <v>B2</v>
      </c>
      <c r="M10" s="8">
        <f>B22</f>
        <v>3279</v>
      </c>
      <c r="N10" s="8">
        <f t="shared" ref="N10:N73" si="1">(M10-I$15)/2039.1</f>
        <v>1.8145260163797753E-2</v>
      </c>
      <c r="O10" s="8">
        <f t="shared" ref="O10:O73" si="2">N10*40</f>
        <v>0.72581040655191009</v>
      </c>
    </row>
    <row r="11" spans="1:98" x14ac:dyDescent="0.4">
      <c r="A11" t="s">
        <v>84</v>
      </c>
      <c r="B11">
        <v>36822</v>
      </c>
      <c r="E11">
        <f>E10/2</f>
        <v>7.5</v>
      </c>
      <c r="G11">
        <f>G10/2</f>
        <v>7.5</v>
      </c>
      <c r="H11" t="str">
        <f>A33</f>
        <v>C1</v>
      </c>
      <c r="I11">
        <f>B33</f>
        <v>17896</v>
      </c>
      <c r="K11" t="s">
        <v>88</v>
      </c>
      <c r="L11" s="8" t="str">
        <f>A34</f>
        <v>C2</v>
      </c>
      <c r="M11" s="8">
        <f>B34</f>
        <v>3321</v>
      </c>
      <c r="N11" s="8">
        <f t="shared" si="1"/>
        <v>3.8742582511892505E-2</v>
      </c>
      <c r="O11" s="8">
        <f t="shared" si="2"/>
        <v>1.5497033004757002</v>
      </c>
    </row>
    <row r="12" spans="1:98" x14ac:dyDescent="0.4">
      <c r="A12" t="s">
        <v>9</v>
      </c>
      <c r="B12">
        <v>24800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6692</v>
      </c>
      <c r="K12" t="s">
        <v>91</v>
      </c>
      <c r="L12" s="8" t="str">
        <f>A46</f>
        <v>D2</v>
      </c>
      <c r="M12" s="8">
        <f>B46</f>
        <v>3289</v>
      </c>
      <c r="N12" s="8">
        <f t="shared" si="1"/>
        <v>2.3049384532391741E-2</v>
      </c>
      <c r="O12" s="8">
        <f t="shared" si="2"/>
        <v>0.92197538129566969</v>
      </c>
    </row>
    <row r="13" spans="1:98" x14ac:dyDescent="0.4">
      <c r="A13" t="s">
        <v>17</v>
      </c>
      <c r="B13">
        <v>61466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4270</v>
      </c>
      <c r="K13" t="s">
        <v>94</v>
      </c>
      <c r="L13" s="8" t="str">
        <f>A58</f>
        <v>E2</v>
      </c>
      <c r="M13" s="8">
        <f>B58</f>
        <v>3306</v>
      </c>
      <c r="N13" s="8">
        <f t="shared" si="1"/>
        <v>3.1386395959001522E-2</v>
      </c>
      <c r="O13" s="8">
        <f t="shared" si="2"/>
        <v>1.2554558383600609</v>
      </c>
    </row>
    <row r="14" spans="1:98" x14ac:dyDescent="0.4">
      <c r="A14" t="s">
        <v>25</v>
      </c>
      <c r="B14">
        <v>38595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3488</v>
      </c>
      <c r="K14" t="s">
        <v>97</v>
      </c>
      <c r="L14" s="8" t="str">
        <f>A70</f>
        <v>F2</v>
      </c>
      <c r="M14" s="8">
        <f>B70</f>
        <v>3365</v>
      </c>
      <c r="N14" s="8">
        <f t="shared" si="1"/>
        <v>6.0320729733706051E-2</v>
      </c>
      <c r="O14" s="8">
        <f t="shared" si="2"/>
        <v>2.4128291893482419</v>
      </c>
    </row>
    <row r="15" spans="1:98" x14ac:dyDescent="0.4">
      <c r="A15" t="s">
        <v>34</v>
      </c>
      <c r="B15">
        <v>3301</v>
      </c>
      <c r="G15">
        <f t="shared" ref="G15" si="3">E15*1.14</f>
        <v>0</v>
      </c>
      <c r="H15" t="str">
        <f>A81</f>
        <v>G1</v>
      </c>
      <c r="I15">
        <f>B81</f>
        <v>3242</v>
      </c>
      <c r="K15" t="s">
        <v>100</v>
      </c>
      <c r="L15" s="8" t="str">
        <f>A82</f>
        <v>G2</v>
      </c>
      <c r="M15" s="8">
        <f>B82</f>
        <v>3429</v>
      </c>
      <c r="N15" s="8">
        <f t="shared" si="1"/>
        <v>9.1707125692707572E-2</v>
      </c>
      <c r="O15" s="8">
        <f t="shared" si="2"/>
        <v>3.6682850277083028</v>
      </c>
    </row>
    <row r="16" spans="1:98" x14ac:dyDescent="0.4">
      <c r="A16" t="s">
        <v>41</v>
      </c>
      <c r="B16">
        <v>3356</v>
      </c>
      <c r="K16" t="s">
        <v>103</v>
      </c>
      <c r="L16" s="8" t="str">
        <f>A94</f>
        <v>H2</v>
      </c>
      <c r="M16" s="8">
        <f>B94</f>
        <v>3454</v>
      </c>
      <c r="N16" s="8">
        <f t="shared" si="1"/>
        <v>0.10396743661419254</v>
      </c>
      <c r="O16" s="8">
        <f t="shared" si="2"/>
        <v>4.1586974645677017</v>
      </c>
    </row>
    <row r="17" spans="1:15" x14ac:dyDescent="0.4">
      <c r="A17" t="s">
        <v>49</v>
      </c>
      <c r="B17">
        <v>3773</v>
      </c>
      <c r="H17" t="s">
        <v>119</v>
      </c>
      <c r="I17">
        <f>SLOPE(I9:I15, G9:G15)</f>
        <v>2049.8533007691462</v>
      </c>
      <c r="K17" t="s">
        <v>104</v>
      </c>
      <c r="L17" s="8" t="str">
        <f>A95</f>
        <v>H3</v>
      </c>
      <c r="M17" s="8">
        <f>B95</f>
        <v>3575</v>
      </c>
      <c r="N17" s="8">
        <f t="shared" si="1"/>
        <v>0.1633073414741798</v>
      </c>
      <c r="O17" s="8">
        <f t="shared" si="2"/>
        <v>6.5322936589671921</v>
      </c>
    </row>
    <row r="18" spans="1:15" x14ac:dyDescent="0.4">
      <c r="A18" t="s">
        <v>57</v>
      </c>
      <c r="B18">
        <v>3586</v>
      </c>
      <c r="K18" t="s">
        <v>101</v>
      </c>
      <c r="L18" s="8" t="str">
        <f>A83</f>
        <v>G3</v>
      </c>
      <c r="M18" s="8">
        <f>B83</f>
        <v>4348</v>
      </c>
      <c r="N18" s="8">
        <f t="shared" si="1"/>
        <v>0.54239615516649509</v>
      </c>
      <c r="O18" s="8">
        <f t="shared" si="2"/>
        <v>21.695846206659802</v>
      </c>
    </row>
    <row r="19" spans="1:15" x14ac:dyDescent="0.4">
      <c r="A19" t="s">
        <v>65</v>
      </c>
      <c r="B19">
        <v>3146</v>
      </c>
      <c r="K19" t="s">
        <v>98</v>
      </c>
      <c r="L19" s="8" t="str">
        <f>A71</f>
        <v>F3</v>
      </c>
      <c r="M19" s="8">
        <f>B71</f>
        <v>5650</v>
      </c>
      <c r="N19" s="8">
        <f t="shared" si="1"/>
        <v>1.1809131479574322</v>
      </c>
      <c r="O19" s="8">
        <f t="shared" si="2"/>
        <v>47.236525918297289</v>
      </c>
    </row>
    <row r="20" spans="1:15" x14ac:dyDescent="0.4">
      <c r="A20" t="s">
        <v>73</v>
      </c>
      <c r="B20">
        <v>3104</v>
      </c>
      <c r="K20" t="s">
        <v>95</v>
      </c>
      <c r="L20" s="8" t="str">
        <f>A59</f>
        <v>E3</v>
      </c>
      <c r="M20" s="8">
        <f>B59</f>
        <v>11057</v>
      </c>
      <c r="N20" s="8">
        <f t="shared" si="1"/>
        <v>3.8325731940562013</v>
      </c>
      <c r="O20" s="8">
        <f t="shared" si="2"/>
        <v>153.30292776224806</v>
      </c>
    </row>
    <row r="21" spans="1:15" x14ac:dyDescent="0.4">
      <c r="A21" t="s">
        <v>85</v>
      </c>
      <c r="B21">
        <v>33266</v>
      </c>
      <c r="K21" t="s">
        <v>92</v>
      </c>
      <c r="L21" s="8" t="str">
        <f>A47</f>
        <v>D3</v>
      </c>
      <c r="M21" s="8">
        <f>B47</f>
        <v>26753</v>
      </c>
      <c r="N21" s="8">
        <f t="shared" si="1"/>
        <v>11.530086803001325</v>
      </c>
      <c r="O21" s="8">
        <f t="shared" si="2"/>
        <v>461.20347212005299</v>
      </c>
    </row>
    <row r="22" spans="1:15" x14ac:dyDescent="0.4">
      <c r="A22" t="s">
        <v>86</v>
      </c>
      <c r="B22">
        <v>3279</v>
      </c>
      <c r="K22" t="s">
        <v>89</v>
      </c>
      <c r="L22" s="8" t="str">
        <f>A35</f>
        <v>C3</v>
      </c>
      <c r="M22" s="8">
        <f>B35</f>
        <v>42791</v>
      </c>
      <c r="N22" s="8">
        <f t="shared" si="1"/>
        <v>19.395321465352364</v>
      </c>
      <c r="O22" s="8">
        <f t="shared" si="2"/>
        <v>775.81285861409458</v>
      </c>
    </row>
    <row r="23" spans="1:15" x14ac:dyDescent="0.4">
      <c r="A23" t="s">
        <v>87</v>
      </c>
      <c r="B23">
        <v>39939</v>
      </c>
      <c r="K23" t="s">
        <v>86</v>
      </c>
      <c r="L23" s="8" t="str">
        <f>A23</f>
        <v>B3</v>
      </c>
      <c r="M23" s="8">
        <f>B23</f>
        <v>39939</v>
      </c>
      <c r="N23" s="8">
        <f t="shared" si="1"/>
        <v>17.996665195429358</v>
      </c>
      <c r="O23" s="8">
        <f t="shared" si="2"/>
        <v>719.86660781717433</v>
      </c>
    </row>
    <row r="24" spans="1:15" x14ac:dyDescent="0.4">
      <c r="A24" t="s">
        <v>10</v>
      </c>
      <c r="B24">
        <v>19375</v>
      </c>
      <c r="K24" t="s">
        <v>83</v>
      </c>
      <c r="L24" s="8" t="str">
        <f>A11</f>
        <v>A3</v>
      </c>
      <c r="M24" s="8">
        <f>B11</f>
        <v>36822</v>
      </c>
      <c r="N24" s="8">
        <f t="shared" si="1"/>
        <v>16.468049629738612</v>
      </c>
      <c r="O24" s="8">
        <f t="shared" si="2"/>
        <v>658.72198518954451</v>
      </c>
    </row>
    <row r="25" spans="1:15" x14ac:dyDescent="0.4">
      <c r="A25" t="s">
        <v>18</v>
      </c>
      <c r="B25">
        <v>40773</v>
      </c>
      <c r="K25" t="s">
        <v>84</v>
      </c>
      <c r="L25" s="8" t="str">
        <f>A12</f>
        <v>A4</v>
      </c>
      <c r="M25" s="8">
        <f>B12</f>
        <v>24800</v>
      </c>
      <c r="N25" s="8">
        <f t="shared" si="1"/>
        <v>10.572311313814918</v>
      </c>
      <c r="O25" s="8">
        <f t="shared" si="2"/>
        <v>422.89245255259675</v>
      </c>
    </row>
    <row r="26" spans="1:15" x14ac:dyDescent="0.4">
      <c r="A26" t="s">
        <v>26</v>
      </c>
      <c r="B26">
        <v>27838</v>
      </c>
      <c r="K26" t="s">
        <v>87</v>
      </c>
      <c r="L26" s="8" t="str">
        <f>A24</f>
        <v>B4</v>
      </c>
      <c r="M26" s="8">
        <f>B24</f>
        <v>19375</v>
      </c>
      <c r="N26" s="8">
        <f t="shared" si="1"/>
        <v>7.9118238438526802</v>
      </c>
      <c r="O26" s="8">
        <f t="shared" si="2"/>
        <v>316.47295375410721</v>
      </c>
    </row>
    <row r="27" spans="1:15" x14ac:dyDescent="0.4">
      <c r="A27" t="s">
        <v>35</v>
      </c>
      <c r="B27">
        <v>3315</v>
      </c>
      <c r="K27" t="s">
        <v>90</v>
      </c>
      <c r="L27" s="8" t="str">
        <f>A36</f>
        <v>C4</v>
      </c>
      <c r="M27" s="8">
        <f>B36</f>
        <v>10636</v>
      </c>
      <c r="N27" s="8">
        <f t="shared" si="1"/>
        <v>3.6261095581383946</v>
      </c>
      <c r="O27" s="8">
        <f t="shared" si="2"/>
        <v>145.04438232553579</v>
      </c>
    </row>
    <row r="28" spans="1:15" x14ac:dyDescent="0.4">
      <c r="A28" t="s">
        <v>42</v>
      </c>
      <c r="B28">
        <v>3571</v>
      </c>
      <c r="K28" t="s">
        <v>93</v>
      </c>
      <c r="L28" s="8" t="str">
        <f>A48</f>
        <v>D4</v>
      </c>
      <c r="M28" s="8">
        <f>B48</f>
        <v>7274</v>
      </c>
      <c r="N28" s="8">
        <f t="shared" si="1"/>
        <v>1.9773429454170959</v>
      </c>
      <c r="O28" s="8">
        <f t="shared" si="2"/>
        <v>79.093717816683835</v>
      </c>
    </row>
    <row r="29" spans="1:15" x14ac:dyDescent="0.4">
      <c r="A29" t="s">
        <v>50</v>
      </c>
      <c r="B29">
        <v>4086</v>
      </c>
      <c r="K29" t="s">
        <v>96</v>
      </c>
      <c r="L29" s="8" t="str">
        <f>A60</f>
        <v>E4</v>
      </c>
      <c r="M29" s="8">
        <f>B60</f>
        <v>6236</v>
      </c>
      <c r="N29" s="8">
        <f t="shared" si="1"/>
        <v>1.46829483595704</v>
      </c>
      <c r="O29" s="8">
        <f t="shared" si="2"/>
        <v>58.731793438281599</v>
      </c>
    </row>
    <row r="30" spans="1:15" x14ac:dyDescent="0.4">
      <c r="A30" t="s">
        <v>58</v>
      </c>
      <c r="B30">
        <v>3555</v>
      </c>
      <c r="K30" t="s">
        <v>99</v>
      </c>
      <c r="L30" s="8" t="str">
        <f>A72</f>
        <v>F4</v>
      </c>
      <c r="M30" s="8">
        <f>B72</f>
        <v>5960</v>
      </c>
      <c r="N30" s="8">
        <f t="shared" si="1"/>
        <v>1.3329410033838458</v>
      </c>
      <c r="O30" s="8">
        <f t="shared" si="2"/>
        <v>53.317640135353834</v>
      </c>
    </row>
    <row r="31" spans="1:15" x14ac:dyDescent="0.4">
      <c r="A31" t="s">
        <v>66</v>
      </c>
      <c r="B31">
        <v>3242</v>
      </c>
      <c r="K31" t="s">
        <v>102</v>
      </c>
      <c r="L31" s="8" t="str">
        <f>A84</f>
        <v>G4</v>
      </c>
      <c r="M31" s="8">
        <f>B84</f>
        <v>3220</v>
      </c>
      <c r="N31" s="8">
        <f t="shared" si="1"/>
        <v>-1.0789073610906773E-2</v>
      </c>
      <c r="O31" s="8">
        <f t="shared" si="2"/>
        <v>-0.43156294443627091</v>
      </c>
    </row>
    <row r="32" spans="1:15" x14ac:dyDescent="0.4">
      <c r="A32" t="s">
        <v>74</v>
      </c>
      <c r="B32">
        <v>3198</v>
      </c>
      <c r="K32" t="s">
        <v>105</v>
      </c>
      <c r="L32" t="str">
        <f>A96</f>
        <v>H4</v>
      </c>
      <c r="M32">
        <f>B96</f>
        <v>3167</v>
      </c>
      <c r="N32" s="8">
        <f t="shared" si="1"/>
        <v>-3.6780932764454911E-2</v>
      </c>
      <c r="O32" s="8">
        <f t="shared" si="2"/>
        <v>-1.4712373105781964</v>
      </c>
    </row>
    <row r="33" spans="1:15" x14ac:dyDescent="0.4">
      <c r="A33" t="s">
        <v>88</v>
      </c>
      <c r="B33">
        <v>17896</v>
      </c>
      <c r="K33" t="s">
        <v>16</v>
      </c>
      <c r="L33" t="str">
        <f>A97</f>
        <v>H5</v>
      </c>
      <c r="M33">
        <f>B97</f>
        <v>3192</v>
      </c>
      <c r="N33" s="8">
        <f t="shared" si="1"/>
        <v>-2.452062184296994E-2</v>
      </c>
      <c r="O33" s="8">
        <f t="shared" si="2"/>
        <v>-0.98082487371879756</v>
      </c>
    </row>
    <row r="34" spans="1:15" x14ac:dyDescent="0.4">
      <c r="A34" t="s">
        <v>89</v>
      </c>
      <c r="B34">
        <v>3321</v>
      </c>
      <c r="K34" t="s">
        <v>15</v>
      </c>
      <c r="L34" t="str">
        <f>A85</f>
        <v>G5</v>
      </c>
      <c r="M34">
        <f>B85</f>
        <v>3241</v>
      </c>
      <c r="N34" s="8">
        <f t="shared" si="1"/>
        <v>-4.9041243685939877E-4</v>
      </c>
      <c r="O34" s="8">
        <f t="shared" si="2"/>
        <v>-1.9616497474375952E-2</v>
      </c>
    </row>
    <row r="35" spans="1:15" x14ac:dyDescent="0.4">
      <c r="A35" t="s">
        <v>90</v>
      </c>
      <c r="B35">
        <v>42791</v>
      </c>
      <c r="K35" t="s">
        <v>14</v>
      </c>
      <c r="L35" t="str">
        <f>A73</f>
        <v>F5</v>
      </c>
      <c r="M35">
        <f>B73</f>
        <v>3331</v>
      </c>
      <c r="N35" s="8">
        <f t="shared" si="1"/>
        <v>4.364670688048649E-2</v>
      </c>
      <c r="O35" s="8">
        <f t="shared" si="2"/>
        <v>1.7458682752194596</v>
      </c>
    </row>
    <row r="36" spans="1:15" x14ac:dyDescent="0.4">
      <c r="A36" t="s">
        <v>11</v>
      </c>
      <c r="B36">
        <v>10636</v>
      </c>
      <c r="K36" t="s">
        <v>13</v>
      </c>
      <c r="L36" t="str">
        <f>A61</f>
        <v>E5</v>
      </c>
      <c r="M36">
        <f>B61</f>
        <v>3491</v>
      </c>
      <c r="N36" s="8">
        <f t="shared" si="1"/>
        <v>0.12211269677799029</v>
      </c>
      <c r="O36" s="8">
        <f t="shared" si="2"/>
        <v>4.8845078711196113</v>
      </c>
    </row>
    <row r="37" spans="1:15" x14ac:dyDescent="0.4">
      <c r="A37" t="s">
        <v>19</v>
      </c>
      <c r="B37">
        <v>9514</v>
      </c>
      <c r="K37" t="s">
        <v>12</v>
      </c>
      <c r="L37" t="str">
        <f>A49</f>
        <v>D5</v>
      </c>
      <c r="M37">
        <f>B49</f>
        <v>4114</v>
      </c>
      <c r="N37" s="8">
        <f t="shared" si="1"/>
        <v>0.42763964494139572</v>
      </c>
      <c r="O37" s="8">
        <f t="shared" si="2"/>
        <v>17.105585797655827</v>
      </c>
    </row>
    <row r="38" spans="1:15" x14ac:dyDescent="0.4">
      <c r="A38" t="s">
        <v>27</v>
      </c>
      <c r="B38">
        <v>11662</v>
      </c>
      <c r="K38" t="s">
        <v>11</v>
      </c>
      <c r="L38" t="str">
        <f>A37</f>
        <v>C5</v>
      </c>
      <c r="M38">
        <f>B37</f>
        <v>9514</v>
      </c>
      <c r="N38" s="8">
        <f t="shared" si="1"/>
        <v>3.0758668039821493</v>
      </c>
      <c r="O38" s="8">
        <f t="shared" si="2"/>
        <v>123.03467215928598</v>
      </c>
    </row>
    <row r="39" spans="1:15" x14ac:dyDescent="0.4">
      <c r="A39" t="s">
        <v>36</v>
      </c>
      <c r="B39">
        <v>3305</v>
      </c>
      <c r="K39" t="s">
        <v>10</v>
      </c>
      <c r="L39" t="str">
        <f>A25</f>
        <v>B5</v>
      </c>
      <c r="M39">
        <f>B25</f>
        <v>40773</v>
      </c>
      <c r="N39" s="8">
        <f t="shared" si="1"/>
        <v>18.405669167770096</v>
      </c>
      <c r="O39" s="8">
        <f t="shared" si="2"/>
        <v>736.22676671080387</v>
      </c>
    </row>
    <row r="40" spans="1:15" x14ac:dyDescent="0.4">
      <c r="A40" t="s">
        <v>43</v>
      </c>
      <c r="B40">
        <v>4421</v>
      </c>
      <c r="K40" t="s">
        <v>9</v>
      </c>
      <c r="L40" t="str">
        <f>A13</f>
        <v>A5</v>
      </c>
      <c r="M40">
        <f>B13</f>
        <v>61466</v>
      </c>
      <c r="N40" s="8">
        <f t="shared" si="1"/>
        <v>28.553773723701635</v>
      </c>
      <c r="O40" s="8">
        <f t="shared" si="2"/>
        <v>1142.1509489480654</v>
      </c>
    </row>
    <row r="41" spans="1:15" x14ac:dyDescent="0.4">
      <c r="A41" t="s">
        <v>51</v>
      </c>
      <c r="B41">
        <v>4041</v>
      </c>
      <c r="K41" t="s">
        <v>17</v>
      </c>
      <c r="L41" t="str">
        <f>A14</f>
        <v>A6</v>
      </c>
      <c r="M41">
        <f>B14</f>
        <v>38595</v>
      </c>
      <c r="N41" s="8">
        <f t="shared" si="1"/>
        <v>17.337550880290326</v>
      </c>
      <c r="O41" s="8">
        <f t="shared" si="2"/>
        <v>693.50203521161302</v>
      </c>
    </row>
    <row r="42" spans="1:15" x14ac:dyDescent="0.4">
      <c r="A42" t="s">
        <v>59</v>
      </c>
      <c r="B42">
        <v>3212</v>
      </c>
      <c r="K42" t="s">
        <v>18</v>
      </c>
      <c r="L42" t="str">
        <f>A26</f>
        <v>B6</v>
      </c>
      <c r="M42">
        <f>B26</f>
        <v>27838</v>
      </c>
      <c r="N42" s="8">
        <f t="shared" si="1"/>
        <v>12.062184296993772</v>
      </c>
      <c r="O42" s="8">
        <f t="shared" si="2"/>
        <v>482.48737187975087</v>
      </c>
    </row>
    <row r="43" spans="1:15" x14ac:dyDescent="0.4">
      <c r="A43" t="s">
        <v>67</v>
      </c>
      <c r="B43">
        <v>3254</v>
      </c>
      <c r="K43" t="s">
        <v>19</v>
      </c>
      <c r="L43" t="str">
        <f>A38</f>
        <v>C6</v>
      </c>
      <c r="M43">
        <f>B38</f>
        <v>11662</v>
      </c>
      <c r="N43" s="8">
        <f t="shared" si="1"/>
        <v>4.1292727183561375</v>
      </c>
      <c r="O43" s="8">
        <f t="shared" si="2"/>
        <v>165.1709087342455</v>
      </c>
    </row>
    <row r="44" spans="1:15" x14ac:dyDescent="0.4">
      <c r="A44" t="s">
        <v>75</v>
      </c>
      <c r="B44">
        <v>3222</v>
      </c>
      <c r="K44" t="s">
        <v>20</v>
      </c>
      <c r="L44" t="str">
        <f>A50</f>
        <v>D6</v>
      </c>
      <c r="M44">
        <f>B50</f>
        <v>7101</v>
      </c>
      <c r="N44" s="8">
        <f t="shared" si="1"/>
        <v>1.8925015938404199</v>
      </c>
      <c r="O44" s="8">
        <f t="shared" si="2"/>
        <v>75.700063753616803</v>
      </c>
    </row>
    <row r="45" spans="1:15" x14ac:dyDescent="0.4">
      <c r="A45" t="s">
        <v>91</v>
      </c>
      <c r="B45">
        <v>6692</v>
      </c>
      <c r="K45" t="s">
        <v>21</v>
      </c>
      <c r="L45" t="str">
        <f>A62</f>
        <v>E6</v>
      </c>
      <c r="M45">
        <f>B62</f>
        <v>5822</v>
      </c>
      <c r="N45" s="8">
        <f t="shared" si="1"/>
        <v>1.2652640870972489</v>
      </c>
      <c r="O45" s="8">
        <f t="shared" si="2"/>
        <v>50.610563483889955</v>
      </c>
    </row>
    <row r="46" spans="1:15" x14ac:dyDescent="0.4">
      <c r="A46" t="s">
        <v>92</v>
      </c>
      <c r="B46">
        <v>3289</v>
      </c>
      <c r="K46" t="s">
        <v>22</v>
      </c>
      <c r="L46" t="str">
        <f>A74</f>
        <v>F6</v>
      </c>
      <c r="M46">
        <f>B74</f>
        <v>4719</v>
      </c>
      <c r="N46" s="8">
        <f t="shared" si="1"/>
        <v>0.72433916924133201</v>
      </c>
      <c r="O46" s="8">
        <f t="shared" si="2"/>
        <v>28.973566769653281</v>
      </c>
    </row>
    <row r="47" spans="1:15" x14ac:dyDescent="0.4">
      <c r="A47" t="s">
        <v>93</v>
      </c>
      <c r="B47">
        <v>26753</v>
      </c>
      <c r="K47" t="s">
        <v>23</v>
      </c>
      <c r="L47" t="str">
        <f>A86</f>
        <v>G6</v>
      </c>
      <c r="M47">
        <f>B86</f>
        <v>3973</v>
      </c>
      <c r="N47" s="8">
        <f t="shared" si="1"/>
        <v>0.35849149134422048</v>
      </c>
      <c r="O47" s="8">
        <f t="shared" si="2"/>
        <v>14.33965965376882</v>
      </c>
    </row>
    <row r="48" spans="1:15" x14ac:dyDescent="0.4">
      <c r="A48" t="s">
        <v>12</v>
      </c>
      <c r="B48">
        <v>7274</v>
      </c>
      <c r="K48" t="s">
        <v>24</v>
      </c>
      <c r="L48" t="str">
        <f>A98</f>
        <v>H6</v>
      </c>
      <c r="M48">
        <f>B98</f>
        <v>3627</v>
      </c>
      <c r="N48" s="8">
        <f t="shared" si="1"/>
        <v>0.18880878819086852</v>
      </c>
      <c r="O48" s="8">
        <f t="shared" si="2"/>
        <v>7.552351527634741</v>
      </c>
    </row>
    <row r="49" spans="1:15" x14ac:dyDescent="0.4">
      <c r="A49" t="s">
        <v>20</v>
      </c>
      <c r="B49">
        <v>4114</v>
      </c>
      <c r="K49" t="s">
        <v>33</v>
      </c>
      <c r="L49" t="str">
        <f>A99</f>
        <v>H7</v>
      </c>
      <c r="M49">
        <f>B99</f>
        <v>3794</v>
      </c>
      <c r="N49" s="8">
        <f t="shared" si="1"/>
        <v>0.27070766514638811</v>
      </c>
      <c r="O49" s="8">
        <f t="shared" si="2"/>
        <v>10.828306605855524</v>
      </c>
    </row>
    <row r="50" spans="1:15" x14ac:dyDescent="0.4">
      <c r="A50" t="s">
        <v>28</v>
      </c>
      <c r="B50">
        <v>7101</v>
      </c>
      <c r="K50" t="s">
        <v>31</v>
      </c>
      <c r="L50" t="str">
        <f>A87</f>
        <v>G7</v>
      </c>
      <c r="M50">
        <f>B87</f>
        <v>3725</v>
      </c>
      <c r="N50" s="8">
        <f t="shared" si="1"/>
        <v>0.23686920700308961</v>
      </c>
      <c r="O50" s="8">
        <f t="shared" si="2"/>
        <v>9.474768280123584</v>
      </c>
    </row>
    <row r="51" spans="1:15" x14ac:dyDescent="0.4">
      <c r="A51" t="s">
        <v>37</v>
      </c>
      <c r="B51">
        <v>3317</v>
      </c>
      <c r="K51" t="s">
        <v>32</v>
      </c>
      <c r="L51" t="str">
        <f>A75</f>
        <v>F7</v>
      </c>
      <c r="M51">
        <f>B75</f>
        <v>3685</v>
      </c>
      <c r="N51" s="8">
        <f t="shared" si="1"/>
        <v>0.21725270952871364</v>
      </c>
      <c r="O51" s="8">
        <f t="shared" si="2"/>
        <v>8.690108381148546</v>
      </c>
    </row>
    <row r="52" spans="1:15" x14ac:dyDescent="0.4">
      <c r="A52" t="s">
        <v>44</v>
      </c>
      <c r="B52">
        <v>7493</v>
      </c>
      <c r="K52" t="s">
        <v>29</v>
      </c>
      <c r="L52" t="str">
        <f>A63</f>
        <v>E7</v>
      </c>
      <c r="M52">
        <f>B63</f>
        <v>3505</v>
      </c>
      <c r="N52" s="8">
        <f t="shared" si="1"/>
        <v>0.12897847089402187</v>
      </c>
      <c r="O52" s="8">
        <f t="shared" si="2"/>
        <v>5.1591388357608743</v>
      </c>
    </row>
    <row r="53" spans="1:15" x14ac:dyDescent="0.4">
      <c r="A53" t="s">
        <v>52</v>
      </c>
      <c r="B53">
        <v>4238</v>
      </c>
      <c r="K53" t="s">
        <v>28</v>
      </c>
      <c r="L53" t="str">
        <f>A51</f>
        <v>D7</v>
      </c>
      <c r="M53">
        <f>B51</f>
        <v>3317</v>
      </c>
      <c r="N53" s="8">
        <f t="shared" si="1"/>
        <v>3.6780932764454911E-2</v>
      </c>
      <c r="O53" s="8">
        <f t="shared" si="2"/>
        <v>1.4712373105781964</v>
      </c>
    </row>
    <row r="54" spans="1:15" x14ac:dyDescent="0.4">
      <c r="A54" t="s">
        <v>60</v>
      </c>
      <c r="B54">
        <v>3293</v>
      </c>
      <c r="K54" t="s">
        <v>27</v>
      </c>
      <c r="L54" s="8" t="str">
        <f>A39</f>
        <v>C7</v>
      </c>
      <c r="M54" s="8">
        <f>B39</f>
        <v>3305</v>
      </c>
      <c r="N54" s="8">
        <f t="shared" si="1"/>
        <v>3.0895983522142123E-2</v>
      </c>
      <c r="O54" s="8">
        <f t="shared" si="2"/>
        <v>1.2358393408856849</v>
      </c>
    </row>
    <row r="55" spans="1:15" x14ac:dyDescent="0.4">
      <c r="A55" t="s">
        <v>68</v>
      </c>
      <c r="B55">
        <v>3266</v>
      </c>
      <c r="K55" t="s">
        <v>26</v>
      </c>
      <c r="L55" s="8" t="str">
        <f>A27</f>
        <v>B7</v>
      </c>
      <c r="M55" s="8">
        <f>B27</f>
        <v>3315</v>
      </c>
      <c r="N55" s="8">
        <f t="shared" si="1"/>
        <v>3.5800107890736108E-2</v>
      </c>
      <c r="O55" s="8">
        <f t="shared" si="2"/>
        <v>1.4320043156294444</v>
      </c>
    </row>
    <row r="56" spans="1:15" x14ac:dyDescent="0.4">
      <c r="A56" t="s">
        <v>76</v>
      </c>
      <c r="B56">
        <v>3320</v>
      </c>
      <c r="K56" t="s">
        <v>25</v>
      </c>
      <c r="L56" s="8" t="str">
        <f>A15</f>
        <v>A7</v>
      </c>
      <c r="M56" s="8">
        <f>B15</f>
        <v>3301</v>
      </c>
      <c r="N56" s="8">
        <f t="shared" si="1"/>
        <v>2.8934333774704529E-2</v>
      </c>
      <c r="O56" s="8">
        <f t="shared" si="2"/>
        <v>1.1573733509881812</v>
      </c>
    </row>
    <row r="57" spans="1:15" x14ac:dyDescent="0.4">
      <c r="A57" t="s">
        <v>94</v>
      </c>
      <c r="B57">
        <v>4270</v>
      </c>
      <c r="K57" t="s">
        <v>34</v>
      </c>
      <c r="L57" s="8" t="str">
        <f>A16</f>
        <v>A8</v>
      </c>
      <c r="M57" s="8">
        <f>B16</f>
        <v>3356</v>
      </c>
      <c r="N57" s="8">
        <f t="shared" si="1"/>
        <v>5.5907017801971458E-2</v>
      </c>
      <c r="O57" s="8">
        <f t="shared" si="2"/>
        <v>2.2362807120788584</v>
      </c>
    </row>
    <row r="58" spans="1:15" x14ac:dyDescent="0.4">
      <c r="A58" t="s">
        <v>95</v>
      </c>
      <c r="B58">
        <v>3306</v>
      </c>
      <c r="K58" t="s">
        <v>35</v>
      </c>
      <c r="L58" s="8" t="str">
        <f>A28</f>
        <v>B8</v>
      </c>
      <c r="M58" s="8">
        <f>B28</f>
        <v>3571</v>
      </c>
      <c r="N58" s="8">
        <f t="shared" si="1"/>
        <v>0.16134569172674221</v>
      </c>
      <c r="O58" s="8">
        <f t="shared" si="2"/>
        <v>6.4538276690696881</v>
      </c>
    </row>
    <row r="59" spans="1:15" x14ac:dyDescent="0.4">
      <c r="A59" t="s">
        <v>96</v>
      </c>
      <c r="B59">
        <v>11057</v>
      </c>
      <c r="K59" t="s">
        <v>36</v>
      </c>
      <c r="L59" s="8" t="str">
        <f>A40</f>
        <v>C8</v>
      </c>
      <c r="M59" s="8">
        <f>B40</f>
        <v>4421</v>
      </c>
      <c r="N59" s="8">
        <f t="shared" si="1"/>
        <v>0.57819626305723115</v>
      </c>
      <c r="O59" s="8">
        <f t="shared" si="2"/>
        <v>23.127850522289247</v>
      </c>
    </row>
    <row r="60" spans="1:15" x14ac:dyDescent="0.4">
      <c r="A60" t="s">
        <v>13</v>
      </c>
      <c r="B60">
        <v>6236</v>
      </c>
      <c r="K60" t="s">
        <v>37</v>
      </c>
      <c r="L60" s="8" t="str">
        <f>A52</f>
        <v>D8</v>
      </c>
      <c r="M60" s="8">
        <f>B52</f>
        <v>7493</v>
      </c>
      <c r="N60" s="8">
        <f t="shared" si="1"/>
        <v>2.0847432690893042</v>
      </c>
      <c r="O60" s="8">
        <f t="shared" si="2"/>
        <v>83.389730763572175</v>
      </c>
    </row>
    <row r="61" spans="1:15" x14ac:dyDescent="0.4">
      <c r="A61" t="s">
        <v>21</v>
      </c>
      <c r="B61">
        <v>3491</v>
      </c>
      <c r="K61" t="s">
        <v>38</v>
      </c>
      <c r="L61" s="8" t="str">
        <f>A64</f>
        <v>E8</v>
      </c>
      <c r="M61" s="8">
        <f>B64</f>
        <v>26216</v>
      </c>
      <c r="N61" s="8">
        <f t="shared" si="1"/>
        <v>11.266735324407827</v>
      </c>
      <c r="O61" s="8">
        <f t="shared" si="2"/>
        <v>450.66941297631308</v>
      </c>
    </row>
    <row r="62" spans="1:15" x14ac:dyDescent="0.4">
      <c r="A62" t="s">
        <v>29</v>
      </c>
      <c r="B62">
        <v>5822</v>
      </c>
      <c r="K62" t="s">
        <v>30</v>
      </c>
      <c r="L62" s="8" t="str">
        <f>A76</f>
        <v>F8</v>
      </c>
      <c r="M62" s="8">
        <f>B76</f>
        <v>59688</v>
      </c>
      <c r="N62" s="8">
        <f t="shared" si="1"/>
        <v>27.681820410965624</v>
      </c>
      <c r="O62" s="8">
        <f t="shared" si="2"/>
        <v>1107.2728164386249</v>
      </c>
    </row>
    <row r="63" spans="1:15" x14ac:dyDescent="0.4">
      <c r="A63" t="s">
        <v>38</v>
      </c>
      <c r="B63">
        <v>3505</v>
      </c>
      <c r="K63" t="s">
        <v>39</v>
      </c>
      <c r="L63" s="8" t="str">
        <f>A88</f>
        <v>G8</v>
      </c>
      <c r="M63" s="8">
        <f>B88</f>
        <v>63347</v>
      </c>
      <c r="N63" s="8">
        <f t="shared" si="1"/>
        <v>29.476239517434163</v>
      </c>
      <c r="O63" s="8">
        <f t="shared" si="2"/>
        <v>1179.0495806973665</v>
      </c>
    </row>
    <row r="64" spans="1:15" x14ac:dyDescent="0.4">
      <c r="A64" t="s">
        <v>45</v>
      </c>
      <c r="B64">
        <v>26216</v>
      </c>
      <c r="K64" t="s">
        <v>40</v>
      </c>
      <c r="L64" s="8" t="str">
        <f>A100</f>
        <v>H8</v>
      </c>
      <c r="M64" s="8">
        <f>B100</f>
        <v>34256</v>
      </c>
      <c r="N64" s="8">
        <f t="shared" si="1"/>
        <v>15.209651316757393</v>
      </c>
      <c r="O64" s="8">
        <f t="shared" si="2"/>
        <v>608.38605267029573</v>
      </c>
    </row>
    <row r="65" spans="1:15" x14ac:dyDescent="0.4">
      <c r="A65" t="s">
        <v>53</v>
      </c>
      <c r="B65">
        <v>5096</v>
      </c>
      <c r="K65" t="s">
        <v>48</v>
      </c>
      <c r="L65" s="8" t="str">
        <f>A101</f>
        <v>H9</v>
      </c>
      <c r="M65" s="8">
        <f>B101</f>
        <v>18005</v>
      </c>
      <c r="N65" s="8">
        <f t="shared" si="1"/>
        <v>7.2399588053553039</v>
      </c>
      <c r="O65" s="8">
        <f t="shared" si="2"/>
        <v>289.59835221421213</v>
      </c>
    </row>
    <row r="66" spans="1:15" x14ac:dyDescent="0.4">
      <c r="A66" t="s">
        <v>61</v>
      </c>
      <c r="B66">
        <v>3233</v>
      </c>
      <c r="K66" t="s">
        <v>47</v>
      </c>
      <c r="L66" s="8" t="str">
        <f>A89</f>
        <v>G9</v>
      </c>
      <c r="M66" s="8">
        <f>B89</f>
        <v>9946</v>
      </c>
      <c r="N66" s="8">
        <f t="shared" si="1"/>
        <v>3.2877249767054093</v>
      </c>
      <c r="O66" s="8">
        <f t="shared" si="2"/>
        <v>131.50899906821638</v>
      </c>
    </row>
    <row r="67" spans="1:15" x14ac:dyDescent="0.4">
      <c r="A67" t="s">
        <v>69</v>
      </c>
      <c r="B67">
        <v>3244</v>
      </c>
      <c r="K67" t="s">
        <v>46</v>
      </c>
      <c r="L67" s="8" t="str">
        <f>A77</f>
        <v>F9</v>
      </c>
      <c r="M67" s="8">
        <f>B77</f>
        <v>7210</v>
      </c>
      <c r="N67" s="8">
        <f t="shared" si="1"/>
        <v>1.9459565494580944</v>
      </c>
      <c r="O67" s="8">
        <f t="shared" si="2"/>
        <v>77.838261978323771</v>
      </c>
    </row>
    <row r="68" spans="1:15" x14ac:dyDescent="0.4">
      <c r="A68" t="s">
        <v>77</v>
      </c>
      <c r="B68">
        <v>3248</v>
      </c>
      <c r="K68" t="s">
        <v>45</v>
      </c>
      <c r="L68" s="8" t="str">
        <f>A65</f>
        <v>E9</v>
      </c>
      <c r="M68" s="8">
        <f>B65</f>
        <v>5096</v>
      </c>
      <c r="N68" s="8">
        <f t="shared" si="1"/>
        <v>0.90922465793732532</v>
      </c>
      <c r="O68" s="8">
        <f t="shared" si="2"/>
        <v>36.368986317493011</v>
      </c>
    </row>
    <row r="69" spans="1:15" x14ac:dyDescent="0.4">
      <c r="A69" t="s">
        <v>97</v>
      </c>
      <c r="B69">
        <v>3488</v>
      </c>
      <c r="K69" t="s">
        <v>44</v>
      </c>
      <c r="L69" s="8" t="str">
        <f>A53</f>
        <v>D9</v>
      </c>
      <c r="M69" s="8">
        <f>B53</f>
        <v>4238</v>
      </c>
      <c r="N69" s="8">
        <f t="shared" si="1"/>
        <v>0.48845078711196116</v>
      </c>
      <c r="O69" s="8">
        <f t="shared" si="2"/>
        <v>19.538031484478445</v>
      </c>
    </row>
    <row r="70" spans="1:15" x14ac:dyDescent="0.4">
      <c r="A70" t="s">
        <v>98</v>
      </c>
      <c r="B70">
        <v>3365</v>
      </c>
      <c r="K70" t="s">
        <v>43</v>
      </c>
      <c r="L70" s="8" t="str">
        <f>A41</f>
        <v>C9</v>
      </c>
      <c r="M70" s="8">
        <f>B41</f>
        <v>4041</v>
      </c>
      <c r="N70" s="8">
        <f t="shared" si="1"/>
        <v>0.3918395370506596</v>
      </c>
      <c r="O70" s="8">
        <f t="shared" si="2"/>
        <v>15.673581482026384</v>
      </c>
    </row>
    <row r="71" spans="1:15" x14ac:dyDescent="0.4">
      <c r="A71" t="s">
        <v>99</v>
      </c>
      <c r="B71">
        <v>5650</v>
      </c>
      <c r="K71" t="s">
        <v>42</v>
      </c>
      <c r="L71" s="8" t="str">
        <f>A29</f>
        <v>B9</v>
      </c>
      <c r="M71" s="8">
        <f>B29</f>
        <v>4086</v>
      </c>
      <c r="N71" s="8">
        <f t="shared" si="1"/>
        <v>0.41390809670933254</v>
      </c>
      <c r="O71" s="8">
        <f t="shared" si="2"/>
        <v>16.556323868373301</v>
      </c>
    </row>
    <row r="72" spans="1:15" x14ac:dyDescent="0.4">
      <c r="A72" t="s">
        <v>14</v>
      </c>
      <c r="B72">
        <v>5960</v>
      </c>
      <c r="K72" t="s">
        <v>41</v>
      </c>
      <c r="L72" s="8" t="str">
        <f>A17</f>
        <v>A9</v>
      </c>
      <c r="M72" s="8">
        <f>B17</f>
        <v>3773</v>
      </c>
      <c r="N72" s="8">
        <f t="shared" si="1"/>
        <v>0.26040900397234074</v>
      </c>
      <c r="O72" s="8">
        <f t="shared" si="2"/>
        <v>10.41636015889363</v>
      </c>
    </row>
    <row r="73" spans="1:15" x14ac:dyDescent="0.4">
      <c r="A73" t="s">
        <v>22</v>
      </c>
      <c r="B73">
        <v>3331</v>
      </c>
      <c r="K73" t="s">
        <v>49</v>
      </c>
      <c r="L73" s="8" t="str">
        <f>A18</f>
        <v>A10</v>
      </c>
      <c r="M73" s="8">
        <f>B18</f>
        <v>3586</v>
      </c>
      <c r="N73" s="8">
        <f t="shared" si="1"/>
        <v>0.16870187827963318</v>
      </c>
      <c r="O73" s="8">
        <f t="shared" si="2"/>
        <v>6.7480751311853275</v>
      </c>
    </row>
    <row r="74" spans="1:15" x14ac:dyDescent="0.4">
      <c r="A74" t="s">
        <v>32</v>
      </c>
      <c r="B74">
        <v>4719</v>
      </c>
      <c r="K74" t="s">
        <v>50</v>
      </c>
      <c r="L74" s="8" t="str">
        <f>A30</f>
        <v>B10</v>
      </c>
      <c r="M74" s="8">
        <f>B30</f>
        <v>3555</v>
      </c>
      <c r="N74" s="8">
        <f t="shared" ref="N74:N96" si="4">(M74-I$15)/2039.1</f>
        <v>0.1534990927369918</v>
      </c>
      <c r="O74" s="8">
        <f t="shared" ref="O74:O96" si="5">N74*40</f>
        <v>6.1399637094796722</v>
      </c>
    </row>
    <row r="75" spans="1:15" x14ac:dyDescent="0.4">
      <c r="A75" t="s">
        <v>30</v>
      </c>
      <c r="B75">
        <v>3685</v>
      </c>
      <c r="K75" t="s">
        <v>51</v>
      </c>
      <c r="L75" s="8" t="str">
        <f>A42</f>
        <v>C10</v>
      </c>
      <c r="M75" s="8">
        <f>B42</f>
        <v>3212</v>
      </c>
      <c r="N75" s="8">
        <f t="shared" si="4"/>
        <v>-1.4712373105781964E-2</v>
      </c>
      <c r="O75" s="8">
        <f t="shared" si="5"/>
        <v>-0.58849492423127858</v>
      </c>
    </row>
    <row r="76" spans="1:15" x14ac:dyDescent="0.4">
      <c r="A76" t="s">
        <v>46</v>
      </c>
      <c r="B76">
        <v>59688</v>
      </c>
      <c r="K76" t="s">
        <v>52</v>
      </c>
      <c r="L76" t="str">
        <f>A54</f>
        <v>D10</v>
      </c>
      <c r="M76">
        <f>B54</f>
        <v>3293</v>
      </c>
      <c r="N76" s="8">
        <f t="shared" si="4"/>
        <v>2.5011034279829338E-2</v>
      </c>
      <c r="O76" s="8">
        <f t="shared" si="5"/>
        <v>1.0004413711931734</v>
      </c>
    </row>
    <row r="77" spans="1:15" x14ac:dyDescent="0.4">
      <c r="A77" t="s">
        <v>54</v>
      </c>
      <c r="B77">
        <v>7210</v>
      </c>
      <c r="K77" t="s">
        <v>53</v>
      </c>
      <c r="L77" t="str">
        <f>A66</f>
        <v>E10</v>
      </c>
      <c r="M77">
        <f>B66</f>
        <v>3233</v>
      </c>
      <c r="N77" s="8">
        <f t="shared" si="4"/>
        <v>-4.4137119317345886E-3</v>
      </c>
      <c r="O77" s="8">
        <f t="shared" si="5"/>
        <v>-0.17654847726938355</v>
      </c>
    </row>
    <row r="78" spans="1:15" x14ac:dyDescent="0.4">
      <c r="A78" t="s">
        <v>62</v>
      </c>
      <c r="B78">
        <v>3265</v>
      </c>
      <c r="K78" t="s">
        <v>54</v>
      </c>
      <c r="L78" t="str">
        <f>A78</f>
        <v>F10</v>
      </c>
      <c r="M78">
        <f>B78</f>
        <v>3265</v>
      </c>
      <c r="N78" s="8">
        <f t="shared" si="4"/>
        <v>1.1279486047766171E-2</v>
      </c>
      <c r="O78" s="8">
        <f t="shared" si="5"/>
        <v>0.45117944191064685</v>
      </c>
    </row>
    <row r="79" spans="1:15" x14ac:dyDescent="0.4">
      <c r="A79" t="s">
        <v>70</v>
      </c>
      <c r="B79">
        <v>3210</v>
      </c>
      <c r="K79" t="s">
        <v>55</v>
      </c>
      <c r="L79" t="str">
        <f>A90</f>
        <v>G10</v>
      </c>
      <c r="M79">
        <f>B90</f>
        <v>3238</v>
      </c>
      <c r="N79" s="8">
        <f t="shared" si="4"/>
        <v>-1.9616497474375951E-3</v>
      </c>
      <c r="O79" s="8">
        <f t="shared" si="5"/>
        <v>-7.8465989897503807E-2</v>
      </c>
    </row>
    <row r="80" spans="1:15" x14ac:dyDescent="0.4">
      <c r="A80" t="s">
        <v>78</v>
      </c>
      <c r="B80">
        <v>3186</v>
      </c>
      <c r="K80" t="s">
        <v>56</v>
      </c>
      <c r="L80" t="str">
        <f>A102</f>
        <v>H10</v>
      </c>
      <c r="M80">
        <f>B102</f>
        <v>3407</v>
      </c>
      <c r="N80" s="8">
        <f t="shared" si="4"/>
        <v>8.0918052081800793E-2</v>
      </c>
      <c r="O80" s="8">
        <f t="shared" si="5"/>
        <v>3.2367220832720318</v>
      </c>
    </row>
    <row r="81" spans="1:15" x14ac:dyDescent="0.4">
      <c r="A81" t="s">
        <v>100</v>
      </c>
      <c r="B81">
        <v>3242</v>
      </c>
      <c r="K81" t="s">
        <v>64</v>
      </c>
      <c r="L81" t="str">
        <f>A103</f>
        <v>H11</v>
      </c>
      <c r="M81">
        <f>B103</f>
        <v>3194</v>
      </c>
      <c r="N81" s="8">
        <f t="shared" si="4"/>
        <v>-2.3539796969251143E-2</v>
      </c>
      <c r="O81" s="8">
        <f t="shared" si="5"/>
        <v>-0.94159187877004569</v>
      </c>
    </row>
    <row r="82" spans="1:15" x14ac:dyDescent="0.4">
      <c r="A82" t="s">
        <v>101</v>
      </c>
      <c r="B82">
        <v>3429</v>
      </c>
      <c r="K82" t="s">
        <v>63</v>
      </c>
      <c r="L82" t="str">
        <f>A91</f>
        <v>G11</v>
      </c>
      <c r="M82">
        <f>B91</f>
        <v>3230</v>
      </c>
      <c r="N82" s="8">
        <f t="shared" si="4"/>
        <v>-5.8849492423127857E-3</v>
      </c>
      <c r="O82" s="8">
        <f t="shared" si="5"/>
        <v>-0.23539796969251142</v>
      </c>
    </row>
    <row r="83" spans="1:15" x14ac:dyDescent="0.4">
      <c r="A83" t="s">
        <v>102</v>
      </c>
      <c r="B83">
        <v>4348</v>
      </c>
      <c r="K83" t="s">
        <v>62</v>
      </c>
      <c r="L83" t="str">
        <f>A79</f>
        <v>F11</v>
      </c>
      <c r="M83">
        <f>B79</f>
        <v>3210</v>
      </c>
      <c r="N83" s="8">
        <f t="shared" si="4"/>
        <v>-1.5693197979500761E-2</v>
      </c>
      <c r="O83" s="8">
        <f t="shared" si="5"/>
        <v>-0.62772791918003046</v>
      </c>
    </row>
    <row r="84" spans="1:15" x14ac:dyDescent="0.4">
      <c r="A84" t="s">
        <v>15</v>
      </c>
      <c r="B84">
        <v>3220</v>
      </c>
      <c r="K84" t="s">
        <v>61</v>
      </c>
      <c r="L84" t="str">
        <f>A67</f>
        <v>E11</v>
      </c>
      <c r="M84">
        <f>B67</f>
        <v>3244</v>
      </c>
      <c r="N84" s="8">
        <f t="shared" si="4"/>
        <v>9.8082487371879755E-4</v>
      </c>
      <c r="O84" s="8">
        <f t="shared" si="5"/>
        <v>3.9232994948751904E-2</v>
      </c>
    </row>
    <row r="85" spans="1:15" x14ac:dyDescent="0.4">
      <c r="A85" t="s">
        <v>23</v>
      </c>
      <c r="B85">
        <v>3241</v>
      </c>
      <c r="K85" t="s">
        <v>60</v>
      </c>
      <c r="L85" t="str">
        <f>A55</f>
        <v>D11</v>
      </c>
      <c r="M85">
        <f>B55</f>
        <v>3266</v>
      </c>
      <c r="N85" s="8">
        <f t="shared" si="4"/>
        <v>1.1769898484625571E-2</v>
      </c>
      <c r="O85" s="8">
        <f t="shared" si="5"/>
        <v>0.47079593938502284</v>
      </c>
    </row>
    <row r="86" spans="1:15" x14ac:dyDescent="0.4">
      <c r="A86" t="s">
        <v>31</v>
      </c>
      <c r="B86">
        <v>3973</v>
      </c>
      <c r="K86" t="s">
        <v>59</v>
      </c>
      <c r="L86" t="str">
        <f>A43</f>
        <v>C11</v>
      </c>
      <c r="M86">
        <f>B43</f>
        <v>3254</v>
      </c>
      <c r="N86" s="8">
        <f t="shared" si="4"/>
        <v>5.8849492423127857E-3</v>
      </c>
      <c r="O86" s="8">
        <f t="shared" si="5"/>
        <v>0.23539796969251142</v>
      </c>
    </row>
    <row r="87" spans="1:15" x14ac:dyDescent="0.4">
      <c r="A87" t="s">
        <v>39</v>
      </c>
      <c r="B87">
        <v>3725</v>
      </c>
      <c r="K87" t="s">
        <v>58</v>
      </c>
      <c r="L87" t="str">
        <f>A31</f>
        <v>B11</v>
      </c>
      <c r="M87">
        <f>B31</f>
        <v>3242</v>
      </c>
      <c r="N87" s="8">
        <f t="shared" si="4"/>
        <v>0</v>
      </c>
      <c r="O87" s="8">
        <f t="shared" si="5"/>
        <v>0</v>
      </c>
    </row>
    <row r="88" spans="1:15" x14ac:dyDescent="0.4">
      <c r="A88" t="s">
        <v>47</v>
      </c>
      <c r="B88">
        <v>63347</v>
      </c>
      <c r="K88" t="s">
        <v>57</v>
      </c>
      <c r="L88" t="str">
        <f>A19</f>
        <v>A11</v>
      </c>
      <c r="M88">
        <f>B19</f>
        <v>3146</v>
      </c>
      <c r="N88" s="8">
        <f t="shared" si="4"/>
        <v>-4.7079593938502286E-2</v>
      </c>
      <c r="O88" s="8">
        <f t="shared" si="5"/>
        <v>-1.8831837575400914</v>
      </c>
    </row>
    <row r="89" spans="1:15" x14ac:dyDescent="0.4">
      <c r="A89" t="s">
        <v>55</v>
      </c>
      <c r="B89">
        <v>9946</v>
      </c>
      <c r="K89" t="s">
        <v>65</v>
      </c>
      <c r="L89" t="str">
        <f>A20</f>
        <v>A12</v>
      </c>
      <c r="M89">
        <f>B20</f>
        <v>3104</v>
      </c>
      <c r="N89" s="8">
        <f t="shared" si="4"/>
        <v>-6.7676916286597028E-2</v>
      </c>
      <c r="O89" s="8">
        <f t="shared" si="5"/>
        <v>-2.7070766514638809</v>
      </c>
    </row>
    <row r="90" spans="1:15" x14ac:dyDescent="0.4">
      <c r="A90" t="s">
        <v>63</v>
      </c>
      <c r="B90">
        <v>3238</v>
      </c>
      <c r="K90" t="s">
        <v>66</v>
      </c>
      <c r="L90" t="str">
        <f>A32</f>
        <v>B12</v>
      </c>
      <c r="M90">
        <f>B32</f>
        <v>3198</v>
      </c>
      <c r="N90" s="8">
        <f t="shared" si="4"/>
        <v>-2.1578147221813546E-2</v>
      </c>
      <c r="O90" s="8">
        <f t="shared" si="5"/>
        <v>-0.86312588887254182</v>
      </c>
    </row>
    <row r="91" spans="1:15" x14ac:dyDescent="0.4">
      <c r="A91" t="s">
        <v>71</v>
      </c>
      <c r="B91">
        <v>3230</v>
      </c>
      <c r="K91" t="s">
        <v>67</v>
      </c>
      <c r="L91" t="str">
        <f>A44</f>
        <v>C12</v>
      </c>
      <c r="M91">
        <f>B44</f>
        <v>3222</v>
      </c>
      <c r="N91" s="8">
        <f t="shared" si="4"/>
        <v>-9.8082487371879759E-3</v>
      </c>
      <c r="O91" s="8">
        <f t="shared" si="5"/>
        <v>-0.39232994948751904</v>
      </c>
    </row>
    <row r="92" spans="1:15" x14ac:dyDescent="0.4">
      <c r="A92" t="s">
        <v>79</v>
      </c>
      <c r="B92">
        <v>3136</v>
      </c>
      <c r="K92" t="s">
        <v>68</v>
      </c>
      <c r="L92" t="str">
        <f>A56</f>
        <v>D12</v>
      </c>
      <c r="M92">
        <f>B56</f>
        <v>3320</v>
      </c>
      <c r="N92" s="8">
        <f t="shared" si="4"/>
        <v>3.8252170075033107E-2</v>
      </c>
      <c r="O92" s="8">
        <f t="shared" si="5"/>
        <v>1.5300868030013244</v>
      </c>
    </row>
    <row r="93" spans="1:15" x14ac:dyDescent="0.4">
      <c r="A93" t="s">
        <v>103</v>
      </c>
      <c r="B93">
        <v>3171</v>
      </c>
      <c r="K93" t="s">
        <v>69</v>
      </c>
      <c r="L93" t="str">
        <f>A68</f>
        <v>E12</v>
      </c>
      <c r="M93">
        <f>B68</f>
        <v>3248</v>
      </c>
      <c r="N93" s="8">
        <f t="shared" si="4"/>
        <v>2.9424746211563929E-3</v>
      </c>
      <c r="O93" s="8">
        <f t="shared" si="5"/>
        <v>0.11769898484625571</v>
      </c>
    </row>
    <row r="94" spans="1:15" x14ac:dyDescent="0.4">
      <c r="A94" t="s">
        <v>104</v>
      </c>
      <c r="B94">
        <v>3454</v>
      </c>
      <c r="K94" t="s">
        <v>70</v>
      </c>
      <c r="L94" t="str">
        <f>A80</f>
        <v>F12</v>
      </c>
      <c r="M94">
        <f>B80</f>
        <v>3186</v>
      </c>
      <c r="N94" s="8">
        <f t="shared" si="4"/>
        <v>-2.746309646412633E-2</v>
      </c>
      <c r="O94" s="8">
        <f t="shared" si="5"/>
        <v>-1.0985238585650532</v>
      </c>
    </row>
    <row r="95" spans="1:15" x14ac:dyDescent="0.4">
      <c r="A95" t="s">
        <v>105</v>
      </c>
      <c r="B95">
        <v>3575</v>
      </c>
      <c r="K95" t="s">
        <v>71</v>
      </c>
      <c r="L95" t="str">
        <f>A92</f>
        <v>G12</v>
      </c>
      <c r="M95">
        <f>B92</f>
        <v>3136</v>
      </c>
      <c r="N95" s="8">
        <f t="shared" si="4"/>
        <v>-5.198371830709627E-2</v>
      </c>
      <c r="O95" s="8">
        <f t="shared" si="5"/>
        <v>-2.0793487322838509</v>
      </c>
    </row>
    <row r="96" spans="1:15" x14ac:dyDescent="0.4">
      <c r="A96" t="s">
        <v>16</v>
      </c>
      <c r="B96">
        <v>3167</v>
      </c>
      <c r="K96" t="s">
        <v>72</v>
      </c>
      <c r="L96" t="str">
        <f>A104</f>
        <v>H12</v>
      </c>
      <c r="M96">
        <f>B104</f>
        <v>3160</v>
      </c>
      <c r="N96" s="8">
        <f t="shared" si="4"/>
        <v>-4.0213819822470701E-2</v>
      </c>
      <c r="O96" s="8">
        <f t="shared" si="5"/>
        <v>-1.6085527928988279</v>
      </c>
    </row>
    <row r="97" spans="1:2" x14ac:dyDescent="0.4">
      <c r="A97" t="s">
        <v>24</v>
      </c>
      <c r="B97">
        <v>3192</v>
      </c>
    </row>
    <row r="98" spans="1:2" x14ac:dyDescent="0.4">
      <c r="A98" t="s">
        <v>33</v>
      </c>
      <c r="B98">
        <v>3627</v>
      </c>
    </row>
    <row r="99" spans="1:2" x14ac:dyDescent="0.4">
      <c r="A99" t="s">
        <v>40</v>
      </c>
      <c r="B99">
        <v>3794</v>
      </c>
    </row>
    <row r="100" spans="1:2" x14ac:dyDescent="0.4">
      <c r="A100" t="s">
        <v>48</v>
      </c>
      <c r="B100">
        <v>34256</v>
      </c>
    </row>
    <row r="101" spans="1:2" x14ac:dyDescent="0.4">
      <c r="A101" t="s">
        <v>56</v>
      </c>
      <c r="B101">
        <v>18005</v>
      </c>
    </row>
    <row r="102" spans="1:2" x14ac:dyDescent="0.4">
      <c r="A102" t="s">
        <v>64</v>
      </c>
      <c r="B102">
        <v>3407</v>
      </c>
    </row>
    <row r="103" spans="1:2" x14ac:dyDescent="0.4">
      <c r="A103" t="s">
        <v>72</v>
      </c>
      <c r="B103">
        <v>3194</v>
      </c>
    </row>
    <row r="104" spans="1:2" x14ac:dyDescent="0.4">
      <c r="A104" t="s">
        <v>80</v>
      </c>
      <c r="B104">
        <v>3160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64890</v>
      </c>
      <c r="D2">
        <v>3221</v>
      </c>
      <c r="E2">
        <v>36868</v>
      </c>
      <c r="F2">
        <v>24956</v>
      </c>
      <c r="G2">
        <v>61283</v>
      </c>
      <c r="H2">
        <v>38642</v>
      </c>
      <c r="I2">
        <v>3318</v>
      </c>
      <c r="J2">
        <v>3375</v>
      </c>
      <c r="K2">
        <v>3784</v>
      </c>
      <c r="L2">
        <v>3573</v>
      </c>
      <c r="M2">
        <v>3174</v>
      </c>
      <c r="N2">
        <v>3135</v>
      </c>
      <c r="O2">
        <v>33330</v>
      </c>
      <c r="P2">
        <v>3281</v>
      </c>
      <c r="Q2">
        <v>41533</v>
      </c>
      <c r="R2">
        <v>19392</v>
      </c>
      <c r="S2">
        <v>40940</v>
      </c>
      <c r="T2">
        <v>27923</v>
      </c>
      <c r="U2">
        <v>3321</v>
      </c>
      <c r="V2">
        <v>3585</v>
      </c>
      <c r="W2">
        <v>4096</v>
      </c>
      <c r="X2">
        <v>3508</v>
      </c>
      <c r="Y2">
        <v>3255</v>
      </c>
      <c r="Z2">
        <v>3215</v>
      </c>
      <c r="AA2">
        <v>18025</v>
      </c>
      <c r="AB2">
        <v>3305</v>
      </c>
      <c r="AC2">
        <v>42364</v>
      </c>
      <c r="AD2">
        <v>10944</v>
      </c>
      <c r="AE2">
        <v>9469</v>
      </c>
      <c r="AF2">
        <v>11620</v>
      </c>
      <c r="AG2">
        <v>3295</v>
      </c>
      <c r="AH2">
        <v>4409</v>
      </c>
      <c r="AI2">
        <v>4037</v>
      </c>
      <c r="AJ2">
        <v>3216</v>
      </c>
      <c r="AK2">
        <v>3267</v>
      </c>
      <c r="AL2">
        <v>3244</v>
      </c>
      <c r="AM2">
        <v>6716</v>
      </c>
      <c r="AN2">
        <v>3281</v>
      </c>
      <c r="AO2">
        <v>26436</v>
      </c>
      <c r="AP2">
        <v>7311</v>
      </c>
      <c r="AQ2">
        <v>4100</v>
      </c>
      <c r="AR2">
        <v>7118</v>
      </c>
      <c r="AS2">
        <v>3303</v>
      </c>
      <c r="AT2">
        <v>7487</v>
      </c>
      <c r="AU2">
        <v>4224</v>
      </c>
      <c r="AV2">
        <v>3286</v>
      </c>
      <c r="AW2">
        <v>3268</v>
      </c>
      <c r="AX2">
        <v>3336</v>
      </c>
      <c r="AY2">
        <v>4285</v>
      </c>
      <c r="AZ2">
        <v>3258</v>
      </c>
      <c r="BA2">
        <v>11094</v>
      </c>
      <c r="BB2">
        <v>6186</v>
      </c>
      <c r="BC2">
        <v>3481</v>
      </c>
      <c r="BD2">
        <v>5798</v>
      </c>
      <c r="BE2">
        <v>3479</v>
      </c>
      <c r="BF2">
        <v>26245</v>
      </c>
      <c r="BG2">
        <v>5074</v>
      </c>
      <c r="BH2">
        <v>3233</v>
      </c>
      <c r="BI2">
        <v>3235</v>
      </c>
      <c r="BJ2">
        <v>3263</v>
      </c>
      <c r="BK2">
        <v>3489</v>
      </c>
      <c r="BL2">
        <v>3356</v>
      </c>
      <c r="BM2">
        <v>5633</v>
      </c>
      <c r="BN2">
        <v>5835</v>
      </c>
      <c r="BO2">
        <v>3308</v>
      </c>
      <c r="BP2">
        <v>4693</v>
      </c>
      <c r="BQ2">
        <v>3671</v>
      </c>
      <c r="BR2">
        <v>60995</v>
      </c>
      <c r="BS2">
        <v>7164</v>
      </c>
      <c r="BT2">
        <v>3257</v>
      </c>
      <c r="BU2">
        <v>3202</v>
      </c>
      <c r="BV2">
        <v>3202</v>
      </c>
      <c r="BW2">
        <v>3240</v>
      </c>
      <c r="BX2">
        <v>3393</v>
      </c>
      <c r="BY2">
        <v>4295</v>
      </c>
      <c r="BZ2">
        <v>3198</v>
      </c>
      <c r="CA2">
        <v>3212</v>
      </c>
      <c r="CB2">
        <v>3930</v>
      </c>
      <c r="CC2">
        <v>3665</v>
      </c>
      <c r="CD2">
        <v>60798</v>
      </c>
      <c r="CE2">
        <v>9802</v>
      </c>
      <c r="CF2">
        <v>3227</v>
      </c>
      <c r="CG2">
        <v>3223</v>
      </c>
      <c r="CH2">
        <v>3153</v>
      </c>
      <c r="CI2">
        <v>3157</v>
      </c>
      <c r="CJ2">
        <v>3371</v>
      </c>
      <c r="CK2">
        <v>3551</v>
      </c>
      <c r="CL2">
        <v>3150</v>
      </c>
      <c r="CM2">
        <v>3170</v>
      </c>
      <c r="CN2">
        <v>3594</v>
      </c>
      <c r="CO2">
        <v>3709</v>
      </c>
      <c r="CP2">
        <v>33982</v>
      </c>
      <c r="CQ2">
        <v>18359</v>
      </c>
      <c r="CR2">
        <v>3152</v>
      </c>
      <c r="CS2">
        <v>3186</v>
      </c>
      <c r="CT2">
        <v>3168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64890</v>
      </c>
      <c r="G9">
        <f>'Plate 1'!G9</f>
        <v>30</v>
      </c>
      <c r="H9" t="str">
        <f t="shared" ref="H9:I9" si="0">A9</f>
        <v>A1</v>
      </c>
      <c r="I9">
        <f t="shared" si="0"/>
        <v>64890</v>
      </c>
      <c r="K9" t="s">
        <v>82</v>
      </c>
      <c r="L9" t="str">
        <f>A10</f>
        <v>A2</v>
      </c>
      <c r="M9">
        <f>B10</f>
        <v>3221</v>
      </c>
      <c r="N9" s="8">
        <f>(M9-I$15)/2041.2</f>
        <v>-9.3082500489907894E-3</v>
      </c>
      <c r="O9">
        <f>N9*40</f>
        <v>-0.37233000195963156</v>
      </c>
    </row>
    <row r="10" spans="1:98" x14ac:dyDescent="0.4">
      <c r="A10" t="s">
        <v>83</v>
      </c>
      <c r="B10">
        <v>3221</v>
      </c>
      <c r="G10">
        <f>'Plate 1'!G10</f>
        <v>15</v>
      </c>
      <c r="H10" t="str">
        <f>A21</f>
        <v>B1</v>
      </c>
      <c r="I10">
        <f>B21</f>
        <v>33330</v>
      </c>
      <c r="K10" t="s">
        <v>85</v>
      </c>
      <c r="L10" t="str">
        <f>A22</f>
        <v>B2</v>
      </c>
      <c r="M10">
        <f>B22</f>
        <v>3281</v>
      </c>
      <c r="N10" s="8">
        <f t="shared" ref="N10:N73" si="1">(M10-I$15)/2041.2</f>
        <v>2.0086223789927492E-2</v>
      </c>
      <c r="O10">
        <f t="shared" ref="O10:O73" si="2">N10*40</f>
        <v>0.80344895159709973</v>
      </c>
    </row>
    <row r="11" spans="1:98" x14ac:dyDescent="0.4">
      <c r="A11" t="s">
        <v>84</v>
      </c>
      <c r="B11">
        <v>36868</v>
      </c>
      <c r="G11">
        <f>'Plate 1'!G11</f>
        <v>7.5</v>
      </c>
      <c r="H11" t="str">
        <f>A33</f>
        <v>C1</v>
      </c>
      <c r="I11">
        <f>B33</f>
        <v>18025</v>
      </c>
      <c r="K11" t="s">
        <v>88</v>
      </c>
      <c r="L11" t="str">
        <f>A34</f>
        <v>C2</v>
      </c>
      <c r="M11">
        <f>B34</f>
        <v>3305</v>
      </c>
      <c r="N11" s="8">
        <f t="shared" si="1"/>
        <v>3.1844013325494809E-2</v>
      </c>
      <c r="O11">
        <f t="shared" si="2"/>
        <v>1.2737605330197923</v>
      </c>
    </row>
    <row r="12" spans="1:98" x14ac:dyDescent="0.4">
      <c r="A12" t="s">
        <v>9</v>
      </c>
      <c r="B12">
        <v>24956</v>
      </c>
      <c r="G12">
        <f>'Plate 1'!G12</f>
        <v>1.875</v>
      </c>
      <c r="H12" t="str">
        <f>A45</f>
        <v>D1</v>
      </c>
      <c r="I12">
        <f>B45</f>
        <v>6716</v>
      </c>
      <c r="K12" t="s">
        <v>91</v>
      </c>
      <c r="L12" t="str">
        <f>A46</f>
        <v>D2</v>
      </c>
      <c r="M12">
        <f>B46</f>
        <v>3281</v>
      </c>
      <c r="N12" s="8">
        <f t="shared" si="1"/>
        <v>2.0086223789927492E-2</v>
      </c>
      <c r="O12">
        <f t="shared" si="2"/>
        <v>0.80344895159709973</v>
      </c>
    </row>
    <row r="13" spans="1:98" x14ac:dyDescent="0.4">
      <c r="A13" t="s">
        <v>17</v>
      </c>
      <c r="B13">
        <v>61283</v>
      </c>
      <c r="G13">
        <f>'Plate 1'!G13</f>
        <v>0.46875</v>
      </c>
      <c r="H13" t="str">
        <f>A57</f>
        <v>E1</v>
      </c>
      <c r="I13">
        <f>B57</f>
        <v>4285</v>
      </c>
      <c r="K13" t="s">
        <v>94</v>
      </c>
      <c r="L13" t="str">
        <f>A58</f>
        <v>E2</v>
      </c>
      <c r="M13">
        <f>B58</f>
        <v>3258</v>
      </c>
      <c r="N13" s="8">
        <f t="shared" si="1"/>
        <v>8.8183421516754845E-3</v>
      </c>
      <c r="O13">
        <f t="shared" si="2"/>
        <v>0.35273368606701938</v>
      </c>
    </row>
    <row r="14" spans="1:98" x14ac:dyDescent="0.4">
      <c r="A14" t="s">
        <v>25</v>
      </c>
      <c r="B14">
        <v>38642</v>
      </c>
      <c r="G14">
        <f>'Plate 1'!G14</f>
        <v>0.1171875</v>
      </c>
      <c r="H14" t="str">
        <f>A69</f>
        <v>F1</v>
      </c>
      <c r="I14">
        <f>B69</f>
        <v>3489</v>
      </c>
      <c r="K14" t="s">
        <v>97</v>
      </c>
      <c r="L14" t="str">
        <f>A70</f>
        <v>F2</v>
      </c>
      <c r="M14">
        <f>B70</f>
        <v>3356</v>
      </c>
      <c r="N14" s="8">
        <f t="shared" si="1"/>
        <v>5.6829316088575346E-2</v>
      </c>
      <c r="O14">
        <f t="shared" si="2"/>
        <v>2.2731726435430137</v>
      </c>
    </row>
    <row r="15" spans="1:98" x14ac:dyDescent="0.4">
      <c r="A15" t="s">
        <v>34</v>
      </c>
      <c r="B15">
        <v>3318</v>
      </c>
      <c r="G15">
        <f>'Plate 1'!G15</f>
        <v>0</v>
      </c>
      <c r="H15" t="str">
        <f>A81</f>
        <v>G1</v>
      </c>
      <c r="I15">
        <f>B81</f>
        <v>3240</v>
      </c>
      <c r="K15" t="s">
        <v>100</v>
      </c>
      <c r="L15" t="str">
        <f>A82</f>
        <v>G2</v>
      </c>
      <c r="M15">
        <f>B82</f>
        <v>3393</v>
      </c>
      <c r="N15" s="8">
        <f t="shared" si="1"/>
        <v>7.4955908289241618E-2</v>
      </c>
      <c r="O15">
        <f t="shared" si="2"/>
        <v>2.9982363315696645</v>
      </c>
    </row>
    <row r="16" spans="1:98" x14ac:dyDescent="0.4">
      <c r="A16" t="s">
        <v>41</v>
      </c>
      <c r="B16">
        <v>3375</v>
      </c>
      <c r="H16" t="s">
        <v>119</v>
      </c>
      <c r="I16">
        <f>SLOPE(I9:I15, G9:G15)</f>
        <v>2050.4262749243617</v>
      </c>
      <c r="K16" t="s">
        <v>103</v>
      </c>
      <c r="L16" t="str">
        <f>A94</f>
        <v>H2</v>
      </c>
      <c r="M16">
        <f>B94</f>
        <v>3371</v>
      </c>
      <c r="N16" s="8">
        <f t="shared" si="1"/>
        <v>6.4177934548304921E-2</v>
      </c>
      <c r="O16">
        <f t="shared" si="2"/>
        <v>2.5671173819321966</v>
      </c>
    </row>
    <row r="17" spans="1:15" x14ac:dyDescent="0.4">
      <c r="A17" t="s">
        <v>49</v>
      </c>
      <c r="B17">
        <v>3784</v>
      </c>
      <c r="K17" t="s">
        <v>104</v>
      </c>
      <c r="L17" t="str">
        <f>A95</f>
        <v>H3</v>
      </c>
      <c r="M17">
        <f>B95</f>
        <v>3551</v>
      </c>
      <c r="N17" s="8">
        <f t="shared" si="1"/>
        <v>0.15236135606505977</v>
      </c>
      <c r="O17">
        <f t="shared" si="2"/>
        <v>6.0944542426023904</v>
      </c>
    </row>
    <row r="18" spans="1:15" x14ac:dyDescent="0.4">
      <c r="A18" t="s">
        <v>57</v>
      </c>
      <c r="B18">
        <v>3573</v>
      </c>
      <c r="K18" t="s">
        <v>101</v>
      </c>
      <c r="L18" t="str">
        <f>A83</f>
        <v>G3</v>
      </c>
      <c r="M18">
        <f>B83</f>
        <v>4295</v>
      </c>
      <c r="N18" s="8">
        <f t="shared" si="1"/>
        <v>0.51685283166764651</v>
      </c>
      <c r="O18">
        <f t="shared" si="2"/>
        <v>20.674113266705859</v>
      </c>
    </row>
    <row r="19" spans="1:15" x14ac:dyDescent="0.4">
      <c r="A19" t="s">
        <v>65</v>
      </c>
      <c r="B19">
        <v>3174</v>
      </c>
      <c r="K19" t="s">
        <v>98</v>
      </c>
      <c r="L19" t="str">
        <f>A71</f>
        <v>F3</v>
      </c>
      <c r="M19">
        <f>B71</f>
        <v>5633</v>
      </c>
      <c r="N19" s="8">
        <f t="shared" si="1"/>
        <v>1.1723495982755241</v>
      </c>
      <c r="O19">
        <f t="shared" si="2"/>
        <v>46.893983931020962</v>
      </c>
    </row>
    <row r="20" spans="1:15" x14ac:dyDescent="0.4">
      <c r="A20" t="s">
        <v>73</v>
      </c>
      <c r="B20">
        <v>3135</v>
      </c>
      <c r="K20" t="s">
        <v>95</v>
      </c>
      <c r="L20" t="str">
        <f>A59</f>
        <v>E3</v>
      </c>
      <c r="M20">
        <f>B59</f>
        <v>11094</v>
      </c>
      <c r="N20" s="8">
        <f t="shared" si="1"/>
        <v>3.8477366255144032</v>
      </c>
      <c r="O20">
        <f t="shared" si="2"/>
        <v>153.90946502057614</v>
      </c>
    </row>
    <row r="21" spans="1:15" x14ac:dyDescent="0.4">
      <c r="A21" t="s">
        <v>85</v>
      </c>
      <c r="B21">
        <v>33330</v>
      </c>
      <c r="K21" t="s">
        <v>92</v>
      </c>
      <c r="L21" t="str">
        <f>A47</f>
        <v>D3</v>
      </c>
      <c r="M21">
        <f>B47</f>
        <v>26436</v>
      </c>
      <c r="N21" s="8">
        <f t="shared" si="1"/>
        <v>11.363903586125808</v>
      </c>
      <c r="O21">
        <f t="shared" si="2"/>
        <v>454.55614344503232</v>
      </c>
    </row>
    <row r="22" spans="1:15" x14ac:dyDescent="0.4">
      <c r="A22" t="s">
        <v>86</v>
      </c>
      <c r="B22">
        <v>3281</v>
      </c>
      <c r="K22" t="s">
        <v>89</v>
      </c>
      <c r="L22" t="str">
        <f>A35</f>
        <v>C3</v>
      </c>
      <c r="M22">
        <f>B35</f>
        <v>42364</v>
      </c>
      <c r="N22" s="8">
        <f t="shared" si="1"/>
        <v>19.167156574563982</v>
      </c>
      <c r="O22">
        <f t="shared" si="2"/>
        <v>766.68626298255936</v>
      </c>
    </row>
    <row r="23" spans="1:15" x14ac:dyDescent="0.4">
      <c r="A23" t="s">
        <v>87</v>
      </c>
      <c r="B23">
        <v>41533</v>
      </c>
      <c r="K23" t="s">
        <v>86</v>
      </c>
      <c r="L23" t="str">
        <f>A23</f>
        <v>B3</v>
      </c>
      <c r="M23">
        <f>B23</f>
        <v>41533</v>
      </c>
      <c r="N23" s="8">
        <f t="shared" si="1"/>
        <v>18.760043111894962</v>
      </c>
      <c r="O23">
        <f t="shared" si="2"/>
        <v>750.40172447579846</v>
      </c>
    </row>
    <row r="24" spans="1:15" x14ac:dyDescent="0.4">
      <c r="A24" t="s">
        <v>10</v>
      </c>
      <c r="B24">
        <v>19392</v>
      </c>
      <c r="K24" t="s">
        <v>83</v>
      </c>
      <c r="L24" t="str">
        <f>A11</f>
        <v>A3</v>
      </c>
      <c r="M24">
        <f>B11</f>
        <v>36868</v>
      </c>
      <c r="N24" s="8">
        <f t="shared" si="1"/>
        <v>16.474622770919066</v>
      </c>
      <c r="O24">
        <f t="shared" si="2"/>
        <v>658.98491083676265</v>
      </c>
    </row>
    <row r="25" spans="1:15" x14ac:dyDescent="0.4">
      <c r="A25" t="s">
        <v>18</v>
      </c>
      <c r="B25">
        <v>40940</v>
      </c>
      <c r="K25" t="s">
        <v>84</v>
      </c>
      <c r="L25" t="str">
        <f>A12</f>
        <v>A4</v>
      </c>
      <c r="M25">
        <f>B12</f>
        <v>24956</v>
      </c>
      <c r="N25" s="8">
        <f t="shared" si="1"/>
        <v>10.638839898099157</v>
      </c>
      <c r="O25">
        <f t="shared" si="2"/>
        <v>425.55359592396627</v>
      </c>
    </row>
    <row r="26" spans="1:15" x14ac:dyDescent="0.4">
      <c r="A26" t="s">
        <v>26</v>
      </c>
      <c r="B26">
        <v>27923</v>
      </c>
      <c r="K26" t="s">
        <v>87</v>
      </c>
      <c r="L26" t="str">
        <f>A24</f>
        <v>B4</v>
      </c>
      <c r="M26">
        <f>B24</f>
        <v>19392</v>
      </c>
      <c r="N26" s="8">
        <f t="shared" si="1"/>
        <v>7.912992357436802</v>
      </c>
      <c r="O26">
        <f t="shared" si="2"/>
        <v>316.51969429747209</v>
      </c>
    </row>
    <row r="27" spans="1:15" x14ac:dyDescent="0.4">
      <c r="A27" t="s">
        <v>35</v>
      </c>
      <c r="B27">
        <v>3321</v>
      </c>
      <c r="K27" t="s">
        <v>90</v>
      </c>
      <c r="L27" t="str">
        <f>A36</f>
        <v>C4</v>
      </c>
      <c r="M27">
        <f>B36</f>
        <v>10944</v>
      </c>
      <c r="N27" s="8">
        <f t="shared" si="1"/>
        <v>3.7742504409171076</v>
      </c>
      <c r="O27">
        <f t="shared" si="2"/>
        <v>150.9700176366843</v>
      </c>
    </row>
    <row r="28" spans="1:15" x14ac:dyDescent="0.4">
      <c r="A28" t="s">
        <v>42</v>
      </c>
      <c r="B28">
        <v>3585</v>
      </c>
      <c r="K28" t="s">
        <v>93</v>
      </c>
      <c r="L28" t="str">
        <f>A48</f>
        <v>D4</v>
      </c>
      <c r="M28">
        <f>B48</f>
        <v>7311</v>
      </c>
      <c r="N28" s="8">
        <f t="shared" si="1"/>
        <v>1.9944150499706055</v>
      </c>
      <c r="O28">
        <f t="shared" si="2"/>
        <v>79.776601998824219</v>
      </c>
    </row>
    <row r="29" spans="1:15" x14ac:dyDescent="0.4">
      <c r="A29" t="s">
        <v>50</v>
      </c>
      <c r="B29">
        <v>4096</v>
      </c>
      <c r="K29" t="s">
        <v>96</v>
      </c>
      <c r="L29" t="str">
        <f>A60</f>
        <v>E4</v>
      </c>
      <c r="M29">
        <f>B60</f>
        <v>6186</v>
      </c>
      <c r="N29" s="8">
        <f t="shared" si="1"/>
        <v>1.4432686654908877</v>
      </c>
      <c r="O29">
        <f t="shared" si="2"/>
        <v>57.730746619635511</v>
      </c>
    </row>
    <row r="30" spans="1:15" x14ac:dyDescent="0.4">
      <c r="A30" t="s">
        <v>58</v>
      </c>
      <c r="B30">
        <v>3508</v>
      </c>
      <c r="K30" t="s">
        <v>99</v>
      </c>
      <c r="L30" t="str">
        <f>A72</f>
        <v>F4</v>
      </c>
      <c r="M30">
        <f>B72</f>
        <v>5835</v>
      </c>
      <c r="N30" s="8">
        <f t="shared" si="1"/>
        <v>1.2713109935332156</v>
      </c>
      <c r="O30">
        <f t="shared" si="2"/>
        <v>50.852439741328624</v>
      </c>
    </row>
    <row r="31" spans="1:15" x14ac:dyDescent="0.4">
      <c r="A31" t="s">
        <v>66</v>
      </c>
      <c r="B31">
        <v>3255</v>
      </c>
      <c r="K31" t="s">
        <v>102</v>
      </c>
      <c r="L31" t="str">
        <f>A84</f>
        <v>G4</v>
      </c>
      <c r="M31">
        <f>B84</f>
        <v>3198</v>
      </c>
      <c r="N31" s="8">
        <f t="shared" si="1"/>
        <v>-2.0576131687242798E-2</v>
      </c>
      <c r="O31">
        <f t="shared" si="2"/>
        <v>-0.82304526748971196</v>
      </c>
    </row>
    <row r="32" spans="1:15" x14ac:dyDescent="0.4">
      <c r="A32" t="s">
        <v>74</v>
      </c>
      <c r="B32">
        <v>3215</v>
      </c>
      <c r="K32" t="s">
        <v>105</v>
      </c>
      <c r="L32" t="str">
        <f>A96</f>
        <v>H4</v>
      </c>
      <c r="M32">
        <f>B96</f>
        <v>3150</v>
      </c>
      <c r="N32" s="8">
        <f t="shared" si="1"/>
        <v>-4.4091710758377423E-2</v>
      </c>
      <c r="O32">
        <f t="shared" si="2"/>
        <v>-1.7636684303350969</v>
      </c>
    </row>
    <row r="33" spans="1:15" x14ac:dyDescent="0.4">
      <c r="A33" t="s">
        <v>88</v>
      </c>
      <c r="B33">
        <v>18025</v>
      </c>
      <c r="K33" t="s">
        <v>16</v>
      </c>
      <c r="L33" t="str">
        <f>A97</f>
        <v>H5</v>
      </c>
      <c r="M33">
        <f>B97</f>
        <v>3170</v>
      </c>
      <c r="N33" s="8">
        <f t="shared" si="1"/>
        <v>-3.4293552812071332E-2</v>
      </c>
      <c r="O33">
        <f t="shared" si="2"/>
        <v>-1.3717421124828533</v>
      </c>
    </row>
    <row r="34" spans="1:15" x14ac:dyDescent="0.4">
      <c r="A34" t="s">
        <v>89</v>
      </c>
      <c r="B34">
        <v>3305</v>
      </c>
      <c r="K34" t="s">
        <v>15</v>
      </c>
      <c r="L34" t="str">
        <f>A85</f>
        <v>G5</v>
      </c>
      <c r="M34">
        <f>B85</f>
        <v>3212</v>
      </c>
      <c r="N34" s="8">
        <f t="shared" si="1"/>
        <v>-1.3717421124828532E-2</v>
      </c>
      <c r="O34">
        <f t="shared" si="2"/>
        <v>-0.54869684499314131</v>
      </c>
    </row>
    <row r="35" spans="1:15" x14ac:dyDescent="0.4">
      <c r="A35" t="s">
        <v>90</v>
      </c>
      <c r="B35">
        <v>42364</v>
      </c>
      <c r="K35" t="s">
        <v>14</v>
      </c>
      <c r="L35" t="str">
        <f>A73</f>
        <v>F5</v>
      </c>
      <c r="M35">
        <f>B73</f>
        <v>3308</v>
      </c>
      <c r="N35" s="8">
        <f t="shared" si="1"/>
        <v>3.3313737017440719E-2</v>
      </c>
      <c r="O35">
        <f t="shared" si="2"/>
        <v>1.3325494806976288</v>
      </c>
    </row>
    <row r="36" spans="1:15" x14ac:dyDescent="0.4">
      <c r="A36" t="s">
        <v>11</v>
      </c>
      <c r="B36">
        <v>10944</v>
      </c>
      <c r="K36" t="s">
        <v>13</v>
      </c>
      <c r="L36" t="str">
        <f>A61</f>
        <v>E5</v>
      </c>
      <c r="M36">
        <f>B61</f>
        <v>3481</v>
      </c>
      <c r="N36" s="8">
        <f t="shared" si="1"/>
        <v>0.11806780325298843</v>
      </c>
      <c r="O36">
        <f t="shared" si="2"/>
        <v>4.7227121301195378</v>
      </c>
    </row>
    <row r="37" spans="1:15" x14ac:dyDescent="0.4">
      <c r="A37" t="s">
        <v>19</v>
      </c>
      <c r="B37">
        <v>9469</v>
      </c>
      <c r="K37" t="s">
        <v>12</v>
      </c>
      <c r="L37" t="str">
        <f>A49</f>
        <v>D5</v>
      </c>
      <c r="M37">
        <f>B49</f>
        <v>4100</v>
      </c>
      <c r="N37" s="8">
        <f t="shared" si="1"/>
        <v>0.42132079169116204</v>
      </c>
      <c r="O37">
        <f t="shared" si="2"/>
        <v>16.85283166764648</v>
      </c>
    </row>
    <row r="38" spans="1:15" x14ac:dyDescent="0.4">
      <c r="A38" t="s">
        <v>27</v>
      </c>
      <c r="B38">
        <v>11620</v>
      </c>
      <c r="K38" t="s">
        <v>11</v>
      </c>
      <c r="L38" t="str">
        <f>A37</f>
        <v>C5</v>
      </c>
      <c r="M38">
        <f>B37</f>
        <v>9469</v>
      </c>
      <c r="N38" s="8">
        <f t="shared" si="1"/>
        <v>3.051636292377033</v>
      </c>
      <c r="O38">
        <f t="shared" si="2"/>
        <v>122.06545169508132</v>
      </c>
    </row>
    <row r="39" spans="1:15" x14ac:dyDescent="0.4">
      <c r="A39" t="s">
        <v>36</v>
      </c>
      <c r="B39">
        <v>3295</v>
      </c>
      <c r="K39" t="s">
        <v>10</v>
      </c>
      <c r="L39" t="str">
        <f>A25</f>
        <v>B5</v>
      </c>
      <c r="M39">
        <f>B25</f>
        <v>40940</v>
      </c>
      <c r="N39" s="8">
        <f t="shared" si="1"/>
        <v>18.469527728786989</v>
      </c>
      <c r="O39">
        <f t="shared" si="2"/>
        <v>738.78110915147954</v>
      </c>
    </row>
    <row r="40" spans="1:15" x14ac:dyDescent="0.4">
      <c r="A40" t="s">
        <v>43</v>
      </c>
      <c r="B40">
        <v>4409</v>
      </c>
      <c r="K40" t="s">
        <v>9</v>
      </c>
      <c r="L40" t="str">
        <f>A13</f>
        <v>A5</v>
      </c>
      <c r="M40">
        <f>B13</f>
        <v>61283</v>
      </c>
      <c r="N40" s="8">
        <f t="shared" si="1"/>
        <v>28.43572408387223</v>
      </c>
      <c r="O40">
        <f t="shared" si="2"/>
        <v>1137.4289633548892</v>
      </c>
    </row>
    <row r="41" spans="1:15" x14ac:dyDescent="0.4">
      <c r="A41" t="s">
        <v>51</v>
      </c>
      <c r="B41">
        <v>4037</v>
      </c>
      <c r="K41" t="s">
        <v>17</v>
      </c>
      <c r="L41" t="str">
        <f>A14</f>
        <v>A6</v>
      </c>
      <c r="M41">
        <f>B14</f>
        <v>38642</v>
      </c>
      <c r="N41" s="8">
        <f t="shared" si="1"/>
        <v>17.343719380756419</v>
      </c>
      <c r="O41">
        <f t="shared" si="2"/>
        <v>693.7487752302568</v>
      </c>
    </row>
    <row r="42" spans="1:15" x14ac:dyDescent="0.4">
      <c r="A42" t="s">
        <v>59</v>
      </c>
      <c r="B42">
        <v>3216</v>
      </c>
      <c r="K42" t="s">
        <v>18</v>
      </c>
      <c r="L42" t="str">
        <f>A26</f>
        <v>B6</v>
      </c>
      <c r="M42">
        <f>B26</f>
        <v>27923</v>
      </c>
      <c r="N42" s="8">
        <f t="shared" si="1"/>
        <v>12.092396629433667</v>
      </c>
      <c r="O42">
        <f t="shared" si="2"/>
        <v>483.69586517734666</v>
      </c>
    </row>
    <row r="43" spans="1:15" x14ac:dyDescent="0.4">
      <c r="A43" t="s">
        <v>67</v>
      </c>
      <c r="B43">
        <v>3267</v>
      </c>
      <c r="K43" t="s">
        <v>19</v>
      </c>
      <c r="L43" t="str">
        <f>A38</f>
        <v>C6</v>
      </c>
      <c r="M43">
        <f>B38</f>
        <v>11620</v>
      </c>
      <c r="N43" s="8">
        <f t="shared" si="1"/>
        <v>4.1054281795022538</v>
      </c>
      <c r="O43">
        <f t="shared" si="2"/>
        <v>164.21712718009016</v>
      </c>
    </row>
    <row r="44" spans="1:15" x14ac:dyDescent="0.4">
      <c r="A44" t="s">
        <v>75</v>
      </c>
      <c r="B44">
        <v>3244</v>
      </c>
      <c r="K44" t="s">
        <v>20</v>
      </c>
      <c r="L44" t="str">
        <f>A50</f>
        <v>D6</v>
      </c>
      <c r="M44">
        <f>B50</f>
        <v>7118</v>
      </c>
      <c r="N44" s="8">
        <f t="shared" si="1"/>
        <v>1.8998628257887518</v>
      </c>
      <c r="O44">
        <f t="shared" si="2"/>
        <v>75.994513031550071</v>
      </c>
    </row>
    <row r="45" spans="1:15" x14ac:dyDescent="0.4">
      <c r="A45" t="s">
        <v>91</v>
      </c>
      <c r="B45">
        <v>6716</v>
      </c>
      <c r="K45" t="s">
        <v>21</v>
      </c>
      <c r="L45" t="str">
        <f>A62</f>
        <v>E6</v>
      </c>
      <c r="M45">
        <f>B62</f>
        <v>5798</v>
      </c>
      <c r="N45" s="8">
        <f t="shared" si="1"/>
        <v>1.2531844013325495</v>
      </c>
      <c r="O45">
        <f t="shared" si="2"/>
        <v>50.12737605330198</v>
      </c>
    </row>
    <row r="46" spans="1:15" x14ac:dyDescent="0.4">
      <c r="A46" t="s">
        <v>92</v>
      </c>
      <c r="B46">
        <v>3281</v>
      </c>
      <c r="K46" t="s">
        <v>22</v>
      </c>
      <c r="L46" t="str">
        <f>A74</f>
        <v>F6</v>
      </c>
      <c r="M46">
        <f>B74</f>
        <v>4693</v>
      </c>
      <c r="N46" s="8">
        <f t="shared" si="1"/>
        <v>0.71183617479913774</v>
      </c>
      <c r="O46">
        <f t="shared" si="2"/>
        <v>28.47344699196551</v>
      </c>
    </row>
    <row r="47" spans="1:15" x14ac:dyDescent="0.4">
      <c r="A47" t="s">
        <v>93</v>
      </c>
      <c r="B47">
        <v>26436</v>
      </c>
      <c r="K47" t="s">
        <v>23</v>
      </c>
      <c r="L47" t="str">
        <f>A86</f>
        <v>G6</v>
      </c>
      <c r="M47">
        <f>B86</f>
        <v>3930</v>
      </c>
      <c r="N47" s="8">
        <f t="shared" si="1"/>
        <v>0.33803644914756026</v>
      </c>
      <c r="O47">
        <f t="shared" si="2"/>
        <v>13.52145796590241</v>
      </c>
    </row>
    <row r="48" spans="1:15" x14ac:dyDescent="0.4">
      <c r="A48" t="s">
        <v>12</v>
      </c>
      <c r="B48">
        <v>7311</v>
      </c>
      <c r="K48" t="s">
        <v>24</v>
      </c>
      <c r="L48" t="str">
        <f>A98</f>
        <v>H6</v>
      </c>
      <c r="M48">
        <f>B98</f>
        <v>3594</v>
      </c>
      <c r="N48" s="8">
        <f t="shared" si="1"/>
        <v>0.17342739564961787</v>
      </c>
      <c r="O48">
        <f t="shared" si="2"/>
        <v>6.9370958259847146</v>
      </c>
    </row>
    <row r="49" spans="1:15" x14ac:dyDescent="0.4">
      <c r="A49" t="s">
        <v>20</v>
      </c>
      <c r="B49">
        <v>4100</v>
      </c>
      <c r="K49" t="s">
        <v>33</v>
      </c>
      <c r="L49" t="str">
        <f>A99</f>
        <v>H7</v>
      </c>
      <c r="M49">
        <f>B99</f>
        <v>3709</v>
      </c>
      <c r="N49" s="8">
        <f t="shared" si="1"/>
        <v>0.22976680384087791</v>
      </c>
      <c r="O49">
        <f t="shared" si="2"/>
        <v>9.1906721536351164</v>
      </c>
    </row>
    <row r="50" spans="1:15" x14ac:dyDescent="0.4">
      <c r="A50" t="s">
        <v>28</v>
      </c>
      <c r="B50">
        <v>7118</v>
      </c>
      <c r="K50" t="s">
        <v>31</v>
      </c>
      <c r="L50" t="str">
        <f>A87</f>
        <v>G7</v>
      </c>
      <c r="M50">
        <f>B87</f>
        <v>3665</v>
      </c>
      <c r="N50" s="8">
        <f t="shared" si="1"/>
        <v>0.20821085635900449</v>
      </c>
      <c r="O50">
        <f t="shared" si="2"/>
        <v>8.3284342543601788</v>
      </c>
    </row>
    <row r="51" spans="1:15" x14ac:dyDescent="0.4">
      <c r="A51" t="s">
        <v>37</v>
      </c>
      <c r="B51">
        <v>3303</v>
      </c>
      <c r="K51" t="s">
        <v>32</v>
      </c>
      <c r="L51" t="str">
        <f>A75</f>
        <v>F7</v>
      </c>
      <c r="M51">
        <f>B75</f>
        <v>3671</v>
      </c>
      <c r="N51" s="8">
        <f t="shared" si="1"/>
        <v>0.21115030374289634</v>
      </c>
      <c r="O51">
        <f t="shared" si="2"/>
        <v>8.4460121497158536</v>
      </c>
    </row>
    <row r="52" spans="1:15" x14ac:dyDescent="0.4">
      <c r="A52" t="s">
        <v>44</v>
      </c>
      <c r="B52">
        <v>7487</v>
      </c>
      <c r="K52" t="s">
        <v>29</v>
      </c>
      <c r="L52" t="str">
        <f>A63</f>
        <v>E7</v>
      </c>
      <c r="M52">
        <f>B63</f>
        <v>3479</v>
      </c>
      <c r="N52" s="8">
        <f t="shared" si="1"/>
        <v>0.11708798745835783</v>
      </c>
      <c r="O52">
        <f t="shared" si="2"/>
        <v>4.6835194983343129</v>
      </c>
    </row>
    <row r="53" spans="1:15" x14ac:dyDescent="0.4">
      <c r="A53" t="s">
        <v>52</v>
      </c>
      <c r="B53">
        <v>4224</v>
      </c>
      <c r="K53" t="s">
        <v>28</v>
      </c>
      <c r="L53" t="str">
        <f>A51</f>
        <v>D7</v>
      </c>
      <c r="M53">
        <f>B51</f>
        <v>3303</v>
      </c>
      <c r="N53" s="8">
        <f t="shared" si="1"/>
        <v>3.0864197530864196E-2</v>
      </c>
      <c r="O53">
        <f t="shared" si="2"/>
        <v>1.2345679012345678</v>
      </c>
    </row>
    <row r="54" spans="1:15" x14ac:dyDescent="0.4">
      <c r="A54" t="s">
        <v>60</v>
      </c>
      <c r="B54">
        <v>3286</v>
      </c>
      <c r="K54" t="s">
        <v>27</v>
      </c>
      <c r="L54" t="str">
        <f>A39</f>
        <v>C7</v>
      </c>
      <c r="M54">
        <f>B39</f>
        <v>3295</v>
      </c>
      <c r="N54" s="8">
        <f t="shared" si="1"/>
        <v>2.694493435234176E-2</v>
      </c>
      <c r="O54">
        <f t="shared" si="2"/>
        <v>1.0777973740936704</v>
      </c>
    </row>
    <row r="55" spans="1:15" x14ac:dyDescent="0.4">
      <c r="A55" t="s">
        <v>68</v>
      </c>
      <c r="B55">
        <v>3268</v>
      </c>
      <c r="K55" t="s">
        <v>26</v>
      </c>
      <c r="L55" t="str">
        <f>A27</f>
        <v>B7</v>
      </c>
      <c r="M55">
        <f>B27</f>
        <v>3321</v>
      </c>
      <c r="N55" s="8">
        <f t="shared" si="1"/>
        <v>3.968253968253968E-2</v>
      </c>
      <c r="O55">
        <f t="shared" si="2"/>
        <v>1.5873015873015872</v>
      </c>
    </row>
    <row r="56" spans="1:15" x14ac:dyDescent="0.4">
      <c r="A56" t="s">
        <v>76</v>
      </c>
      <c r="B56">
        <v>3336</v>
      </c>
      <c r="K56" t="s">
        <v>25</v>
      </c>
      <c r="L56" t="str">
        <f>A15</f>
        <v>A7</v>
      </c>
      <c r="M56">
        <f>B15</f>
        <v>3318</v>
      </c>
      <c r="N56" s="8">
        <f t="shared" si="1"/>
        <v>3.8212815990593771E-2</v>
      </c>
      <c r="O56">
        <f t="shared" si="2"/>
        <v>1.5285126396237509</v>
      </c>
    </row>
    <row r="57" spans="1:15" x14ac:dyDescent="0.4">
      <c r="A57" t="s">
        <v>94</v>
      </c>
      <c r="B57">
        <v>4285</v>
      </c>
      <c r="K57" t="s">
        <v>34</v>
      </c>
      <c r="L57" t="str">
        <f>A16</f>
        <v>A8</v>
      </c>
      <c r="M57">
        <f>B16</f>
        <v>3375</v>
      </c>
      <c r="N57" s="8">
        <f t="shared" si="1"/>
        <v>6.6137566137566134E-2</v>
      </c>
      <c r="O57">
        <f t="shared" si="2"/>
        <v>2.6455026455026456</v>
      </c>
    </row>
    <row r="58" spans="1:15" x14ac:dyDescent="0.4">
      <c r="A58" t="s">
        <v>95</v>
      </c>
      <c r="B58">
        <v>3258</v>
      </c>
      <c r="K58" t="s">
        <v>35</v>
      </c>
      <c r="L58" t="str">
        <f>A28</f>
        <v>B8</v>
      </c>
      <c r="M58">
        <f>B28</f>
        <v>3585</v>
      </c>
      <c r="N58" s="8">
        <f t="shared" si="1"/>
        <v>0.16901822457378013</v>
      </c>
      <c r="O58">
        <f t="shared" si="2"/>
        <v>6.7607289829512052</v>
      </c>
    </row>
    <row r="59" spans="1:15" x14ac:dyDescent="0.4">
      <c r="A59" t="s">
        <v>96</v>
      </c>
      <c r="B59">
        <v>11094</v>
      </c>
      <c r="K59" t="s">
        <v>36</v>
      </c>
      <c r="L59" t="str">
        <f>A40</f>
        <v>C8</v>
      </c>
      <c r="M59">
        <f>B40</f>
        <v>4409</v>
      </c>
      <c r="N59" s="8">
        <f t="shared" si="1"/>
        <v>0.57270233196159126</v>
      </c>
      <c r="O59">
        <f t="shared" si="2"/>
        <v>22.90809327846365</v>
      </c>
    </row>
    <row r="60" spans="1:15" x14ac:dyDescent="0.4">
      <c r="A60" t="s">
        <v>13</v>
      </c>
      <c r="B60">
        <v>6186</v>
      </c>
      <c r="K60" t="s">
        <v>37</v>
      </c>
      <c r="L60" t="str">
        <f>A52</f>
        <v>D8</v>
      </c>
      <c r="M60">
        <f>B52</f>
        <v>7487</v>
      </c>
      <c r="N60" s="8">
        <f t="shared" si="1"/>
        <v>2.0806388398980991</v>
      </c>
      <c r="O60">
        <f t="shared" si="2"/>
        <v>83.225553595923969</v>
      </c>
    </row>
    <row r="61" spans="1:15" x14ac:dyDescent="0.4">
      <c r="A61" t="s">
        <v>21</v>
      </c>
      <c r="B61">
        <v>3481</v>
      </c>
      <c r="K61" t="s">
        <v>38</v>
      </c>
      <c r="L61" t="str">
        <f>A64</f>
        <v>E8</v>
      </c>
      <c r="M61">
        <f>B64</f>
        <v>26245</v>
      </c>
      <c r="N61" s="8">
        <f t="shared" si="1"/>
        <v>11.270331177738585</v>
      </c>
      <c r="O61">
        <f t="shared" si="2"/>
        <v>450.8132471095434</v>
      </c>
    </row>
    <row r="62" spans="1:15" x14ac:dyDescent="0.4">
      <c r="A62" t="s">
        <v>29</v>
      </c>
      <c r="B62">
        <v>5798</v>
      </c>
      <c r="K62" t="s">
        <v>30</v>
      </c>
      <c r="L62" t="str">
        <f>A76</f>
        <v>F8</v>
      </c>
      <c r="M62">
        <f>B76</f>
        <v>60995</v>
      </c>
      <c r="N62" s="8">
        <f t="shared" si="1"/>
        <v>28.294630609445424</v>
      </c>
      <c r="O62">
        <f t="shared" si="2"/>
        <v>1131.785224377817</v>
      </c>
    </row>
    <row r="63" spans="1:15" x14ac:dyDescent="0.4">
      <c r="A63" t="s">
        <v>38</v>
      </c>
      <c r="B63">
        <v>3479</v>
      </c>
      <c r="K63" t="s">
        <v>39</v>
      </c>
      <c r="L63" t="str">
        <f>A88</f>
        <v>G8</v>
      </c>
      <c r="M63">
        <f>B88</f>
        <v>60798</v>
      </c>
      <c r="N63" s="8">
        <f t="shared" si="1"/>
        <v>28.198118753674308</v>
      </c>
      <c r="O63">
        <f t="shared" si="2"/>
        <v>1127.9247501469722</v>
      </c>
    </row>
    <row r="64" spans="1:15" x14ac:dyDescent="0.4">
      <c r="A64" t="s">
        <v>45</v>
      </c>
      <c r="B64">
        <v>26245</v>
      </c>
      <c r="K64" t="s">
        <v>40</v>
      </c>
      <c r="L64" t="str">
        <f>A100</f>
        <v>H8</v>
      </c>
      <c r="M64">
        <f>B100</f>
        <v>33982</v>
      </c>
      <c r="N64" s="8">
        <f t="shared" si="1"/>
        <v>15.060748579267097</v>
      </c>
      <c r="O64">
        <f t="shared" si="2"/>
        <v>602.42994317068383</v>
      </c>
    </row>
    <row r="65" spans="1:15" x14ac:dyDescent="0.4">
      <c r="A65" t="s">
        <v>53</v>
      </c>
      <c r="B65">
        <v>5074</v>
      </c>
      <c r="K65" t="s">
        <v>48</v>
      </c>
      <c r="L65" t="str">
        <f>A101</f>
        <v>H9</v>
      </c>
      <c r="M65">
        <f>B101</f>
        <v>18359</v>
      </c>
      <c r="N65" s="8">
        <f t="shared" si="1"/>
        <v>7.4069174995100919</v>
      </c>
      <c r="O65">
        <f t="shared" si="2"/>
        <v>296.27669998040369</v>
      </c>
    </row>
    <row r="66" spans="1:15" x14ac:dyDescent="0.4">
      <c r="A66" t="s">
        <v>61</v>
      </c>
      <c r="B66">
        <v>3233</v>
      </c>
      <c r="K66" t="s">
        <v>47</v>
      </c>
      <c r="L66" t="str">
        <f>A89</f>
        <v>G9</v>
      </c>
      <c r="M66">
        <f>B89</f>
        <v>9802</v>
      </c>
      <c r="N66" s="8">
        <f t="shared" si="1"/>
        <v>3.2147756221830295</v>
      </c>
      <c r="O66">
        <f t="shared" si="2"/>
        <v>128.59102488732117</v>
      </c>
    </row>
    <row r="67" spans="1:15" x14ac:dyDescent="0.4">
      <c r="A67" t="s">
        <v>69</v>
      </c>
      <c r="B67">
        <v>3235</v>
      </c>
      <c r="K67" t="s">
        <v>46</v>
      </c>
      <c r="L67" t="str">
        <f>A77</f>
        <v>F9</v>
      </c>
      <c r="M67">
        <f>B77</f>
        <v>7164</v>
      </c>
      <c r="N67" s="8">
        <f t="shared" si="1"/>
        <v>1.9223985890652557</v>
      </c>
      <c r="O67">
        <f t="shared" si="2"/>
        <v>76.895943562610228</v>
      </c>
    </row>
    <row r="68" spans="1:15" x14ac:dyDescent="0.4">
      <c r="A68" t="s">
        <v>77</v>
      </c>
      <c r="B68">
        <v>3263</v>
      </c>
      <c r="K68" t="s">
        <v>45</v>
      </c>
      <c r="L68" t="str">
        <f>A65</f>
        <v>E9</v>
      </c>
      <c r="M68">
        <f>B65</f>
        <v>5074</v>
      </c>
      <c r="N68" s="8">
        <f t="shared" si="1"/>
        <v>0.89849108367626884</v>
      </c>
      <c r="O68">
        <f t="shared" si="2"/>
        <v>35.939643347050755</v>
      </c>
    </row>
    <row r="69" spans="1:15" x14ac:dyDescent="0.4">
      <c r="A69" t="s">
        <v>97</v>
      </c>
      <c r="B69">
        <v>3489</v>
      </c>
      <c r="K69" t="s">
        <v>44</v>
      </c>
      <c r="L69" t="str">
        <f>A53</f>
        <v>D9</v>
      </c>
      <c r="M69">
        <f>B53</f>
        <v>4224</v>
      </c>
      <c r="N69" s="8">
        <f t="shared" si="1"/>
        <v>0.48206937095825986</v>
      </c>
      <c r="O69">
        <f t="shared" si="2"/>
        <v>19.282774838330393</v>
      </c>
    </row>
    <row r="70" spans="1:15" x14ac:dyDescent="0.4">
      <c r="A70" t="s">
        <v>98</v>
      </c>
      <c r="B70">
        <v>3356</v>
      </c>
      <c r="K70" t="s">
        <v>43</v>
      </c>
      <c r="L70" t="str">
        <f>A41</f>
        <v>C9</v>
      </c>
      <c r="M70">
        <f>B41</f>
        <v>4037</v>
      </c>
      <c r="N70" s="8">
        <f t="shared" si="1"/>
        <v>0.39045659416029788</v>
      </c>
      <c r="O70">
        <f t="shared" si="2"/>
        <v>15.618263766411914</v>
      </c>
    </row>
    <row r="71" spans="1:15" x14ac:dyDescent="0.4">
      <c r="A71" t="s">
        <v>99</v>
      </c>
      <c r="B71">
        <v>5633</v>
      </c>
      <c r="K71" t="s">
        <v>42</v>
      </c>
      <c r="L71" t="str">
        <f>A29</f>
        <v>B9</v>
      </c>
      <c r="M71">
        <f>B29</f>
        <v>4096</v>
      </c>
      <c r="N71" s="8">
        <f t="shared" si="1"/>
        <v>0.41936116010190083</v>
      </c>
      <c r="O71">
        <f t="shared" si="2"/>
        <v>16.774446404076034</v>
      </c>
    </row>
    <row r="72" spans="1:15" x14ac:dyDescent="0.4">
      <c r="A72" t="s">
        <v>14</v>
      </c>
      <c r="B72">
        <v>5835</v>
      </c>
      <c r="K72" t="s">
        <v>41</v>
      </c>
      <c r="L72" t="str">
        <f>A17</f>
        <v>A9</v>
      </c>
      <c r="M72">
        <f>B17</f>
        <v>3784</v>
      </c>
      <c r="N72" s="8">
        <f t="shared" si="1"/>
        <v>0.26650989613952575</v>
      </c>
      <c r="O72">
        <f t="shared" si="2"/>
        <v>10.66039584558103</v>
      </c>
    </row>
    <row r="73" spans="1:15" x14ac:dyDescent="0.4">
      <c r="A73" t="s">
        <v>22</v>
      </c>
      <c r="B73">
        <v>3308</v>
      </c>
      <c r="K73" t="s">
        <v>49</v>
      </c>
      <c r="L73" t="str">
        <f>A18</f>
        <v>A10</v>
      </c>
      <c r="M73">
        <f>B18</f>
        <v>3573</v>
      </c>
      <c r="N73" s="8">
        <f t="shared" si="1"/>
        <v>0.16313932980599646</v>
      </c>
      <c r="O73">
        <f t="shared" si="2"/>
        <v>6.5255731922398583</v>
      </c>
    </row>
    <row r="74" spans="1:15" x14ac:dyDescent="0.4">
      <c r="A74" t="s">
        <v>32</v>
      </c>
      <c r="B74">
        <v>4693</v>
      </c>
      <c r="K74" t="s">
        <v>50</v>
      </c>
      <c r="L74" t="str">
        <f>A30</f>
        <v>B10</v>
      </c>
      <c r="M74">
        <f>B30</f>
        <v>3508</v>
      </c>
      <c r="N74" s="8">
        <f t="shared" ref="N74:N96" si="3">(M74-I$15)/2041.2</f>
        <v>0.13129531648050166</v>
      </c>
      <c r="O74">
        <f t="shared" ref="O74:O96" si="4">N74*40</f>
        <v>5.2518126592200662</v>
      </c>
    </row>
    <row r="75" spans="1:15" x14ac:dyDescent="0.4">
      <c r="A75" t="s">
        <v>30</v>
      </c>
      <c r="B75">
        <v>3671</v>
      </c>
      <c r="K75" t="s">
        <v>51</v>
      </c>
      <c r="L75" t="str">
        <f>A42</f>
        <v>C10</v>
      </c>
      <c r="M75">
        <f>B42</f>
        <v>3216</v>
      </c>
      <c r="N75" s="8">
        <f t="shared" si="3"/>
        <v>-1.1757789535567314E-2</v>
      </c>
      <c r="O75">
        <f t="shared" si="4"/>
        <v>-0.47031158142269258</v>
      </c>
    </row>
    <row r="76" spans="1:15" x14ac:dyDescent="0.4">
      <c r="A76" t="s">
        <v>46</v>
      </c>
      <c r="B76">
        <v>60995</v>
      </c>
      <c r="K76" t="s">
        <v>52</v>
      </c>
      <c r="L76" t="str">
        <f>A54</f>
        <v>D10</v>
      </c>
      <c r="M76">
        <f>B54</f>
        <v>3286</v>
      </c>
      <c r="N76" s="8">
        <f t="shared" si="3"/>
        <v>2.2535763276504018E-2</v>
      </c>
      <c r="O76">
        <f t="shared" si="4"/>
        <v>0.90143053106016069</v>
      </c>
    </row>
    <row r="77" spans="1:15" x14ac:dyDescent="0.4">
      <c r="A77" t="s">
        <v>54</v>
      </c>
      <c r="B77">
        <v>7164</v>
      </c>
      <c r="K77" t="s">
        <v>53</v>
      </c>
      <c r="L77" t="str">
        <f>A66</f>
        <v>E10</v>
      </c>
      <c r="M77">
        <f>B66</f>
        <v>3233</v>
      </c>
      <c r="N77" s="8">
        <f t="shared" si="3"/>
        <v>-3.4293552812071329E-3</v>
      </c>
      <c r="O77">
        <f t="shared" si="4"/>
        <v>-0.13717421124828533</v>
      </c>
    </row>
    <row r="78" spans="1:15" x14ac:dyDescent="0.4">
      <c r="A78" t="s">
        <v>62</v>
      </c>
      <c r="B78">
        <v>3257</v>
      </c>
      <c r="K78" t="s">
        <v>54</v>
      </c>
      <c r="L78" t="str">
        <f>A78</f>
        <v>F10</v>
      </c>
      <c r="M78">
        <f>B78</f>
        <v>3257</v>
      </c>
      <c r="N78" s="8">
        <f t="shared" si="3"/>
        <v>8.3284342543601796E-3</v>
      </c>
      <c r="O78">
        <f t="shared" si="4"/>
        <v>0.3331373701744072</v>
      </c>
    </row>
    <row r="79" spans="1:15" x14ac:dyDescent="0.4">
      <c r="A79" t="s">
        <v>70</v>
      </c>
      <c r="B79">
        <v>3202</v>
      </c>
      <c r="K79" t="s">
        <v>55</v>
      </c>
      <c r="L79" t="str">
        <f>A90</f>
        <v>G10</v>
      </c>
      <c r="M79">
        <f>B90</f>
        <v>3227</v>
      </c>
      <c r="N79" s="8">
        <f t="shared" si="3"/>
        <v>-6.3688026650989609E-3</v>
      </c>
      <c r="O79">
        <f t="shared" si="4"/>
        <v>-0.25475210660395842</v>
      </c>
    </row>
    <row r="80" spans="1:15" x14ac:dyDescent="0.4">
      <c r="A80" t="s">
        <v>78</v>
      </c>
      <c r="B80">
        <v>3202</v>
      </c>
      <c r="K80" t="s">
        <v>56</v>
      </c>
      <c r="L80" t="str">
        <f>A102</f>
        <v>H10</v>
      </c>
      <c r="M80">
        <f>B102</f>
        <v>3152</v>
      </c>
      <c r="N80" s="8">
        <f t="shared" si="3"/>
        <v>-4.3111894963746816E-2</v>
      </c>
      <c r="O80">
        <f t="shared" si="4"/>
        <v>-1.7244757985498727</v>
      </c>
    </row>
    <row r="81" spans="1:15" x14ac:dyDescent="0.4">
      <c r="A81" t="s">
        <v>100</v>
      </c>
      <c r="B81">
        <v>3240</v>
      </c>
      <c r="K81" t="s">
        <v>64</v>
      </c>
      <c r="L81" t="str">
        <f>A103</f>
        <v>H11</v>
      </c>
      <c r="M81">
        <f>B103</f>
        <v>3186</v>
      </c>
      <c r="N81" s="8">
        <f t="shared" si="3"/>
        <v>-2.6455026455026454E-2</v>
      </c>
      <c r="O81">
        <f t="shared" si="4"/>
        <v>-1.0582010582010581</v>
      </c>
    </row>
    <row r="82" spans="1:15" x14ac:dyDescent="0.4">
      <c r="A82" t="s">
        <v>101</v>
      </c>
      <c r="B82">
        <v>3393</v>
      </c>
      <c r="K82" t="s">
        <v>63</v>
      </c>
      <c r="L82" t="str">
        <f>A91</f>
        <v>G11</v>
      </c>
      <c r="M82">
        <f>B91</f>
        <v>3223</v>
      </c>
      <c r="N82" s="8">
        <f t="shared" si="3"/>
        <v>-8.3284342543601796E-3</v>
      </c>
      <c r="O82">
        <f t="shared" si="4"/>
        <v>-0.3331373701744072</v>
      </c>
    </row>
    <row r="83" spans="1:15" x14ac:dyDescent="0.4">
      <c r="A83" t="s">
        <v>102</v>
      </c>
      <c r="B83">
        <v>4295</v>
      </c>
      <c r="K83" t="s">
        <v>62</v>
      </c>
      <c r="L83" t="str">
        <f>A79</f>
        <v>F11</v>
      </c>
      <c r="M83">
        <f>B79</f>
        <v>3202</v>
      </c>
      <c r="N83" s="8">
        <f t="shared" si="3"/>
        <v>-1.8616500097981579E-2</v>
      </c>
      <c r="O83">
        <f t="shared" si="4"/>
        <v>-0.74466000391926312</v>
      </c>
    </row>
    <row r="84" spans="1:15" x14ac:dyDescent="0.4">
      <c r="A84" t="s">
        <v>15</v>
      </c>
      <c r="B84">
        <v>3198</v>
      </c>
      <c r="K84" t="s">
        <v>61</v>
      </c>
      <c r="L84" t="str">
        <f>A67</f>
        <v>E11</v>
      </c>
      <c r="M84">
        <f>B67</f>
        <v>3235</v>
      </c>
      <c r="N84" s="8">
        <f t="shared" si="3"/>
        <v>-2.4495394865765236E-3</v>
      </c>
      <c r="O84">
        <f t="shared" si="4"/>
        <v>-9.7981579463060936E-2</v>
      </c>
    </row>
    <row r="85" spans="1:15" x14ac:dyDescent="0.4">
      <c r="A85" t="s">
        <v>23</v>
      </c>
      <c r="B85">
        <v>3212</v>
      </c>
      <c r="K85" t="s">
        <v>60</v>
      </c>
      <c r="L85" t="str">
        <f>A55</f>
        <v>D11</v>
      </c>
      <c r="M85">
        <f>B55</f>
        <v>3268</v>
      </c>
      <c r="N85" s="8">
        <f t="shared" si="3"/>
        <v>1.3717421124828532E-2</v>
      </c>
      <c r="O85">
        <f t="shared" si="4"/>
        <v>0.54869684499314131</v>
      </c>
    </row>
    <row r="86" spans="1:15" x14ac:dyDescent="0.4">
      <c r="A86" t="s">
        <v>31</v>
      </c>
      <c r="B86">
        <v>3930</v>
      </c>
      <c r="K86" t="s">
        <v>59</v>
      </c>
      <c r="L86" t="str">
        <f>A43</f>
        <v>C11</v>
      </c>
      <c r="M86">
        <f>B43</f>
        <v>3267</v>
      </c>
      <c r="N86" s="8">
        <f t="shared" si="3"/>
        <v>1.3227513227513227E-2</v>
      </c>
      <c r="O86">
        <f t="shared" si="4"/>
        <v>0.52910052910052907</v>
      </c>
    </row>
    <row r="87" spans="1:15" x14ac:dyDescent="0.4">
      <c r="A87" t="s">
        <v>39</v>
      </c>
      <c r="B87">
        <v>3665</v>
      </c>
      <c r="K87" t="s">
        <v>58</v>
      </c>
      <c r="L87" t="str">
        <f>A31</f>
        <v>B11</v>
      </c>
      <c r="M87">
        <f>B31</f>
        <v>3255</v>
      </c>
      <c r="N87" s="8">
        <f t="shared" si="3"/>
        <v>7.3486184597295707E-3</v>
      </c>
      <c r="O87">
        <f t="shared" si="4"/>
        <v>0.29394473838918284</v>
      </c>
    </row>
    <row r="88" spans="1:15" x14ac:dyDescent="0.4">
      <c r="A88" t="s">
        <v>47</v>
      </c>
      <c r="B88">
        <v>60798</v>
      </c>
      <c r="K88" t="s">
        <v>57</v>
      </c>
      <c r="L88" t="str">
        <f>A19</f>
        <v>A11</v>
      </c>
      <c r="M88">
        <f>B19</f>
        <v>3174</v>
      </c>
      <c r="N88" s="8">
        <f t="shared" si="3"/>
        <v>-3.2333921222810112E-2</v>
      </c>
      <c r="O88">
        <f t="shared" si="4"/>
        <v>-1.2933568489124045</v>
      </c>
    </row>
    <row r="89" spans="1:15" x14ac:dyDescent="0.4">
      <c r="A89" t="s">
        <v>55</v>
      </c>
      <c r="B89">
        <v>9802</v>
      </c>
      <c r="K89" t="s">
        <v>65</v>
      </c>
      <c r="L89" t="str">
        <f>A20</f>
        <v>A12</v>
      </c>
      <c r="M89">
        <f>B20</f>
        <v>3135</v>
      </c>
      <c r="N89" s="8">
        <f t="shared" si="3"/>
        <v>-5.1440329218106998E-2</v>
      </c>
      <c r="O89">
        <f t="shared" si="4"/>
        <v>-2.0576131687242798</v>
      </c>
    </row>
    <row r="90" spans="1:15" x14ac:dyDescent="0.4">
      <c r="A90" t="s">
        <v>63</v>
      </c>
      <c r="B90">
        <v>3227</v>
      </c>
      <c r="K90" t="s">
        <v>66</v>
      </c>
      <c r="L90" t="str">
        <f>A32</f>
        <v>B12</v>
      </c>
      <c r="M90">
        <f>B32</f>
        <v>3215</v>
      </c>
      <c r="N90" s="8">
        <f t="shared" si="3"/>
        <v>-1.2247697432882617E-2</v>
      </c>
      <c r="O90">
        <f t="shared" si="4"/>
        <v>-0.48990789731530471</v>
      </c>
    </row>
    <row r="91" spans="1:15" x14ac:dyDescent="0.4">
      <c r="A91" t="s">
        <v>71</v>
      </c>
      <c r="B91">
        <v>3223</v>
      </c>
      <c r="K91" t="s">
        <v>67</v>
      </c>
      <c r="L91" t="str">
        <f>A44</f>
        <v>C12</v>
      </c>
      <c r="M91">
        <f>B44</f>
        <v>3244</v>
      </c>
      <c r="N91" s="8">
        <f t="shared" si="3"/>
        <v>1.9596315892612187E-3</v>
      </c>
      <c r="O91">
        <f t="shared" si="4"/>
        <v>7.8385263570448754E-2</v>
      </c>
    </row>
    <row r="92" spans="1:15" x14ac:dyDescent="0.4">
      <c r="A92" t="s">
        <v>79</v>
      </c>
      <c r="B92">
        <v>3153</v>
      </c>
      <c r="K92" t="s">
        <v>68</v>
      </c>
      <c r="L92" t="str">
        <f>A56</f>
        <v>D12</v>
      </c>
      <c r="M92">
        <f>B56</f>
        <v>3336</v>
      </c>
      <c r="N92" s="8">
        <f t="shared" si="3"/>
        <v>4.7031158142269255E-2</v>
      </c>
      <c r="O92">
        <f t="shared" si="4"/>
        <v>1.8812463256907703</v>
      </c>
    </row>
    <row r="93" spans="1:15" x14ac:dyDescent="0.4">
      <c r="A93" t="s">
        <v>103</v>
      </c>
      <c r="B93">
        <v>3157</v>
      </c>
      <c r="K93" t="s">
        <v>69</v>
      </c>
      <c r="L93" t="str">
        <f>A68</f>
        <v>E12</v>
      </c>
      <c r="M93">
        <f>B68</f>
        <v>3263</v>
      </c>
      <c r="N93" s="8">
        <f t="shared" si="3"/>
        <v>1.1267881638252009E-2</v>
      </c>
      <c r="O93">
        <f t="shared" si="4"/>
        <v>0.45071526553008034</v>
      </c>
    </row>
    <row r="94" spans="1:15" x14ac:dyDescent="0.4">
      <c r="A94" t="s">
        <v>104</v>
      </c>
      <c r="B94">
        <v>3371</v>
      </c>
      <c r="K94" t="s">
        <v>70</v>
      </c>
      <c r="L94" t="str">
        <f>A80</f>
        <v>F12</v>
      </c>
      <c r="M94">
        <f>B80</f>
        <v>3202</v>
      </c>
      <c r="N94" s="8">
        <f t="shared" si="3"/>
        <v>-1.8616500097981579E-2</v>
      </c>
      <c r="O94">
        <f t="shared" si="4"/>
        <v>-0.74466000391926312</v>
      </c>
    </row>
    <row r="95" spans="1:15" x14ac:dyDescent="0.4">
      <c r="A95" t="s">
        <v>105</v>
      </c>
      <c r="B95">
        <v>3551</v>
      </c>
      <c r="K95" t="s">
        <v>71</v>
      </c>
      <c r="L95" t="str">
        <f>A92</f>
        <v>G12</v>
      </c>
      <c r="M95">
        <f>B92</f>
        <v>3153</v>
      </c>
      <c r="N95" s="8">
        <f t="shared" si="3"/>
        <v>-4.2621987066431513E-2</v>
      </c>
      <c r="O95">
        <f t="shared" si="4"/>
        <v>-1.7048794826572604</v>
      </c>
    </row>
    <row r="96" spans="1:15" x14ac:dyDescent="0.4">
      <c r="A96" t="s">
        <v>16</v>
      </c>
      <c r="B96">
        <v>3150</v>
      </c>
      <c r="K96" t="s">
        <v>72</v>
      </c>
      <c r="L96" t="str">
        <f>A104</f>
        <v>H12</v>
      </c>
      <c r="M96">
        <f>B104</f>
        <v>3168</v>
      </c>
      <c r="N96" s="8">
        <f t="shared" si="3"/>
        <v>-3.5273368606701938E-2</v>
      </c>
      <c r="O96">
        <f t="shared" si="4"/>
        <v>-1.4109347442680775</v>
      </c>
    </row>
    <row r="97" spans="1:2" x14ac:dyDescent="0.4">
      <c r="A97" t="s">
        <v>24</v>
      </c>
      <c r="B97">
        <v>3170</v>
      </c>
    </row>
    <row r="98" spans="1:2" x14ac:dyDescent="0.4">
      <c r="A98" t="s">
        <v>33</v>
      </c>
      <c r="B98">
        <v>3594</v>
      </c>
    </row>
    <row r="99" spans="1:2" x14ac:dyDescent="0.4">
      <c r="A99" t="s">
        <v>40</v>
      </c>
      <c r="B99">
        <v>3709</v>
      </c>
    </row>
    <row r="100" spans="1:2" x14ac:dyDescent="0.4">
      <c r="A100" t="s">
        <v>48</v>
      </c>
      <c r="B100">
        <v>33982</v>
      </c>
    </row>
    <row r="101" spans="1:2" x14ac:dyDescent="0.4">
      <c r="A101" t="s">
        <v>56</v>
      </c>
      <c r="B101">
        <v>18359</v>
      </c>
    </row>
    <row r="102" spans="1:2" x14ac:dyDescent="0.4">
      <c r="A102" t="s">
        <v>64</v>
      </c>
      <c r="B102">
        <v>3152</v>
      </c>
    </row>
    <row r="103" spans="1:2" x14ac:dyDescent="0.4">
      <c r="A103" t="s">
        <v>72</v>
      </c>
      <c r="B103">
        <v>3186</v>
      </c>
    </row>
    <row r="104" spans="1:2" x14ac:dyDescent="0.4">
      <c r="A104" t="s">
        <v>80</v>
      </c>
      <c r="B104">
        <v>3168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Q15" sqref="Q15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64782</v>
      </c>
      <c r="D2">
        <v>3189</v>
      </c>
      <c r="E2">
        <v>35043</v>
      </c>
      <c r="F2">
        <v>23561</v>
      </c>
      <c r="G2">
        <v>57445</v>
      </c>
      <c r="H2">
        <v>36673</v>
      </c>
      <c r="I2">
        <v>3271</v>
      </c>
      <c r="J2">
        <v>3316</v>
      </c>
      <c r="K2">
        <v>3702</v>
      </c>
      <c r="L2">
        <v>3555</v>
      </c>
      <c r="M2">
        <v>3150</v>
      </c>
      <c r="N2">
        <v>3140</v>
      </c>
      <c r="O2">
        <v>31898</v>
      </c>
      <c r="P2">
        <v>3190</v>
      </c>
      <c r="Q2">
        <v>38845</v>
      </c>
      <c r="R2">
        <v>18530</v>
      </c>
      <c r="S2">
        <v>38486</v>
      </c>
      <c r="T2">
        <v>26386</v>
      </c>
      <c r="U2">
        <v>3229</v>
      </c>
      <c r="V2">
        <v>3551</v>
      </c>
      <c r="W2">
        <v>4006</v>
      </c>
      <c r="X2">
        <v>3388</v>
      </c>
      <c r="Y2">
        <v>3163</v>
      </c>
      <c r="Z2">
        <v>3141</v>
      </c>
      <c r="AA2">
        <v>17249</v>
      </c>
      <c r="AB2">
        <v>3192</v>
      </c>
      <c r="AC2">
        <v>40318</v>
      </c>
      <c r="AD2">
        <v>10737</v>
      </c>
      <c r="AE2">
        <v>8951</v>
      </c>
      <c r="AF2">
        <v>11237</v>
      </c>
      <c r="AG2">
        <v>3233</v>
      </c>
      <c r="AH2">
        <v>4254</v>
      </c>
      <c r="AI2">
        <v>3906</v>
      </c>
      <c r="AJ2">
        <v>3206</v>
      </c>
      <c r="AK2">
        <v>3194</v>
      </c>
      <c r="AL2">
        <v>3178</v>
      </c>
      <c r="AM2">
        <v>6552</v>
      </c>
      <c r="AN2">
        <v>3256</v>
      </c>
      <c r="AO2">
        <v>25070</v>
      </c>
      <c r="AP2">
        <v>7029</v>
      </c>
      <c r="AQ2">
        <v>3938</v>
      </c>
      <c r="AR2">
        <v>6847</v>
      </c>
      <c r="AS2">
        <v>3218</v>
      </c>
      <c r="AT2">
        <v>7010</v>
      </c>
      <c r="AU2">
        <v>4094</v>
      </c>
      <c r="AV2">
        <v>3177</v>
      </c>
      <c r="AW2">
        <v>3162</v>
      </c>
      <c r="AX2">
        <v>3208</v>
      </c>
      <c r="AY2">
        <v>4110</v>
      </c>
      <c r="AZ2">
        <v>3189</v>
      </c>
      <c r="BA2">
        <v>10465</v>
      </c>
      <c r="BB2">
        <v>5936</v>
      </c>
      <c r="BC2">
        <v>3350</v>
      </c>
      <c r="BD2">
        <v>5499</v>
      </c>
      <c r="BE2">
        <v>3360</v>
      </c>
      <c r="BF2">
        <v>25467</v>
      </c>
      <c r="BG2">
        <v>4904</v>
      </c>
      <c r="BH2">
        <v>3165</v>
      </c>
      <c r="BI2">
        <v>3147</v>
      </c>
      <c r="BJ2">
        <v>3154</v>
      </c>
      <c r="BK2">
        <v>3419</v>
      </c>
      <c r="BL2">
        <v>3246</v>
      </c>
      <c r="BM2">
        <v>5363</v>
      </c>
      <c r="BN2">
        <v>5506</v>
      </c>
      <c r="BO2">
        <v>3213</v>
      </c>
      <c r="BP2">
        <v>4498</v>
      </c>
      <c r="BQ2">
        <v>3504</v>
      </c>
      <c r="BR2">
        <v>54266</v>
      </c>
      <c r="BS2">
        <v>6824</v>
      </c>
      <c r="BT2">
        <v>3173</v>
      </c>
      <c r="BU2">
        <v>3234</v>
      </c>
      <c r="BV2">
        <v>3138</v>
      </c>
      <c r="BW2">
        <v>3209</v>
      </c>
      <c r="BX2">
        <v>3329</v>
      </c>
      <c r="BY2">
        <v>4185</v>
      </c>
      <c r="BZ2">
        <v>3155</v>
      </c>
      <c r="CA2">
        <v>3190</v>
      </c>
      <c r="CB2">
        <v>3853</v>
      </c>
      <c r="CC2">
        <v>3651</v>
      </c>
      <c r="CD2">
        <v>57363</v>
      </c>
      <c r="CE2">
        <v>9397</v>
      </c>
      <c r="CF2">
        <v>3186</v>
      </c>
      <c r="CG2">
        <v>3176</v>
      </c>
      <c r="CH2">
        <v>3127</v>
      </c>
      <c r="CI2">
        <v>3198</v>
      </c>
      <c r="CJ2">
        <v>3371</v>
      </c>
      <c r="CK2">
        <v>3543</v>
      </c>
      <c r="CL2">
        <v>3126</v>
      </c>
      <c r="CM2">
        <v>3152</v>
      </c>
      <c r="CN2">
        <v>3697</v>
      </c>
      <c r="CO2">
        <v>3691</v>
      </c>
      <c r="CP2">
        <v>31910</v>
      </c>
      <c r="CQ2">
        <v>17993</v>
      </c>
      <c r="CR2">
        <v>3110</v>
      </c>
      <c r="CS2">
        <v>3151</v>
      </c>
      <c r="CT2">
        <v>3318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64782</v>
      </c>
      <c r="G9">
        <f>'Plate 1'!G9</f>
        <v>30</v>
      </c>
      <c r="H9" t="str">
        <f t="shared" ref="H9:I9" si="0">A9</f>
        <v>A1</v>
      </c>
      <c r="I9">
        <f t="shared" si="0"/>
        <v>64782</v>
      </c>
      <c r="K9" t="s">
        <v>82</v>
      </c>
      <c r="L9" t="str">
        <f>A10</f>
        <v>A2</v>
      </c>
      <c r="M9">
        <f>B10</f>
        <v>3189</v>
      </c>
      <c r="N9" s="8">
        <f>(M9-I$15)/1903</f>
        <v>-1.0509721492380452E-2</v>
      </c>
      <c r="O9">
        <f>N9*40</f>
        <v>-0.42038885969521811</v>
      </c>
    </row>
    <row r="10" spans="1:98" x14ac:dyDescent="0.4">
      <c r="A10" t="s">
        <v>83</v>
      </c>
      <c r="B10">
        <v>3189</v>
      </c>
      <c r="G10">
        <f>'Plate 1'!G10</f>
        <v>15</v>
      </c>
      <c r="H10" t="str">
        <f>A21</f>
        <v>B1</v>
      </c>
      <c r="I10">
        <f>B21</f>
        <v>31898</v>
      </c>
      <c r="K10" t="s">
        <v>85</v>
      </c>
      <c r="L10" t="str">
        <f>A22</f>
        <v>B2</v>
      </c>
      <c r="M10">
        <f>B22</f>
        <v>3190</v>
      </c>
      <c r="N10" s="8">
        <f t="shared" ref="N10:N73" si="1">(M10-I$15)/1903</f>
        <v>-9.9842354177614289E-3</v>
      </c>
      <c r="O10">
        <f t="shared" ref="O10:O73" si="2">N10*40</f>
        <v>-0.39936941671045717</v>
      </c>
    </row>
    <row r="11" spans="1:98" x14ac:dyDescent="0.4">
      <c r="A11" t="s">
        <v>84</v>
      </c>
      <c r="B11">
        <v>35043</v>
      </c>
      <c r="G11">
        <f>'Plate 1'!G11</f>
        <v>7.5</v>
      </c>
      <c r="H11" t="str">
        <f>A33</f>
        <v>C1</v>
      </c>
      <c r="I11">
        <f>B33</f>
        <v>17249</v>
      </c>
      <c r="K11" t="s">
        <v>88</v>
      </c>
      <c r="L11" t="str">
        <f>A34</f>
        <v>C2</v>
      </c>
      <c r="M11">
        <f>B34</f>
        <v>3192</v>
      </c>
      <c r="N11" s="8">
        <f t="shared" si="1"/>
        <v>-8.9332632685233844E-3</v>
      </c>
      <c r="O11">
        <f t="shared" si="2"/>
        <v>-0.35733053074093535</v>
      </c>
    </row>
    <row r="12" spans="1:98" x14ac:dyDescent="0.4">
      <c r="A12" t="s">
        <v>9</v>
      </c>
      <c r="B12">
        <v>23561</v>
      </c>
      <c r="G12">
        <f>'Plate 1'!G12</f>
        <v>1.875</v>
      </c>
      <c r="H12" t="str">
        <f>A45</f>
        <v>D1</v>
      </c>
      <c r="I12">
        <f>B45</f>
        <v>6552</v>
      </c>
      <c r="K12" t="s">
        <v>91</v>
      </c>
      <c r="L12" t="str">
        <f>A46</f>
        <v>D2</v>
      </c>
      <c r="M12">
        <f>B46</f>
        <v>3256</v>
      </c>
      <c r="N12" s="8">
        <f t="shared" si="1"/>
        <v>2.4697845507094061E-2</v>
      </c>
      <c r="O12">
        <f t="shared" si="2"/>
        <v>0.9879138202837624</v>
      </c>
    </row>
    <row r="13" spans="1:98" x14ac:dyDescent="0.4">
      <c r="A13" t="s">
        <v>17</v>
      </c>
      <c r="B13">
        <v>57445</v>
      </c>
      <c r="G13">
        <f>'Plate 1'!G13</f>
        <v>0.46875</v>
      </c>
      <c r="H13" t="str">
        <f>A57</f>
        <v>E1</v>
      </c>
      <c r="I13">
        <f>B57</f>
        <v>4110</v>
      </c>
      <c r="K13" t="s">
        <v>94</v>
      </c>
      <c r="L13" t="str">
        <f>A58</f>
        <v>E2</v>
      </c>
      <c r="M13">
        <f>B58</f>
        <v>3189</v>
      </c>
      <c r="N13" s="8">
        <f t="shared" si="1"/>
        <v>-1.0509721492380452E-2</v>
      </c>
      <c r="O13">
        <f t="shared" si="2"/>
        <v>-0.42038885969521811</v>
      </c>
    </row>
    <row r="14" spans="1:98" x14ac:dyDescent="0.4">
      <c r="A14" t="s">
        <v>25</v>
      </c>
      <c r="B14">
        <v>36673</v>
      </c>
      <c r="G14">
        <f>'Plate 1'!G14</f>
        <v>0.1171875</v>
      </c>
      <c r="H14" t="str">
        <f>A69</f>
        <v>F1</v>
      </c>
      <c r="I14">
        <f>B69</f>
        <v>3419</v>
      </c>
      <c r="K14" t="s">
        <v>97</v>
      </c>
      <c r="L14" t="str">
        <f>A70</f>
        <v>F2</v>
      </c>
      <c r="M14">
        <f>B70</f>
        <v>3246</v>
      </c>
      <c r="N14" s="8">
        <f t="shared" si="1"/>
        <v>1.9442984760903836E-2</v>
      </c>
      <c r="O14">
        <f t="shared" si="2"/>
        <v>0.77771939043615346</v>
      </c>
    </row>
    <row r="15" spans="1:98" x14ac:dyDescent="0.4">
      <c r="A15" t="s">
        <v>34</v>
      </c>
      <c r="B15">
        <v>3271</v>
      </c>
      <c r="G15">
        <f>'Plate 1'!G15</f>
        <v>0</v>
      </c>
      <c r="H15" t="str">
        <f>A81</f>
        <v>G1</v>
      </c>
      <c r="I15">
        <f>B81</f>
        <v>3209</v>
      </c>
      <c r="K15" t="s">
        <v>100</v>
      </c>
      <c r="L15" t="str">
        <f>A82</f>
        <v>G2</v>
      </c>
      <c r="M15">
        <f>B82</f>
        <v>3329</v>
      </c>
      <c r="N15" s="8">
        <f t="shared" si="1"/>
        <v>6.3058328954282705E-2</v>
      </c>
      <c r="O15">
        <f t="shared" si="2"/>
        <v>2.5223331581713082</v>
      </c>
    </row>
    <row r="16" spans="1:98" x14ac:dyDescent="0.4">
      <c r="A16" t="s">
        <v>41</v>
      </c>
      <c r="B16">
        <v>3316</v>
      </c>
      <c r="H16" t="s">
        <v>119</v>
      </c>
      <c r="I16">
        <f>SLOPE(I9:I15, G9:G15)</f>
        <v>2038.0849342033314</v>
      </c>
      <c r="K16" t="s">
        <v>103</v>
      </c>
      <c r="L16" t="str">
        <f>A94</f>
        <v>H2</v>
      </c>
      <c r="M16">
        <f>B94</f>
        <v>3371</v>
      </c>
      <c r="N16" s="8">
        <f t="shared" si="1"/>
        <v>8.5128744088281666E-2</v>
      </c>
      <c r="O16">
        <f t="shared" si="2"/>
        <v>3.4051497635312664</v>
      </c>
    </row>
    <row r="17" spans="1:15" x14ac:dyDescent="0.4">
      <c r="A17" t="s">
        <v>49</v>
      </c>
      <c r="B17">
        <v>3702</v>
      </c>
      <c r="K17" t="s">
        <v>104</v>
      </c>
      <c r="L17" t="str">
        <f>A95</f>
        <v>H3</v>
      </c>
      <c r="M17">
        <f>B95</f>
        <v>3543</v>
      </c>
      <c r="N17" s="8">
        <f t="shared" si="1"/>
        <v>0.17551234892275355</v>
      </c>
      <c r="O17">
        <f t="shared" si="2"/>
        <v>7.0204939569101423</v>
      </c>
    </row>
    <row r="18" spans="1:15" x14ac:dyDescent="0.4">
      <c r="A18" t="s">
        <v>57</v>
      </c>
      <c r="B18">
        <v>3555</v>
      </c>
      <c r="K18" t="s">
        <v>101</v>
      </c>
      <c r="L18" t="str">
        <f>A83</f>
        <v>G3</v>
      </c>
      <c r="M18">
        <f>B83</f>
        <v>4185</v>
      </c>
      <c r="N18" s="8">
        <f t="shared" si="1"/>
        <v>0.51287440882816604</v>
      </c>
      <c r="O18">
        <f t="shared" si="2"/>
        <v>20.514976353126642</v>
      </c>
    </row>
    <row r="19" spans="1:15" x14ac:dyDescent="0.4">
      <c r="A19" t="s">
        <v>65</v>
      </c>
      <c r="B19">
        <v>3150</v>
      </c>
      <c r="K19" t="s">
        <v>98</v>
      </c>
      <c r="L19" t="str">
        <f>A71</f>
        <v>F3</v>
      </c>
      <c r="M19">
        <f>B71</f>
        <v>5363</v>
      </c>
      <c r="N19" s="8">
        <f t="shared" si="1"/>
        <v>1.1318970047293746</v>
      </c>
      <c r="O19">
        <f t="shared" si="2"/>
        <v>45.275880189174984</v>
      </c>
    </row>
    <row r="20" spans="1:15" x14ac:dyDescent="0.4">
      <c r="A20" t="s">
        <v>73</v>
      </c>
      <c r="B20">
        <v>3140</v>
      </c>
      <c r="K20" t="s">
        <v>95</v>
      </c>
      <c r="L20" t="str">
        <f>A59</f>
        <v>E3</v>
      </c>
      <c r="M20">
        <f>B59</f>
        <v>10465</v>
      </c>
      <c r="N20" s="8">
        <f t="shared" si="1"/>
        <v>3.8129269574356282</v>
      </c>
      <c r="O20">
        <f t="shared" si="2"/>
        <v>152.51707829742512</v>
      </c>
    </row>
    <row r="21" spans="1:15" x14ac:dyDescent="0.4">
      <c r="A21" t="s">
        <v>85</v>
      </c>
      <c r="B21">
        <v>31898</v>
      </c>
      <c r="K21" t="s">
        <v>92</v>
      </c>
      <c r="L21" t="str">
        <f>A47</f>
        <v>D3</v>
      </c>
      <c r="M21">
        <f>B47</f>
        <v>25070</v>
      </c>
      <c r="N21" s="8">
        <f t="shared" si="1"/>
        <v>11.487651077246452</v>
      </c>
      <c r="O21">
        <f t="shared" si="2"/>
        <v>459.50604308985811</v>
      </c>
    </row>
    <row r="22" spans="1:15" x14ac:dyDescent="0.4">
      <c r="A22" t="s">
        <v>86</v>
      </c>
      <c r="B22">
        <v>3190</v>
      </c>
      <c r="K22" t="s">
        <v>89</v>
      </c>
      <c r="L22" t="str">
        <f>A35</f>
        <v>C3</v>
      </c>
      <c r="M22">
        <f>B35</f>
        <v>40318</v>
      </c>
      <c r="N22" s="8">
        <f t="shared" si="1"/>
        <v>19.500262743037311</v>
      </c>
      <c r="O22">
        <f t="shared" si="2"/>
        <v>780.01050972149244</v>
      </c>
    </row>
    <row r="23" spans="1:15" x14ac:dyDescent="0.4">
      <c r="A23" t="s">
        <v>87</v>
      </c>
      <c r="B23">
        <v>38845</v>
      </c>
      <c r="K23" t="s">
        <v>86</v>
      </c>
      <c r="L23" t="str">
        <f>A23</f>
        <v>B3</v>
      </c>
      <c r="M23">
        <f>B23</f>
        <v>38845</v>
      </c>
      <c r="N23" s="8">
        <f t="shared" si="1"/>
        <v>18.72622175512349</v>
      </c>
      <c r="O23">
        <f t="shared" si="2"/>
        <v>749.04887020493959</v>
      </c>
    </row>
    <row r="24" spans="1:15" x14ac:dyDescent="0.4">
      <c r="A24" t="s">
        <v>10</v>
      </c>
      <c r="B24">
        <v>18530</v>
      </c>
      <c r="K24" t="s">
        <v>83</v>
      </c>
      <c r="L24" t="str">
        <f>A11</f>
        <v>A3</v>
      </c>
      <c r="M24">
        <f>B11</f>
        <v>35043</v>
      </c>
      <c r="N24" s="8">
        <f t="shared" si="1"/>
        <v>16.728323699421967</v>
      </c>
      <c r="O24">
        <f t="shared" si="2"/>
        <v>669.13294797687865</v>
      </c>
    </row>
    <row r="25" spans="1:15" x14ac:dyDescent="0.4">
      <c r="A25" t="s">
        <v>18</v>
      </c>
      <c r="B25">
        <v>38486</v>
      </c>
      <c r="K25" t="s">
        <v>84</v>
      </c>
      <c r="L25" t="str">
        <f>A12</f>
        <v>A4</v>
      </c>
      <c r="M25">
        <f>B12</f>
        <v>23561</v>
      </c>
      <c r="N25" s="8">
        <f t="shared" si="1"/>
        <v>10.694692590646348</v>
      </c>
      <c r="O25">
        <f t="shared" si="2"/>
        <v>427.78770362585391</v>
      </c>
    </row>
    <row r="26" spans="1:15" x14ac:dyDescent="0.4">
      <c r="A26" t="s">
        <v>26</v>
      </c>
      <c r="B26">
        <v>26386</v>
      </c>
      <c r="K26" t="s">
        <v>87</v>
      </c>
      <c r="L26" t="str">
        <f>A24</f>
        <v>B4</v>
      </c>
      <c r="M26">
        <f>B24</f>
        <v>18530</v>
      </c>
      <c r="N26" s="8">
        <f t="shared" si="1"/>
        <v>8.0509721492380457</v>
      </c>
      <c r="O26">
        <f t="shared" si="2"/>
        <v>322.03888596952186</v>
      </c>
    </row>
    <row r="27" spans="1:15" x14ac:dyDescent="0.4">
      <c r="A27" t="s">
        <v>35</v>
      </c>
      <c r="B27">
        <v>3229</v>
      </c>
      <c r="K27" t="s">
        <v>90</v>
      </c>
      <c r="L27" t="str">
        <f>A36</f>
        <v>C4</v>
      </c>
      <c r="M27">
        <f>B36</f>
        <v>10737</v>
      </c>
      <c r="N27" s="8">
        <f t="shared" si="1"/>
        <v>3.955859169732002</v>
      </c>
      <c r="O27">
        <f t="shared" si="2"/>
        <v>158.23436678928007</v>
      </c>
    </row>
    <row r="28" spans="1:15" x14ac:dyDescent="0.4">
      <c r="A28" t="s">
        <v>42</v>
      </c>
      <c r="B28">
        <v>3551</v>
      </c>
      <c r="K28" t="s">
        <v>93</v>
      </c>
      <c r="L28" t="str">
        <f>A48</f>
        <v>D4</v>
      </c>
      <c r="M28">
        <f>B48</f>
        <v>7029</v>
      </c>
      <c r="N28" s="8">
        <f t="shared" si="1"/>
        <v>2.0073568050446662</v>
      </c>
      <c r="O28">
        <f t="shared" si="2"/>
        <v>80.29427220178664</v>
      </c>
    </row>
    <row r="29" spans="1:15" x14ac:dyDescent="0.4">
      <c r="A29" t="s">
        <v>50</v>
      </c>
      <c r="B29">
        <v>4006</v>
      </c>
      <c r="K29" t="s">
        <v>96</v>
      </c>
      <c r="L29" t="str">
        <f>A60</f>
        <v>E4</v>
      </c>
      <c r="M29">
        <f>B60</f>
        <v>5936</v>
      </c>
      <c r="N29" s="8">
        <f t="shared" si="1"/>
        <v>1.4330005254860747</v>
      </c>
      <c r="O29">
        <f t="shared" si="2"/>
        <v>57.32002101944299</v>
      </c>
    </row>
    <row r="30" spans="1:15" x14ac:dyDescent="0.4">
      <c r="A30" t="s">
        <v>58</v>
      </c>
      <c r="B30">
        <v>3388</v>
      </c>
      <c r="K30" t="s">
        <v>99</v>
      </c>
      <c r="L30" t="str">
        <f>A72</f>
        <v>F4</v>
      </c>
      <c r="M30">
        <f>B72</f>
        <v>5506</v>
      </c>
      <c r="N30" s="8">
        <f t="shared" si="1"/>
        <v>1.2070415133998948</v>
      </c>
      <c r="O30">
        <f t="shared" si="2"/>
        <v>48.281660535995798</v>
      </c>
    </row>
    <row r="31" spans="1:15" x14ac:dyDescent="0.4">
      <c r="A31" t="s">
        <v>66</v>
      </c>
      <c r="B31">
        <v>3163</v>
      </c>
      <c r="K31" t="s">
        <v>102</v>
      </c>
      <c r="L31" t="str">
        <f>A84</f>
        <v>G4</v>
      </c>
      <c r="M31">
        <f>B84</f>
        <v>3155</v>
      </c>
      <c r="N31" s="8">
        <f t="shared" si="1"/>
        <v>-2.8376248029427221E-2</v>
      </c>
      <c r="O31">
        <f t="shared" si="2"/>
        <v>-1.1350499211770888</v>
      </c>
    </row>
    <row r="32" spans="1:15" x14ac:dyDescent="0.4">
      <c r="A32" t="s">
        <v>74</v>
      </c>
      <c r="B32">
        <v>3141</v>
      </c>
      <c r="K32" t="s">
        <v>105</v>
      </c>
      <c r="L32" t="str">
        <f>A96</f>
        <v>H4</v>
      </c>
      <c r="M32">
        <f>B96</f>
        <v>3126</v>
      </c>
      <c r="N32" s="8">
        <f t="shared" si="1"/>
        <v>-4.3615344193378876E-2</v>
      </c>
      <c r="O32">
        <f t="shared" si="2"/>
        <v>-1.744613767735155</v>
      </c>
    </row>
    <row r="33" spans="1:15" x14ac:dyDescent="0.4">
      <c r="A33" t="s">
        <v>88</v>
      </c>
      <c r="B33">
        <v>17249</v>
      </c>
      <c r="K33" t="s">
        <v>16</v>
      </c>
      <c r="L33" t="str">
        <f>A97</f>
        <v>H5</v>
      </c>
      <c r="M33">
        <f>B97</f>
        <v>3152</v>
      </c>
      <c r="N33" s="8">
        <f t="shared" si="1"/>
        <v>-2.9952706253284288E-2</v>
      </c>
      <c r="O33">
        <f t="shared" si="2"/>
        <v>-1.1981082501313716</v>
      </c>
    </row>
    <row r="34" spans="1:15" x14ac:dyDescent="0.4">
      <c r="A34" t="s">
        <v>89</v>
      </c>
      <c r="B34">
        <v>3192</v>
      </c>
      <c r="K34" t="s">
        <v>15</v>
      </c>
      <c r="L34" t="str">
        <f>A85</f>
        <v>G5</v>
      </c>
      <c r="M34">
        <f>B85</f>
        <v>3190</v>
      </c>
      <c r="N34" s="8">
        <f t="shared" si="1"/>
        <v>-9.9842354177614289E-3</v>
      </c>
      <c r="O34">
        <f t="shared" si="2"/>
        <v>-0.39936941671045717</v>
      </c>
    </row>
    <row r="35" spans="1:15" x14ac:dyDescent="0.4">
      <c r="A35" t="s">
        <v>90</v>
      </c>
      <c r="B35">
        <v>40318</v>
      </c>
      <c r="K35" t="s">
        <v>14</v>
      </c>
      <c r="L35" t="str">
        <f>A73</f>
        <v>F5</v>
      </c>
      <c r="M35">
        <f>B73</f>
        <v>3213</v>
      </c>
      <c r="N35" s="8">
        <f t="shared" si="1"/>
        <v>2.1019442984760903E-3</v>
      </c>
      <c r="O35">
        <f t="shared" si="2"/>
        <v>8.4077771939043616E-2</v>
      </c>
    </row>
    <row r="36" spans="1:15" x14ac:dyDescent="0.4">
      <c r="A36" t="s">
        <v>11</v>
      </c>
      <c r="B36">
        <v>10737</v>
      </c>
      <c r="K36" t="s">
        <v>13</v>
      </c>
      <c r="L36" t="str">
        <f>A61</f>
        <v>E5</v>
      </c>
      <c r="M36">
        <f>B61</f>
        <v>3350</v>
      </c>
      <c r="N36" s="8">
        <f t="shared" si="1"/>
        <v>7.4093536521282186E-2</v>
      </c>
      <c r="O36">
        <f t="shared" si="2"/>
        <v>2.9637414608512875</v>
      </c>
    </row>
    <row r="37" spans="1:15" x14ac:dyDescent="0.4">
      <c r="A37" t="s">
        <v>19</v>
      </c>
      <c r="B37">
        <v>8951</v>
      </c>
      <c r="K37" t="s">
        <v>12</v>
      </c>
      <c r="L37" t="str">
        <f>A49</f>
        <v>D5</v>
      </c>
      <c r="M37">
        <f>B49</f>
        <v>3938</v>
      </c>
      <c r="N37" s="8">
        <f t="shared" si="1"/>
        <v>0.38307934839726748</v>
      </c>
      <c r="O37">
        <f t="shared" si="2"/>
        <v>15.323173935890699</v>
      </c>
    </row>
    <row r="38" spans="1:15" x14ac:dyDescent="0.4">
      <c r="A38" t="s">
        <v>27</v>
      </c>
      <c r="B38">
        <v>11237</v>
      </c>
      <c r="K38" t="s">
        <v>11</v>
      </c>
      <c r="L38" t="str">
        <f>A37</f>
        <v>C5</v>
      </c>
      <c r="M38">
        <f>B37</f>
        <v>8951</v>
      </c>
      <c r="N38" s="8">
        <f t="shared" si="1"/>
        <v>3.0173410404624277</v>
      </c>
      <c r="O38">
        <f t="shared" si="2"/>
        <v>120.69364161849711</v>
      </c>
    </row>
    <row r="39" spans="1:15" x14ac:dyDescent="0.4">
      <c r="A39" t="s">
        <v>36</v>
      </c>
      <c r="B39">
        <v>3233</v>
      </c>
      <c r="K39" t="s">
        <v>10</v>
      </c>
      <c r="L39" t="str">
        <f>A25</f>
        <v>B5</v>
      </c>
      <c r="M39">
        <f>B25</f>
        <v>38486</v>
      </c>
      <c r="N39" s="8">
        <f t="shared" si="1"/>
        <v>18.537572254335259</v>
      </c>
      <c r="O39">
        <f t="shared" si="2"/>
        <v>741.50289017341038</v>
      </c>
    </row>
    <row r="40" spans="1:15" x14ac:dyDescent="0.4">
      <c r="A40" t="s">
        <v>43</v>
      </c>
      <c r="B40">
        <v>4254</v>
      </c>
      <c r="K40" t="s">
        <v>9</v>
      </c>
      <c r="L40" t="str">
        <f>A13</f>
        <v>A5</v>
      </c>
      <c r="M40">
        <f>B13</f>
        <v>57445</v>
      </c>
      <c r="N40" s="8">
        <f t="shared" si="1"/>
        <v>28.500262743037311</v>
      </c>
      <c r="O40">
        <f t="shared" si="2"/>
        <v>1140.0105097214923</v>
      </c>
    </row>
    <row r="41" spans="1:15" x14ac:dyDescent="0.4">
      <c r="A41" t="s">
        <v>51</v>
      </c>
      <c r="B41">
        <v>3906</v>
      </c>
      <c r="K41" t="s">
        <v>17</v>
      </c>
      <c r="L41" t="str">
        <f>A14</f>
        <v>A6</v>
      </c>
      <c r="M41">
        <f>B14</f>
        <v>36673</v>
      </c>
      <c r="N41" s="8">
        <f t="shared" si="1"/>
        <v>17.584866001050973</v>
      </c>
      <c r="O41">
        <f t="shared" si="2"/>
        <v>703.39464004203887</v>
      </c>
    </row>
    <row r="42" spans="1:15" x14ac:dyDescent="0.4">
      <c r="A42" t="s">
        <v>59</v>
      </c>
      <c r="B42">
        <v>3206</v>
      </c>
      <c r="K42" t="s">
        <v>18</v>
      </c>
      <c r="L42" t="str">
        <f>A26</f>
        <v>B6</v>
      </c>
      <c r="M42">
        <f>B26</f>
        <v>26386</v>
      </c>
      <c r="N42" s="8">
        <f t="shared" si="1"/>
        <v>12.179190751445086</v>
      </c>
      <c r="O42">
        <f t="shared" si="2"/>
        <v>487.16763005780342</v>
      </c>
    </row>
    <row r="43" spans="1:15" x14ac:dyDescent="0.4">
      <c r="A43" t="s">
        <v>67</v>
      </c>
      <c r="B43">
        <v>3194</v>
      </c>
      <c r="K43" t="s">
        <v>19</v>
      </c>
      <c r="L43" t="str">
        <f>A38</f>
        <v>C6</v>
      </c>
      <c r="M43">
        <f>B38</f>
        <v>11237</v>
      </c>
      <c r="N43" s="8">
        <f t="shared" si="1"/>
        <v>4.2186022070415135</v>
      </c>
      <c r="O43">
        <f t="shared" si="2"/>
        <v>168.74408828166054</v>
      </c>
    </row>
    <row r="44" spans="1:15" x14ac:dyDescent="0.4">
      <c r="A44" t="s">
        <v>75</v>
      </c>
      <c r="B44">
        <v>3178</v>
      </c>
      <c r="K44" t="s">
        <v>20</v>
      </c>
      <c r="L44" t="str">
        <f>A50</f>
        <v>D6</v>
      </c>
      <c r="M44">
        <f>B50</f>
        <v>6847</v>
      </c>
      <c r="N44" s="8">
        <f t="shared" si="1"/>
        <v>1.9117183394640043</v>
      </c>
      <c r="O44">
        <f t="shared" si="2"/>
        <v>76.468733578560176</v>
      </c>
    </row>
    <row r="45" spans="1:15" x14ac:dyDescent="0.4">
      <c r="A45" t="s">
        <v>91</v>
      </c>
      <c r="B45">
        <v>6552</v>
      </c>
      <c r="K45" t="s">
        <v>21</v>
      </c>
      <c r="L45" t="str">
        <f>A62</f>
        <v>E6</v>
      </c>
      <c r="M45">
        <f>B62</f>
        <v>5499</v>
      </c>
      <c r="N45" s="8">
        <f t="shared" si="1"/>
        <v>1.2033631108775618</v>
      </c>
      <c r="O45">
        <f t="shared" si="2"/>
        <v>48.13452443510247</v>
      </c>
    </row>
    <row r="46" spans="1:15" x14ac:dyDescent="0.4">
      <c r="A46" t="s">
        <v>92</v>
      </c>
      <c r="B46">
        <v>3256</v>
      </c>
      <c r="K46" t="s">
        <v>22</v>
      </c>
      <c r="L46" t="str">
        <f>A74</f>
        <v>F6</v>
      </c>
      <c r="M46">
        <f>B74</f>
        <v>4498</v>
      </c>
      <c r="N46" s="8">
        <f t="shared" si="1"/>
        <v>0.67735155018392013</v>
      </c>
      <c r="O46">
        <f t="shared" si="2"/>
        <v>27.094062007356804</v>
      </c>
    </row>
    <row r="47" spans="1:15" x14ac:dyDescent="0.4">
      <c r="A47" t="s">
        <v>93</v>
      </c>
      <c r="B47">
        <v>25070</v>
      </c>
      <c r="K47" t="s">
        <v>23</v>
      </c>
      <c r="L47" t="str">
        <f>A86</f>
        <v>G6</v>
      </c>
      <c r="M47">
        <f>B86</f>
        <v>3853</v>
      </c>
      <c r="N47" s="8">
        <f t="shared" si="1"/>
        <v>0.33841303205465056</v>
      </c>
      <c r="O47">
        <f t="shared" si="2"/>
        <v>13.536521282186023</v>
      </c>
    </row>
    <row r="48" spans="1:15" x14ac:dyDescent="0.4">
      <c r="A48" t="s">
        <v>12</v>
      </c>
      <c r="B48">
        <v>7029</v>
      </c>
      <c r="K48" t="s">
        <v>24</v>
      </c>
      <c r="L48" t="str">
        <f>A98</f>
        <v>H6</v>
      </c>
      <c r="M48">
        <f>B98</f>
        <v>3697</v>
      </c>
      <c r="N48" s="8">
        <f t="shared" si="1"/>
        <v>0.25643720441408302</v>
      </c>
      <c r="O48">
        <f t="shared" si="2"/>
        <v>10.257488176563321</v>
      </c>
    </row>
    <row r="49" spans="1:15" x14ac:dyDescent="0.4">
      <c r="A49" t="s">
        <v>20</v>
      </c>
      <c r="B49">
        <v>3938</v>
      </c>
      <c r="K49" t="s">
        <v>33</v>
      </c>
      <c r="L49" t="str">
        <f>A99</f>
        <v>H7</v>
      </c>
      <c r="M49">
        <f>B99</f>
        <v>3691</v>
      </c>
      <c r="N49" s="8">
        <f t="shared" si="1"/>
        <v>0.25328428796636887</v>
      </c>
      <c r="O49">
        <f t="shared" si="2"/>
        <v>10.131371518654754</v>
      </c>
    </row>
    <row r="50" spans="1:15" x14ac:dyDescent="0.4">
      <c r="A50" t="s">
        <v>28</v>
      </c>
      <c r="B50">
        <v>6847</v>
      </c>
      <c r="K50" t="s">
        <v>31</v>
      </c>
      <c r="L50" t="str">
        <f>A87</f>
        <v>G7</v>
      </c>
      <c r="M50">
        <f>B87</f>
        <v>3651</v>
      </c>
      <c r="N50" s="8">
        <f t="shared" si="1"/>
        <v>0.23226484498160799</v>
      </c>
      <c r="O50">
        <f t="shared" si="2"/>
        <v>9.2905937992643199</v>
      </c>
    </row>
    <row r="51" spans="1:15" x14ac:dyDescent="0.4">
      <c r="A51" t="s">
        <v>37</v>
      </c>
      <c r="B51">
        <v>3218</v>
      </c>
      <c r="K51" t="s">
        <v>32</v>
      </c>
      <c r="L51" t="str">
        <f>A75</f>
        <v>F7</v>
      </c>
      <c r="M51">
        <f>B75</f>
        <v>3504</v>
      </c>
      <c r="N51" s="8">
        <f t="shared" si="1"/>
        <v>0.15501839201261167</v>
      </c>
      <c r="O51">
        <f t="shared" si="2"/>
        <v>6.2007356805044669</v>
      </c>
    </row>
    <row r="52" spans="1:15" x14ac:dyDescent="0.4">
      <c r="A52" t="s">
        <v>44</v>
      </c>
      <c r="B52">
        <v>7010</v>
      </c>
      <c r="K52" t="s">
        <v>29</v>
      </c>
      <c r="L52" t="str">
        <f>A63</f>
        <v>E7</v>
      </c>
      <c r="M52">
        <f>B63</f>
        <v>3360</v>
      </c>
      <c r="N52" s="8">
        <f t="shared" si="1"/>
        <v>7.9348397267472406E-2</v>
      </c>
      <c r="O52">
        <f t="shared" si="2"/>
        <v>3.1739358906988961</v>
      </c>
    </row>
    <row r="53" spans="1:15" x14ac:dyDescent="0.4">
      <c r="A53" t="s">
        <v>52</v>
      </c>
      <c r="B53">
        <v>4094</v>
      </c>
      <c r="K53" t="s">
        <v>28</v>
      </c>
      <c r="L53" t="str">
        <f>A51</f>
        <v>D7</v>
      </c>
      <c r="M53">
        <f>B51</f>
        <v>3218</v>
      </c>
      <c r="N53" s="8">
        <f t="shared" si="1"/>
        <v>4.7293746715712038E-3</v>
      </c>
      <c r="O53">
        <f t="shared" si="2"/>
        <v>0.18917498686284814</v>
      </c>
    </row>
    <row r="54" spans="1:15" x14ac:dyDescent="0.4">
      <c r="A54" t="s">
        <v>60</v>
      </c>
      <c r="B54">
        <v>3177</v>
      </c>
      <c r="K54" t="s">
        <v>27</v>
      </c>
      <c r="L54" t="str">
        <f>A39</f>
        <v>C7</v>
      </c>
      <c r="M54">
        <f>B39</f>
        <v>3233</v>
      </c>
      <c r="N54" s="8">
        <f t="shared" si="1"/>
        <v>1.2611665790856543E-2</v>
      </c>
      <c r="O54">
        <f t="shared" si="2"/>
        <v>0.50446663163426175</v>
      </c>
    </row>
    <row r="55" spans="1:15" x14ac:dyDescent="0.4">
      <c r="A55" t="s">
        <v>68</v>
      </c>
      <c r="B55">
        <v>3162</v>
      </c>
      <c r="K55" t="s">
        <v>26</v>
      </c>
      <c r="L55" t="str">
        <f>A27</f>
        <v>B7</v>
      </c>
      <c r="M55">
        <f>B27</f>
        <v>3229</v>
      </c>
      <c r="N55" s="8">
        <f t="shared" si="1"/>
        <v>1.0509721492380452E-2</v>
      </c>
      <c r="O55">
        <f t="shared" si="2"/>
        <v>0.42038885969521811</v>
      </c>
    </row>
    <row r="56" spans="1:15" x14ac:dyDescent="0.4">
      <c r="A56" t="s">
        <v>76</v>
      </c>
      <c r="B56">
        <v>3208</v>
      </c>
      <c r="K56" t="s">
        <v>25</v>
      </c>
      <c r="L56" t="str">
        <f>A15</f>
        <v>A7</v>
      </c>
      <c r="M56">
        <f>B15</f>
        <v>3271</v>
      </c>
      <c r="N56" s="8">
        <f t="shared" si="1"/>
        <v>3.2580136626379402E-2</v>
      </c>
      <c r="O56">
        <f t="shared" si="2"/>
        <v>1.3032054650551761</v>
      </c>
    </row>
    <row r="57" spans="1:15" x14ac:dyDescent="0.4">
      <c r="A57" t="s">
        <v>94</v>
      </c>
      <c r="B57">
        <v>4110</v>
      </c>
      <c r="K57" t="s">
        <v>34</v>
      </c>
      <c r="L57" t="str">
        <f>A16</f>
        <v>A8</v>
      </c>
      <c r="M57">
        <f>B16</f>
        <v>3316</v>
      </c>
      <c r="N57" s="8">
        <f t="shared" si="1"/>
        <v>5.6227009984235417E-2</v>
      </c>
      <c r="O57">
        <f t="shared" si="2"/>
        <v>2.2490803993694168</v>
      </c>
    </row>
    <row r="58" spans="1:15" x14ac:dyDescent="0.4">
      <c r="A58" t="s">
        <v>95</v>
      </c>
      <c r="B58">
        <v>3189</v>
      </c>
      <c r="K58" t="s">
        <v>35</v>
      </c>
      <c r="L58" t="str">
        <f>A28</f>
        <v>B8</v>
      </c>
      <c r="M58">
        <f>B28</f>
        <v>3551</v>
      </c>
      <c r="N58" s="8">
        <f t="shared" si="1"/>
        <v>0.17971623751970572</v>
      </c>
      <c r="O58">
        <f t="shared" si="2"/>
        <v>7.1886495007882285</v>
      </c>
    </row>
    <row r="59" spans="1:15" x14ac:dyDescent="0.4">
      <c r="A59" t="s">
        <v>96</v>
      </c>
      <c r="B59">
        <v>10465</v>
      </c>
      <c r="K59" t="s">
        <v>36</v>
      </c>
      <c r="L59" t="str">
        <f>A40</f>
        <v>C8</v>
      </c>
      <c r="M59">
        <f>B40</f>
        <v>4254</v>
      </c>
      <c r="N59" s="8">
        <f t="shared" si="1"/>
        <v>0.54913294797687862</v>
      </c>
      <c r="O59">
        <f t="shared" si="2"/>
        <v>21.965317919075144</v>
      </c>
    </row>
    <row r="60" spans="1:15" x14ac:dyDescent="0.4">
      <c r="A60" t="s">
        <v>13</v>
      </c>
      <c r="B60">
        <v>5936</v>
      </c>
      <c r="K60" t="s">
        <v>37</v>
      </c>
      <c r="L60" t="str">
        <f>A52</f>
        <v>D8</v>
      </c>
      <c r="M60">
        <f>B52</f>
        <v>7010</v>
      </c>
      <c r="N60" s="8">
        <f t="shared" si="1"/>
        <v>1.9973725696269049</v>
      </c>
      <c r="O60">
        <f t="shared" si="2"/>
        <v>79.894902785076198</v>
      </c>
    </row>
    <row r="61" spans="1:15" x14ac:dyDescent="0.4">
      <c r="A61" t="s">
        <v>21</v>
      </c>
      <c r="B61">
        <v>3350</v>
      </c>
      <c r="K61" t="s">
        <v>38</v>
      </c>
      <c r="L61" t="str">
        <f>A64</f>
        <v>E8</v>
      </c>
      <c r="M61">
        <f>B64</f>
        <v>25467</v>
      </c>
      <c r="N61" s="8">
        <f t="shared" si="1"/>
        <v>11.696269048870205</v>
      </c>
      <c r="O61">
        <f t="shared" si="2"/>
        <v>467.85076195480821</v>
      </c>
    </row>
    <row r="62" spans="1:15" x14ac:dyDescent="0.4">
      <c r="A62" t="s">
        <v>29</v>
      </c>
      <c r="B62">
        <v>5499</v>
      </c>
      <c r="K62" t="s">
        <v>30</v>
      </c>
      <c r="L62" t="str">
        <f>A76</f>
        <v>F8</v>
      </c>
      <c r="M62">
        <f>B76</f>
        <v>54266</v>
      </c>
      <c r="N62" s="8">
        <f t="shared" si="1"/>
        <v>26.829742511823437</v>
      </c>
      <c r="O62">
        <f t="shared" si="2"/>
        <v>1073.1897004729374</v>
      </c>
    </row>
    <row r="63" spans="1:15" x14ac:dyDescent="0.4">
      <c r="A63" t="s">
        <v>38</v>
      </c>
      <c r="B63">
        <v>3360</v>
      </c>
      <c r="K63" t="s">
        <v>39</v>
      </c>
      <c r="L63" t="str">
        <f>A88</f>
        <v>G8</v>
      </c>
      <c r="M63">
        <f>B88</f>
        <v>57363</v>
      </c>
      <c r="N63" s="8">
        <f t="shared" si="1"/>
        <v>28.457172884918549</v>
      </c>
      <c r="O63">
        <f t="shared" si="2"/>
        <v>1138.286915396742</v>
      </c>
    </row>
    <row r="64" spans="1:15" x14ac:dyDescent="0.4">
      <c r="A64" t="s">
        <v>45</v>
      </c>
      <c r="B64">
        <v>25467</v>
      </c>
      <c r="K64" t="s">
        <v>40</v>
      </c>
      <c r="L64" t="str">
        <f>A100</f>
        <v>H8</v>
      </c>
      <c r="M64">
        <f>B100</f>
        <v>31910</v>
      </c>
      <c r="N64" s="8">
        <f t="shared" si="1"/>
        <v>15.081975827640568</v>
      </c>
      <c r="O64">
        <f t="shared" si="2"/>
        <v>603.27903310562272</v>
      </c>
    </row>
    <row r="65" spans="1:15" x14ac:dyDescent="0.4">
      <c r="A65" t="s">
        <v>53</v>
      </c>
      <c r="B65">
        <v>4904</v>
      </c>
      <c r="K65" t="s">
        <v>48</v>
      </c>
      <c r="L65" t="str">
        <f>A101</f>
        <v>H9</v>
      </c>
      <c r="M65">
        <f>B101</f>
        <v>17993</v>
      </c>
      <c r="N65" s="8">
        <f t="shared" si="1"/>
        <v>7.7687861271676297</v>
      </c>
      <c r="O65">
        <f t="shared" si="2"/>
        <v>310.75144508670519</v>
      </c>
    </row>
    <row r="66" spans="1:15" x14ac:dyDescent="0.4">
      <c r="A66" t="s">
        <v>61</v>
      </c>
      <c r="B66">
        <v>3165</v>
      </c>
      <c r="K66" t="s">
        <v>47</v>
      </c>
      <c r="L66" t="str">
        <f>A89</f>
        <v>G9</v>
      </c>
      <c r="M66">
        <f>B89</f>
        <v>9397</v>
      </c>
      <c r="N66" s="8">
        <f t="shared" si="1"/>
        <v>3.2517078297425117</v>
      </c>
      <c r="O66">
        <f t="shared" si="2"/>
        <v>130.06831318970046</v>
      </c>
    </row>
    <row r="67" spans="1:15" x14ac:dyDescent="0.4">
      <c r="A67" t="s">
        <v>69</v>
      </c>
      <c r="B67">
        <v>3147</v>
      </c>
      <c r="K67" t="s">
        <v>46</v>
      </c>
      <c r="L67" t="str">
        <f>A77</f>
        <v>F9</v>
      </c>
      <c r="M67">
        <f>B77</f>
        <v>6824</v>
      </c>
      <c r="N67" s="8">
        <f t="shared" si="1"/>
        <v>1.8996321597477668</v>
      </c>
      <c r="O67">
        <f t="shared" si="2"/>
        <v>75.985286389910669</v>
      </c>
    </row>
    <row r="68" spans="1:15" x14ac:dyDescent="0.4">
      <c r="A68" t="s">
        <v>77</v>
      </c>
      <c r="B68">
        <v>3154</v>
      </c>
      <c r="K68" t="s">
        <v>45</v>
      </c>
      <c r="L68" t="str">
        <f>A65</f>
        <v>E9</v>
      </c>
      <c r="M68">
        <f>B65</f>
        <v>4904</v>
      </c>
      <c r="N68" s="8">
        <f t="shared" si="1"/>
        <v>0.89069889647924327</v>
      </c>
      <c r="O68">
        <f t="shared" si="2"/>
        <v>35.627955859169731</v>
      </c>
    </row>
    <row r="69" spans="1:15" x14ac:dyDescent="0.4">
      <c r="A69" t="s">
        <v>97</v>
      </c>
      <c r="B69">
        <v>3419</v>
      </c>
      <c r="K69" t="s">
        <v>44</v>
      </c>
      <c r="L69" t="str">
        <f>A53</f>
        <v>D9</v>
      </c>
      <c r="M69">
        <f>B53</f>
        <v>4094</v>
      </c>
      <c r="N69" s="8">
        <f t="shared" si="1"/>
        <v>0.46505517603783497</v>
      </c>
      <c r="O69">
        <f t="shared" si="2"/>
        <v>18.602207041513399</v>
      </c>
    </row>
    <row r="70" spans="1:15" x14ac:dyDescent="0.4">
      <c r="A70" t="s">
        <v>98</v>
      </c>
      <c r="B70">
        <v>3246</v>
      </c>
      <c r="K70" t="s">
        <v>43</v>
      </c>
      <c r="L70" t="str">
        <f>A41</f>
        <v>C9</v>
      </c>
      <c r="M70">
        <f>B41</f>
        <v>3906</v>
      </c>
      <c r="N70" s="8">
        <f t="shared" si="1"/>
        <v>0.36626379400945874</v>
      </c>
      <c r="O70">
        <f t="shared" si="2"/>
        <v>14.650551760378349</v>
      </c>
    </row>
    <row r="71" spans="1:15" x14ac:dyDescent="0.4">
      <c r="A71" t="s">
        <v>99</v>
      </c>
      <c r="B71">
        <v>5363</v>
      </c>
      <c r="K71" t="s">
        <v>42</v>
      </c>
      <c r="L71" t="str">
        <f>A29</f>
        <v>B9</v>
      </c>
      <c r="M71">
        <f>B29</f>
        <v>4006</v>
      </c>
      <c r="N71" s="8">
        <f t="shared" si="1"/>
        <v>0.41881240147136101</v>
      </c>
      <c r="O71">
        <f t="shared" si="2"/>
        <v>16.75249605885444</v>
      </c>
    </row>
    <row r="72" spans="1:15" x14ac:dyDescent="0.4">
      <c r="A72" t="s">
        <v>14</v>
      </c>
      <c r="B72">
        <v>5506</v>
      </c>
      <c r="K72" t="s">
        <v>41</v>
      </c>
      <c r="L72" t="str">
        <f>A17</f>
        <v>A9</v>
      </c>
      <c r="M72">
        <f>B17</f>
        <v>3702</v>
      </c>
      <c r="N72" s="8">
        <f t="shared" si="1"/>
        <v>0.25906463478717812</v>
      </c>
      <c r="O72">
        <f t="shared" si="2"/>
        <v>10.362585391487125</v>
      </c>
    </row>
    <row r="73" spans="1:15" x14ac:dyDescent="0.4">
      <c r="A73" t="s">
        <v>22</v>
      </c>
      <c r="B73">
        <v>3213</v>
      </c>
      <c r="K73" t="s">
        <v>49</v>
      </c>
      <c r="L73" t="str">
        <f>A18</f>
        <v>A10</v>
      </c>
      <c r="M73">
        <f>B18</f>
        <v>3555</v>
      </c>
      <c r="N73" s="8">
        <f t="shared" si="1"/>
        <v>0.18181818181818182</v>
      </c>
      <c r="O73">
        <f t="shared" si="2"/>
        <v>7.2727272727272734</v>
      </c>
    </row>
    <row r="74" spans="1:15" x14ac:dyDescent="0.4">
      <c r="A74" t="s">
        <v>32</v>
      </c>
      <c r="B74">
        <v>4498</v>
      </c>
      <c r="K74" t="s">
        <v>50</v>
      </c>
      <c r="L74" t="str">
        <f>A30</f>
        <v>B10</v>
      </c>
      <c r="M74">
        <f>B30</f>
        <v>3388</v>
      </c>
      <c r="N74" s="8">
        <f t="shared" ref="N74:N96" si="3">(M74-I$15)/1903</f>
        <v>9.4062007356805047E-2</v>
      </c>
      <c r="O74">
        <f t="shared" ref="O74:O96" si="4">N74*40</f>
        <v>3.7624802942722018</v>
      </c>
    </row>
    <row r="75" spans="1:15" x14ac:dyDescent="0.4">
      <c r="A75" t="s">
        <v>30</v>
      </c>
      <c r="B75">
        <v>3504</v>
      </c>
      <c r="K75" t="s">
        <v>51</v>
      </c>
      <c r="L75" t="str">
        <f>A42</f>
        <v>C10</v>
      </c>
      <c r="M75">
        <f>B42</f>
        <v>3206</v>
      </c>
      <c r="N75" s="8">
        <f t="shared" si="3"/>
        <v>-1.5764582238570678E-3</v>
      </c>
      <c r="O75">
        <f t="shared" si="4"/>
        <v>-6.3058328954282719E-2</v>
      </c>
    </row>
    <row r="76" spans="1:15" x14ac:dyDescent="0.4">
      <c r="A76" t="s">
        <v>46</v>
      </c>
      <c r="B76">
        <v>54266</v>
      </c>
      <c r="K76" t="s">
        <v>52</v>
      </c>
      <c r="L76" t="str">
        <f>A54</f>
        <v>D10</v>
      </c>
      <c r="M76">
        <f>B54</f>
        <v>3177</v>
      </c>
      <c r="N76" s="8">
        <f t="shared" si="3"/>
        <v>-1.6815554387808723E-2</v>
      </c>
      <c r="O76">
        <f t="shared" si="4"/>
        <v>-0.67262217551234893</v>
      </c>
    </row>
    <row r="77" spans="1:15" x14ac:dyDescent="0.4">
      <c r="A77" t="s">
        <v>54</v>
      </c>
      <c r="B77">
        <v>6824</v>
      </c>
      <c r="K77" t="s">
        <v>53</v>
      </c>
      <c r="L77" t="str">
        <f>A66</f>
        <v>E10</v>
      </c>
      <c r="M77">
        <f>B66</f>
        <v>3165</v>
      </c>
      <c r="N77" s="8">
        <f t="shared" si="3"/>
        <v>-2.3121387283236993E-2</v>
      </c>
      <c r="O77">
        <f t="shared" si="4"/>
        <v>-0.92485549132947975</v>
      </c>
    </row>
    <row r="78" spans="1:15" x14ac:dyDescent="0.4">
      <c r="A78" t="s">
        <v>62</v>
      </c>
      <c r="B78">
        <v>3173</v>
      </c>
      <c r="K78" t="s">
        <v>54</v>
      </c>
      <c r="L78" t="str">
        <f>A78</f>
        <v>F10</v>
      </c>
      <c r="M78">
        <f>B78</f>
        <v>3173</v>
      </c>
      <c r="N78" s="8">
        <f t="shared" si="3"/>
        <v>-1.8917498686284815E-2</v>
      </c>
      <c r="O78">
        <f t="shared" si="4"/>
        <v>-0.75669994745139257</v>
      </c>
    </row>
    <row r="79" spans="1:15" x14ac:dyDescent="0.4">
      <c r="A79" t="s">
        <v>70</v>
      </c>
      <c r="B79">
        <v>3234</v>
      </c>
      <c r="K79" t="s">
        <v>55</v>
      </c>
      <c r="L79" t="str">
        <f>A90</f>
        <v>G10</v>
      </c>
      <c r="M79">
        <f>B90</f>
        <v>3186</v>
      </c>
      <c r="N79" s="8">
        <f t="shared" si="3"/>
        <v>-1.208617971623752E-2</v>
      </c>
      <c r="O79">
        <f t="shared" si="4"/>
        <v>-0.48344718864950076</v>
      </c>
    </row>
    <row r="80" spans="1:15" x14ac:dyDescent="0.4">
      <c r="A80" t="s">
        <v>78</v>
      </c>
      <c r="B80">
        <v>3138</v>
      </c>
      <c r="K80" t="s">
        <v>56</v>
      </c>
      <c r="L80" t="str">
        <f>A102</f>
        <v>H10</v>
      </c>
      <c r="M80">
        <f>B102</f>
        <v>3110</v>
      </c>
      <c r="N80" s="8">
        <f t="shared" si="3"/>
        <v>-5.2023121387283239E-2</v>
      </c>
      <c r="O80">
        <f t="shared" si="4"/>
        <v>-2.0809248554913298</v>
      </c>
    </row>
    <row r="81" spans="1:15" x14ac:dyDescent="0.4">
      <c r="A81" t="s">
        <v>100</v>
      </c>
      <c r="B81">
        <v>3209</v>
      </c>
      <c r="K81" t="s">
        <v>64</v>
      </c>
      <c r="L81" t="str">
        <f>A103</f>
        <v>H11</v>
      </c>
      <c r="M81">
        <f>B103</f>
        <v>3151</v>
      </c>
      <c r="N81" s="8">
        <f t="shared" si="3"/>
        <v>-3.047819232790331E-2</v>
      </c>
      <c r="O81">
        <f t="shared" si="4"/>
        <v>-1.2191276931161323</v>
      </c>
    </row>
    <row r="82" spans="1:15" x14ac:dyDescent="0.4">
      <c r="A82" t="s">
        <v>101</v>
      </c>
      <c r="B82">
        <v>3329</v>
      </c>
      <c r="K82" t="s">
        <v>63</v>
      </c>
      <c r="L82" t="str">
        <f>A91</f>
        <v>G11</v>
      </c>
      <c r="M82">
        <f>B91</f>
        <v>3176</v>
      </c>
      <c r="N82" s="8">
        <f t="shared" si="3"/>
        <v>-1.7341040462427744E-2</v>
      </c>
      <c r="O82">
        <f t="shared" si="4"/>
        <v>-0.6936416184971097</v>
      </c>
    </row>
    <row r="83" spans="1:15" x14ac:dyDescent="0.4">
      <c r="A83" t="s">
        <v>102</v>
      </c>
      <c r="B83">
        <v>4185</v>
      </c>
      <c r="K83" t="s">
        <v>62</v>
      </c>
      <c r="L83" t="str">
        <f>A79</f>
        <v>F11</v>
      </c>
      <c r="M83">
        <f>B79</f>
        <v>3234</v>
      </c>
      <c r="N83" s="8">
        <f t="shared" si="3"/>
        <v>1.3137151865475564E-2</v>
      </c>
      <c r="O83">
        <f t="shared" si="4"/>
        <v>0.52548607461902253</v>
      </c>
    </row>
    <row r="84" spans="1:15" x14ac:dyDescent="0.4">
      <c r="A84" t="s">
        <v>15</v>
      </c>
      <c r="B84">
        <v>3155</v>
      </c>
      <c r="K84" t="s">
        <v>61</v>
      </c>
      <c r="L84" t="str">
        <f>A67</f>
        <v>E11</v>
      </c>
      <c r="M84">
        <f>B67</f>
        <v>3147</v>
      </c>
      <c r="N84" s="8">
        <f t="shared" si="3"/>
        <v>-3.2580136626379402E-2</v>
      </c>
      <c r="O84">
        <f t="shared" si="4"/>
        <v>-1.3032054650551761</v>
      </c>
    </row>
    <row r="85" spans="1:15" x14ac:dyDescent="0.4">
      <c r="A85" t="s">
        <v>23</v>
      </c>
      <c r="B85">
        <v>3190</v>
      </c>
      <c r="K85" t="s">
        <v>60</v>
      </c>
      <c r="L85" t="str">
        <f>A55</f>
        <v>D11</v>
      </c>
      <c r="M85">
        <f>B55</f>
        <v>3162</v>
      </c>
      <c r="N85" s="8">
        <f t="shared" si="3"/>
        <v>-2.4697845507094061E-2</v>
      </c>
      <c r="O85">
        <f t="shared" si="4"/>
        <v>-0.9879138202837624</v>
      </c>
    </row>
    <row r="86" spans="1:15" x14ac:dyDescent="0.4">
      <c r="A86" t="s">
        <v>31</v>
      </c>
      <c r="B86">
        <v>3853</v>
      </c>
      <c r="K86" t="s">
        <v>59</v>
      </c>
      <c r="L86" t="str">
        <f>A43</f>
        <v>C11</v>
      </c>
      <c r="M86">
        <f>B43</f>
        <v>3194</v>
      </c>
      <c r="N86" s="8">
        <f t="shared" si="3"/>
        <v>-7.8822911192853382E-3</v>
      </c>
      <c r="O86">
        <f t="shared" si="4"/>
        <v>-0.31529164477141353</v>
      </c>
    </row>
    <row r="87" spans="1:15" x14ac:dyDescent="0.4">
      <c r="A87" t="s">
        <v>39</v>
      </c>
      <c r="B87">
        <v>3651</v>
      </c>
      <c r="K87" t="s">
        <v>58</v>
      </c>
      <c r="L87" t="str">
        <f>A31</f>
        <v>B11</v>
      </c>
      <c r="M87">
        <f>B31</f>
        <v>3163</v>
      </c>
      <c r="N87" s="8">
        <f t="shared" si="3"/>
        <v>-2.4172359432475039E-2</v>
      </c>
      <c r="O87">
        <f t="shared" si="4"/>
        <v>-0.96689437729900152</v>
      </c>
    </row>
    <row r="88" spans="1:15" x14ac:dyDescent="0.4">
      <c r="A88" t="s">
        <v>47</v>
      </c>
      <c r="B88">
        <v>57363</v>
      </c>
      <c r="K88" t="s">
        <v>57</v>
      </c>
      <c r="L88" t="str">
        <f>A19</f>
        <v>A11</v>
      </c>
      <c r="M88">
        <f>B19</f>
        <v>3150</v>
      </c>
      <c r="N88" s="8">
        <f t="shared" si="3"/>
        <v>-3.1003678402522335E-2</v>
      </c>
      <c r="O88">
        <f t="shared" si="4"/>
        <v>-1.2401471361008933</v>
      </c>
    </row>
    <row r="89" spans="1:15" x14ac:dyDescent="0.4">
      <c r="A89" t="s">
        <v>55</v>
      </c>
      <c r="B89">
        <v>9397</v>
      </c>
      <c r="K89" t="s">
        <v>65</v>
      </c>
      <c r="L89" t="str">
        <f>A20</f>
        <v>A12</v>
      </c>
      <c r="M89">
        <f>B20</f>
        <v>3140</v>
      </c>
      <c r="N89" s="8">
        <f t="shared" si="3"/>
        <v>-3.6258539148712562E-2</v>
      </c>
      <c r="O89">
        <f t="shared" si="4"/>
        <v>-1.4503415659485026</v>
      </c>
    </row>
    <row r="90" spans="1:15" x14ac:dyDescent="0.4">
      <c r="A90" t="s">
        <v>63</v>
      </c>
      <c r="B90">
        <v>3186</v>
      </c>
      <c r="K90" t="s">
        <v>66</v>
      </c>
      <c r="L90" t="str">
        <f>A32</f>
        <v>B12</v>
      </c>
      <c r="M90">
        <f>B32</f>
        <v>3141</v>
      </c>
      <c r="N90" s="8">
        <f t="shared" si="3"/>
        <v>-3.5733053074093538E-2</v>
      </c>
      <c r="O90">
        <f t="shared" si="4"/>
        <v>-1.4293221229637414</v>
      </c>
    </row>
    <row r="91" spans="1:15" x14ac:dyDescent="0.4">
      <c r="A91" t="s">
        <v>71</v>
      </c>
      <c r="B91">
        <v>3176</v>
      </c>
      <c r="K91" t="s">
        <v>67</v>
      </c>
      <c r="L91" t="str">
        <f>A44</f>
        <v>C12</v>
      </c>
      <c r="M91">
        <f>B44</f>
        <v>3178</v>
      </c>
      <c r="N91" s="8">
        <f t="shared" si="3"/>
        <v>-1.6290068313189701E-2</v>
      </c>
      <c r="O91">
        <f t="shared" si="4"/>
        <v>-0.65160273252758805</v>
      </c>
    </row>
    <row r="92" spans="1:15" x14ac:dyDescent="0.4">
      <c r="A92" t="s">
        <v>79</v>
      </c>
      <c r="B92">
        <v>3127</v>
      </c>
      <c r="K92" t="s">
        <v>68</v>
      </c>
      <c r="L92" t="str">
        <f>A56</f>
        <v>D12</v>
      </c>
      <c r="M92">
        <f>B56</f>
        <v>3208</v>
      </c>
      <c r="N92" s="8">
        <f t="shared" si="3"/>
        <v>-5.2548607461902258E-4</v>
      </c>
      <c r="O92">
        <f t="shared" si="4"/>
        <v>-2.1019442984760904E-2</v>
      </c>
    </row>
    <row r="93" spans="1:15" x14ac:dyDescent="0.4">
      <c r="A93" t="s">
        <v>103</v>
      </c>
      <c r="B93">
        <v>3198</v>
      </c>
      <c r="K93" t="s">
        <v>69</v>
      </c>
      <c r="L93" t="str">
        <f>A68</f>
        <v>E12</v>
      </c>
      <c r="M93">
        <f>B68</f>
        <v>3154</v>
      </c>
      <c r="N93" s="8">
        <f t="shared" si="3"/>
        <v>-2.8901734104046242E-2</v>
      </c>
      <c r="O93">
        <f t="shared" si="4"/>
        <v>-1.1560693641618496</v>
      </c>
    </row>
    <row r="94" spans="1:15" x14ac:dyDescent="0.4">
      <c r="A94" t="s">
        <v>104</v>
      </c>
      <c r="B94">
        <v>3371</v>
      </c>
      <c r="K94" t="s">
        <v>70</v>
      </c>
      <c r="L94" t="str">
        <f>A80</f>
        <v>F12</v>
      </c>
      <c r="M94">
        <f>B80</f>
        <v>3138</v>
      </c>
      <c r="N94" s="8">
        <f t="shared" si="3"/>
        <v>-3.7309511297950605E-2</v>
      </c>
      <c r="O94">
        <f t="shared" si="4"/>
        <v>-1.4923804519180242</v>
      </c>
    </row>
    <row r="95" spans="1:15" x14ac:dyDescent="0.4">
      <c r="A95" t="s">
        <v>105</v>
      </c>
      <c r="B95">
        <v>3543</v>
      </c>
      <c r="K95" t="s">
        <v>71</v>
      </c>
      <c r="L95" t="str">
        <f>A92</f>
        <v>G12</v>
      </c>
      <c r="M95">
        <f>B92</f>
        <v>3127</v>
      </c>
      <c r="N95" s="8">
        <f t="shared" si="3"/>
        <v>-4.3089858118759851E-2</v>
      </c>
      <c r="O95">
        <f t="shared" si="4"/>
        <v>-1.723594324750394</v>
      </c>
    </row>
    <row r="96" spans="1:15" x14ac:dyDescent="0.4">
      <c r="A96" t="s">
        <v>16</v>
      </c>
      <c r="B96">
        <v>3126</v>
      </c>
      <c r="K96" t="s">
        <v>72</v>
      </c>
      <c r="L96" t="str">
        <f>A104</f>
        <v>H12</v>
      </c>
      <c r="M96">
        <f>B104</f>
        <v>3318</v>
      </c>
      <c r="N96" s="8">
        <f t="shared" si="3"/>
        <v>5.727798213347346E-2</v>
      </c>
      <c r="O96">
        <f t="shared" si="4"/>
        <v>2.2911192853389384</v>
      </c>
    </row>
    <row r="97" spans="1:2" x14ac:dyDescent="0.4">
      <c r="A97" t="s">
        <v>24</v>
      </c>
      <c r="B97">
        <v>3152</v>
      </c>
    </row>
    <row r="98" spans="1:2" x14ac:dyDescent="0.4">
      <c r="A98" t="s">
        <v>33</v>
      </c>
      <c r="B98">
        <v>3697</v>
      </c>
    </row>
    <row r="99" spans="1:2" x14ac:dyDescent="0.4">
      <c r="A99" t="s">
        <v>40</v>
      </c>
      <c r="B99">
        <v>3691</v>
      </c>
    </row>
    <row r="100" spans="1:2" x14ac:dyDescent="0.4">
      <c r="A100" t="s">
        <v>48</v>
      </c>
      <c r="B100">
        <v>31910</v>
      </c>
    </row>
    <row r="101" spans="1:2" x14ac:dyDescent="0.4">
      <c r="A101" t="s">
        <v>56</v>
      </c>
      <c r="B101">
        <v>17993</v>
      </c>
    </row>
    <row r="102" spans="1:2" x14ac:dyDescent="0.4">
      <c r="A102" t="s">
        <v>64</v>
      </c>
      <c r="B102">
        <v>3110</v>
      </c>
    </row>
    <row r="103" spans="1:2" x14ac:dyDescent="0.4">
      <c r="A103" t="s">
        <v>72</v>
      </c>
      <c r="B103">
        <v>3151</v>
      </c>
    </row>
    <row r="104" spans="1:2" x14ac:dyDescent="0.4">
      <c r="A104" t="s">
        <v>80</v>
      </c>
      <c r="B104">
        <v>3318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D40" workbookViewId="0">
      <selection activeCell="G46" sqref="G46:G67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-1.4712373105781964E-2</v>
      </c>
      <c r="E2" s="7">
        <f>'Plate 2'!N9</f>
        <v>-9.3082500489907894E-3</v>
      </c>
      <c r="F2" s="7">
        <f>'Plate 3'!N9</f>
        <v>-1.0509721492380452E-2</v>
      </c>
      <c r="G2" s="7">
        <f>AVERAGE(D2:F2)</f>
        <v>-1.1510114882384404E-2</v>
      </c>
      <c r="H2" s="7">
        <f>STDEV(D2:F2)</f>
        <v>2.8375564671576483E-3</v>
      </c>
      <c r="I2" s="7">
        <f>G2*40</f>
        <v>-0.46040459529537614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1.8145260163797753E-2</v>
      </c>
      <c r="E3" s="7">
        <f>'Plate 2'!N10</f>
        <v>2.0086223789927492E-2</v>
      </c>
      <c r="F3" s="7">
        <f>'Plate 3'!N10</f>
        <v>-9.9842354177614289E-3</v>
      </c>
      <c r="G3" s="7">
        <f t="shared" ref="G3:G66" si="0">AVERAGE(D3:F3)</f>
        <v>9.4157495119879392E-3</v>
      </c>
      <c r="H3" s="7">
        <f t="shared" ref="H3:H66" si="1">STDEV(D3:F3)</f>
        <v>1.6828885774327621E-2</v>
      </c>
      <c r="I3" s="7">
        <f t="shared" ref="I3:I66" si="2">G3*40</f>
        <v>0.37662998047951757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3.8742582511892505E-2</v>
      </c>
      <c r="E4" s="7">
        <f>'Plate 2'!N11</f>
        <v>3.1844013325494809E-2</v>
      </c>
      <c r="F4" s="7">
        <f>'Plate 3'!N11</f>
        <v>-8.9332632685233844E-3</v>
      </c>
      <c r="G4" s="7">
        <f t="shared" si="0"/>
        <v>2.0551110856287979E-2</v>
      </c>
      <c r="H4" s="7">
        <f t="shared" si="1"/>
        <v>2.5766136737077273E-2</v>
      </c>
      <c r="I4" s="7">
        <f t="shared" si="2"/>
        <v>0.82204443425151918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2.3049384532391741E-2</v>
      </c>
      <c r="E5" s="7">
        <f>'Plate 2'!N12</f>
        <v>2.0086223789927492E-2</v>
      </c>
      <c r="F5" s="7">
        <f>'Plate 3'!N12</f>
        <v>2.4697845507094061E-2</v>
      </c>
      <c r="G5" s="7">
        <f t="shared" si="0"/>
        <v>2.2611151276471095E-2</v>
      </c>
      <c r="H5" s="7">
        <f t="shared" si="1"/>
        <v>2.3368354682148013E-3</v>
      </c>
      <c r="I5" s="7">
        <f t="shared" si="2"/>
        <v>0.90444605105884379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3.1386395959001522E-2</v>
      </c>
      <c r="E6" s="7">
        <f>'Plate 2'!N13</f>
        <v>8.8183421516754845E-3</v>
      </c>
      <c r="F6" s="7">
        <f>'Plate 3'!N13</f>
        <v>-1.0509721492380452E-2</v>
      </c>
      <c r="G6" s="7">
        <f t="shared" si="0"/>
        <v>9.8983388727655174E-3</v>
      </c>
      <c r="H6" s="7">
        <f t="shared" si="1"/>
        <v>2.0968928419525214E-2</v>
      </c>
      <c r="I6" s="7">
        <f t="shared" si="2"/>
        <v>0.39593355491062071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6.0320729733706051E-2</v>
      </c>
      <c r="E7" s="7">
        <f>'Plate 2'!N14</f>
        <v>5.6829316088575346E-2</v>
      </c>
      <c r="F7" s="7">
        <f>'Plate 3'!N14</f>
        <v>1.9442984760903836E-2</v>
      </c>
      <c r="G7" s="7">
        <f t="shared" si="0"/>
        <v>4.5531010194395073E-2</v>
      </c>
      <c r="H7" s="7">
        <f t="shared" si="1"/>
        <v>2.2660235999967349E-2</v>
      </c>
      <c r="I7" s="7">
        <f t="shared" si="2"/>
        <v>1.8212404077758029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9.1707125692707572E-2</v>
      </c>
      <c r="E8" s="7">
        <f>'Plate 2'!N15</f>
        <v>7.4955908289241618E-2</v>
      </c>
      <c r="F8" s="7">
        <f>'Plate 3'!N15</f>
        <v>6.3058328954282705E-2</v>
      </c>
      <c r="G8" s="7">
        <f t="shared" si="0"/>
        <v>7.6573787645410632E-2</v>
      </c>
      <c r="H8" s="7">
        <f t="shared" si="1"/>
        <v>1.4392759945480725E-2</v>
      </c>
      <c r="I8" s="7">
        <f t="shared" si="2"/>
        <v>3.0629515058164252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0.10396743661419254</v>
      </c>
      <c r="E9" s="7">
        <f>'Plate 2'!N16</f>
        <v>6.4177934548304921E-2</v>
      </c>
      <c r="F9" s="7">
        <f>'Plate 3'!N16</f>
        <v>8.5128744088281666E-2</v>
      </c>
      <c r="G9" s="7">
        <f t="shared" si="0"/>
        <v>8.4424705083593052E-2</v>
      </c>
      <c r="H9" s="7">
        <f t="shared" si="1"/>
        <v>1.9904091836929146E-2</v>
      </c>
      <c r="I9" s="7">
        <f t="shared" si="2"/>
        <v>3.3769882033437222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0.1633073414741798</v>
      </c>
      <c r="E10" s="7">
        <f>'Plate 2'!N17</f>
        <v>0.15236135606505977</v>
      </c>
      <c r="F10" s="7">
        <f>'Plate 3'!N17</f>
        <v>0.17551234892275355</v>
      </c>
      <c r="G10" s="7">
        <f t="shared" si="0"/>
        <v>0.16372701548733104</v>
      </c>
      <c r="H10" s="7">
        <f t="shared" si="1"/>
        <v>1.1581200813483593E-2</v>
      </c>
      <c r="I10" s="7">
        <f t="shared" si="2"/>
        <v>6.5490806194932416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0.54239615516649509</v>
      </c>
      <c r="E11" s="7">
        <f>'Plate 2'!N18</f>
        <v>0.51685283166764651</v>
      </c>
      <c r="F11" s="7">
        <f>'Plate 3'!N18</f>
        <v>0.51287440882816604</v>
      </c>
      <c r="G11" s="7">
        <f t="shared" si="0"/>
        <v>0.52404113188743595</v>
      </c>
      <c r="H11" s="7">
        <f t="shared" si="1"/>
        <v>1.6019897682367671E-2</v>
      </c>
      <c r="I11" s="7">
        <f t="shared" si="2"/>
        <v>20.961645275497439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1.1809131479574322</v>
      </c>
      <c r="E12" s="7">
        <f>'Plate 2'!N19</f>
        <v>1.1723495982755241</v>
      </c>
      <c r="F12" s="7">
        <f>'Plate 3'!N19</f>
        <v>1.1318970047293746</v>
      </c>
      <c r="G12" s="7">
        <f t="shared" si="0"/>
        <v>1.1617199169874437</v>
      </c>
      <c r="H12" s="7">
        <f t="shared" si="1"/>
        <v>2.6179919164370808E-2</v>
      </c>
      <c r="I12" s="7">
        <f t="shared" si="2"/>
        <v>46.46879667949775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3.8325731940562013</v>
      </c>
      <c r="E13" s="7">
        <f>'Plate 2'!N20</f>
        <v>3.8477366255144032</v>
      </c>
      <c r="F13" s="7">
        <f>'Plate 3'!N20</f>
        <v>3.8129269574356282</v>
      </c>
      <c r="G13" s="7">
        <f t="shared" si="0"/>
        <v>3.8310789256687445</v>
      </c>
      <c r="H13" s="7">
        <f t="shared" si="1"/>
        <v>1.7452875879033176E-2</v>
      </c>
      <c r="I13" s="7">
        <f t="shared" si="2"/>
        <v>153.24315702674977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11.530086803001325</v>
      </c>
      <c r="E14" s="7">
        <f>'Plate 2'!N21</f>
        <v>11.363903586125808</v>
      </c>
      <c r="F14" s="7">
        <f>'Plate 3'!N21</f>
        <v>11.487651077246452</v>
      </c>
      <c r="G14" s="7">
        <f t="shared" si="0"/>
        <v>11.460547155457862</v>
      </c>
      <c r="H14" s="7">
        <f t="shared" si="1"/>
        <v>8.634339769209512E-2</v>
      </c>
      <c r="I14" s="7">
        <f t="shared" si="2"/>
        <v>458.42188621831446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19.395321465352364</v>
      </c>
      <c r="E15" s="7">
        <f>'Plate 2'!N22</f>
        <v>19.167156574563982</v>
      </c>
      <c r="F15" s="7">
        <f>'Plate 3'!N22</f>
        <v>19.500262743037311</v>
      </c>
      <c r="G15" s="7">
        <f t="shared" si="0"/>
        <v>19.354246927651218</v>
      </c>
      <c r="H15" s="7">
        <f t="shared" si="1"/>
        <v>0.17030933064358936</v>
      </c>
      <c r="I15" s="7">
        <f t="shared" si="2"/>
        <v>774.16987710604872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17.996665195429358</v>
      </c>
      <c r="E16" s="7">
        <f>'Plate 2'!N23</f>
        <v>18.760043111894962</v>
      </c>
      <c r="F16" s="7">
        <f>'Plate 3'!N23</f>
        <v>18.72622175512349</v>
      </c>
      <c r="G16" s="7">
        <f t="shared" si="0"/>
        <v>18.494310020815934</v>
      </c>
      <c r="H16" s="7">
        <f t="shared" si="1"/>
        <v>0.43130470692886541</v>
      </c>
      <c r="I16" s="7">
        <f t="shared" si="2"/>
        <v>739.77240083263735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16.468049629738612</v>
      </c>
      <c r="E17" s="7">
        <f>'Plate 2'!N24</f>
        <v>16.474622770919066</v>
      </c>
      <c r="F17" s="7">
        <f>'Plate 3'!N24</f>
        <v>16.728323699421967</v>
      </c>
      <c r="G17" s="7">
        <f t="shared" si="0"/>
        <v>16.556998700026551</v>
      </c>
      <c r="H17" s="7">
        <f t="shared" si="1"/>
        <v>0.1484081975822924</v>
      </c>
      <c r="I17" s="7">
        <f t="shared" si="2"/>
        <v>662.27994800106205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10.572311313814918</v>
      </c>
      <c r="E18" s="7">
        <f>'Plate 2'!N25</f>
        <v>10.638839898099157</v>
      </c>
      <c r="F18" s="7">
        <f>'Plate 3'!N25</f>
        <v>10.694692590646348</v>
      </c>
      <c r="G18" s="7">
        <f t="shared" si="0"/>
        <v>10.63528126752014</v>
      </c>
      <c r="H18" s="7">
        <f t="shared" si="1"/>
        <v>6.1268198263219588E-2</v>
      </c>
      <c r="I18" s="7">
        <f t="shared" si="2"/>
        <v>425.41125070080562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7.9118238438526802</v>
      </c>
      <c r="E19" s="7">
        <f>'Plate 2'!N26</f>
        <v>7.912992357436802</v>
      </c>
      <c r="F19" s="7">
        <f>'Plate 3'!N26</f>
        <v>8.0509721492380457</v>
      </c>
      <c r="G19" s="7">
        <f t="shared" si="0"/>
        <v>7.9585961168425099</v>
      </c>
      <c r="H19" s="7">
        <f t="shared" si="1"/>
        <v>8.0002124202142061E-2</v>
      </c>
      <c r="I19" s="7">
        <f t="shared" si="2"/>
        <v>318.3438446737004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3.6261095581383946</v>
      </c>
      <c r="E20" s="7">
        <f>'Plate 2'!N27</f>
        <v>3.7742504409171076</v>
      </c>
      <c r="F20" s="7">
        <f>'Plate 3'!N27</f>
        <v>3.955859169732002</v>
      </c>
      <c r="G20" s="7">
        <f t="shared" si="0"/>
        <v>3.7854063895958348</v>
      </c>
      <c r="H20" s="7">
        <f t="shared" si="1"/>
        <v>0.16515763070389913</v>
      </c>
      <c r="I20" s="7">
        <f t="shared" si="2"/>
        <v>151.41625558383339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1.9773429454170959</v>
      </c>
      <c r="E21" s="7">
        <f>'Plate 2'!N28</f>
        <v>1.9944150499706055</v>
      </c>
      <c r="F21" s="7">
        <f>'Plate 3'!N28</f>
        <v>2.0073568050446662</v>
      </c>
      <c r="G21" s="7">
        <f t="shared" si="0"/>
        <v>1.9930382668107891</v>
      </c>
      <c r="H21" s="7">
        <f t="shared" si="1"/>
        <v>1.5054221711458184E-2</v>
      </c>
      <c r="I21" s="7">
        <f t="shared" si="2"/>
        <v>79.72153067243157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1.46829483595704</v>
      </c>
      <c r="E22" s="7">
        <f>'Plate 2'!N29</f>
        <v>1.4432686654908877</v>
      </c>
      <c r="F22" s="7">
        <f>'Plate 3'!N29</f>
        <v>1.4330005254860747</v>
      </c>
      <c r="G22" s="7">
        <f t="shared" si="0"/>
        <v>1.4481880089780008</v>
      </c>
      <c r="H22" s="7">
        <f t="shared" si="1"/>
        <v>1.8154119178945986E-2</v>
      </c>
      <c r="I22" s="7">
        <f t="shared" si="2"/>
        <v>57.927520359120031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1.3329410033838458</v>
      </c>
      <c r="E23" s="7">
        <f>'Plate 2'!N30</f>
        <v>1.2713109935332156</v>
      </c>
      <c r="F23" s="7">
        <f>'Plate 3'!N30</f>
        <v>1.2070415133998948</v>
      </c>
      <c r="G23" s="7">
        <f t="shared" si="0"/>
        <v>1.2704311701056521</v>
      </c>
      <c r="H23" s="7">
        <f t="shared" si="1"/>
        <v>6.2954356175744575E-2</v>
      </c>
      <c r="I23" s="7">
        <f t="shared" si="2"/>
        <v>50.817246804226087</v>
      </c>
      <c r="J23">
        <f>SUM(I2:I23)</f>
        <v>3955.8042700957594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-1.0789073610906773E-2</v>
      </c>
      <c r="E24">
        <f>'Plate 2'!N31</f>
        <v>-2.0576131687242798E-2</v>
      </c>
      <c r="F24">
        <f>'Plate 3'!N31</f>
        <v>-2.8376248029427221E-2</v>
      </c>
      <c r="G24">
        <f t="shared" si="0"/>
        <v>-1.991381777585893E-2</v>
      </c>
      <c r="H24">
        <f t="shared" si="1"/>
        <v>8.8122738719796125E-3</v>
      </c>
      <c r="I24" s="7">
        <f t="shared" si="2"/>
        <v>-0.79655271103435721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-3.6780932764454911E-2</v>
      </c>
      <c r="E25">
        <f>'Plate 2'!N32</f>
        <v>-4.4091710758377423E-2</v>
      </c>
      <c r="F25">
        <f>'Plate 3'!N32</f>
        <v>-4.3615344193378876E-2</v>
      </c>
      <c r="G25">
        <f t="shared" si="0"/>
        <v>-4.1495995905403732E-2</v>
      </c>
      <c r="H25">
        <f t="shared" si="1"/>
        <v>4.0903051956318343E-3</v>
      </c>
      <c r="I25" s="7">
        <f t="shared" si="2"/>
        <v>-1.6598398362161493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-2.452062184296994E-2</v>
      </c>
      <c r="E26">
        <f>'Plate 2'!N33</f>
        <v>-3.4293552812071332E-2</v>
      </c>
      <c r="F26">
        <f>'Plate 3'!N33</f>
        <v>-2.9952706253284288E-2</v>
      </c>
      <c r="G26">
        <f t="shared" si="0"/>
        <v>-2.9588960302775188E-2</v>
      </c>
      <c r="H26">
        <f t="shared" si="1"/>
        <v>4.8966088540018278E-3</v>
      </c>
      <c r="I26" s="7">
        <f t="shared" si="2"/>
        <v>-1.1835584121110074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-4.9041243685939877E-4</v>
      </c>
      <c r="E27">
        <f>'Plate 2'!N34</f>
        <v>-1.3717421124828532E-2</v>
      </c>
      <c r="F27">
        <f>'Plate 3'!N34</f>
        <v>-9.9842354177614289E-3</v>
      </c>
      <c r="G27">
        <f t="shared" si="0"/>
        <v>-8.0640229931497869E-3</v>
      </c>
      <c r="H27">
        <f t="shared" si="1"/>
        <v>6.819373250132846E-3</v>
      </c>
      <c r="I27" s="7">
        <f t="shared" si="2"/>
        <v>-0.32256091972599149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4.364670688048649E-2</v>
      </c>
      <c r="E28">
        <f>'Plate 2'!N35</f>
        <v>3.3313737017440719E-2</v>
      </c>
      <c r="F28">
        <f>'Plate 3'!N35</f>
        <v>2.1019442984760903E-3</v>
      </c>
      <c r="G28">
        <f t="shared" si="0"/>
        <v>2.6354129398801097E-2</v>
      </c>
      <c r="H28">
        <f t="shared" si="1"/>
        <v>2.1629122223358329E-2</v>
      </c>
      <c r="I28" s="7">
        <f t="shared" si="2"/>
        <v>1.0541651759520438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0.12211269677799029</v>
      </c>
      <c r="E29">
        <f>'Plate 2'!N36</f>
        <v>0.11806780325298843</v>
      </c>
      <c r="F29">
        <f>'Plate 3'!N36</f>
        <v>7.4093536521282186E-2</v>
      </c>
      <c r="G29">
        <f t="shared" si="0"/>
        <v>0.10475801218408698</v>
      </c>
      <c r="H29">
        <f t="shared" si="1"/>
        <v>2.6633115508013821E-2</v>
      </c>
      <c r="I29" s="7">
        <f t="shared" si="2"/>
        <v>4.1903204873634792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0.42763964494139572</v>
      </c>
      <c r="E30">
        <f>'Plate 2'!N37</f>
        <v>0.42132079169116204</v>
      </c>
      <c r="F30">
        <f>'Plate 3'!N37</f>
        <v>0.38307934839726748</v>
      </c>
      <c r="G30">
        <f t="shared" si="0"/>
        <v>0.4106799283432751</v>
      </c>
      <c r="H30">
        <f t="shared" si="1"/>
        <v>2.4110702739996295E-2</v>
      </c>
      <c r="I30" s="7">
        <f t="shared" si="2"/>
        <v>16.427197133731003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3.0758668039821493</v>
      </c>
      <c r="E31">
        <f>'Plate 2'!N38</f>
        <v>3.051636292377033</v>
      </c>
      <c r="F31">
        <f>'Plate 3'!N38</f>
        <v>3.0173410404624277</v>
      </c>
      <c r="G31">
        <f t="shared" si="0"/>
        <v>3.048281378940537</v>
      </c>
      <c r="H31">
        <f t="shared" si="1"/>
        <v>2.9406765072281956E-2</v>
      </c>
      <c r="I31" s="7">
        <f t="shared" si="2"/>
        <v>121.93125515762148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18.405669167770096</v>
      </c>
      <c r="E32">
        <f>'Plate 2'!N39</f>
        <v>18.469527728786989</v>
      </c>
      <c r="F32">
        <f>'Plate 3'!N39</f>
        <v>18.537572254335259</v>
      </c>
      <c r="G32">
        <f t="shared" si="0"/>
        <v>18.470923050297447</v>
      </c>
      <c r="H32">
        <f t="shared" si="1"/>
        <v>6.5962612538789031E-2</v>
      </c>
      <c r="I32" s="7">
        <f t="shared" si="2"/>
        <v>738.83692201189785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28.553773723701635</v>
      </c>
      <c r="E33">
        <f>'Plate 2'!N40</f>
        <v>28.43572408387223</v>
      </c>
      <c r="F33">
        <f>'Plate 3'!N40</f>
        <v>28.500262743037311</v>
      </c>
      <c r="G33">
        <f t="shared" si="0"/>
        <v>28.496586850203727</v>
      </c>
      <c r="H33">
        <f t="shared" si="1"/>
        <v>5.9110604015320659E-2</v>
      </c>
      <c r="I33" s="7">
        <f t="shared" si="2"/>
        <v>1139.8634740081491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17.337550880290326</v>
      </c>
      <c r="E34">
        <f>'Plate 2'!N41</f>
        <v>17.343719380756419</v>
      </c>
      <c r="F34">
        <f>'Plate 3'!N41</f>
        <v>17.584866001050973</v>
      </c>
      <c r="G34">
        <f t="shared" si="0"/>
        <v>17.422045420699238</v>
      </c>
      <c r="H34">
        <f t="shared" si="1"/>
        <v>0.14104048581544418</v>
      </c>
      <c r="I34" s="7">
        <f t="shared" si="2"/>
        <v>696.88181682796949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12.062184296993772</v>
      </c>
      <c r="E35">
        <f>'Plate 2'!N42</f>
        <v>12.092396629433667</v>
      </c>
      <c r="F35">
        <f>'Plate 3'!N42</f>
        <v>12.179190751445086</v>
      </c>
      <c r="G35">
        <f t="shared" si="0"/>
        <v>12.111257225957509</v>
      </c>
      <c r="H35">
        <f t="shared" si="1"/>
        <v>6.0740589161969769E-2</v>
      </c>
      <c r="I35" s="7">
        <f t="shared" si="2"/>
        <v>484.45028903830035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4.1292727183561375</v>
      </c>
      <c r="E36">
        <f>'Plate 2'!N43</f>
        <v>4.1054281795022538</v>
      </c>
      <c r="F36">
        <f>'Plate 3'!N43</f>
        <v>4.2186022070415135</v>
      </c>
      <c r="G36">
        <f t="shared" si="0"/>
        <v>4.1511010349666355</v>
      </c>
      <c r="H36">
        <f t="shared" si="1"/>
        <v>5.9661098564310421E-2</v>
      </c>
      <c r="I36" s="7">
        <f t="shared" si="2"/>
        <v>166.04404139866543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1.8925015938404199</v>
      </c>
      <c r="E37">
        <f>'Plate 2'!N44</f>
        <v>1.8998628257887518</v>
      </c>
      <c r="F37">
        <f>'Plate 3'!N44</f>
        <v>1.9117183394640043</v>
      </c>
      <c r="G37">
        <f t="shared" si="0"/>
        <v>1.9013609196977252</v>
      </c>
      <c r="H37">
        <f t="shared" si="1"/>
        <v>9.6955681685223904E-3</v>
      </c>
      <c r="I37" s="7">
        <f t="shared" si="2"/>
        <v>76.054436787909012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1.2652640870972489</v>
      </c>
      <c r="E38">
        <f>'Plate 2'!N45</f>
        <v>1.2531844013325495</v>
      </c>
      <c r="F38">
        <f>'Plate 3'!N45</f>
        <v>1.2033631108775618</v>
      </c>
      <c r="G38">
        <f t="shared" si="0"/>
        <v>1.2406038664357866</v>
      </c>
      <c r="H38">
        <f t="shared" si="1"/>
        <v>3.2812118309461034E-2</v>
      </c>
      <c r="I38" s="7">
        <f t="shared" si="2"/>
        <v>49.624154657431461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0.72433916924133201</v>
      </c>
      <c r="E39">
        <f>'Plate 2'!N46</f>
        <v>0.71183617479913774</v>
      </c>
      <c r="F39">
        <f>'Plate 3'!N46</f>
        <v>0.67735155018392013</v>
      </c>
      <c r="G39">
        <f t="shared" si="0"/>
        <v>0.70450896474146329</v>
      </c>
      <c r="H39">
        <f t="shared" si="1"/>
        <v>2.4335675285331173E-2</v>
      </c>
      <c r="I39" s="7">
        <f t="shared" si="2"/>
        <v>28.180358589658532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0.35849149134422048</v>
      </c>
      <c r="E40">
        <f>'Plate 2'!N47</f>
        <v>0.33803644914756026</v>
      </c>
      <c r="F40">
        <f>'Plate 3'!N47</f>
        <v>0.33841303205465056</v>
      </c>
      <c r="G40">
        <f t="shared" si="0"/>
        <v>0.3449803241821438</v>
      </c>
      <c r="H40">
        <f t="shared" si="1"/>
        <v>1.1702528881940998E-2</v>
      </c>
      <c r="I40" s="7">
        <f t="shared" si="2"/>
        <v>13.799212967285753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0.18880878819086852</v>
      </c>
      <c r="E41">
        <f>'Plate 2'!N48</f>
        <v>0.17342739564961787</v>
      </c>
      <c r="F41">
        <f>'Plate 3'!N48</f>
        <v>0.25643720441408302</v>
      </c>
      <c r="G41">
        <f t="shared" si="0"/>
        <v>0.20622446275152315</v>
      </c>
      <c r="H41">
        <f t="shared" si="1"/>
        <v>4.4160348482323357E-2</v>
      </c>
      <c r="I41" s="7">
        <f t="shared" si="2"/>
        <v>8.2489785100609261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0.27070766514638811</v>
      </c>
      <c r="E42">
        <f>'Plate 2'!N49</f>
        <v>0.22976680384087791</v>
      </c>
      <c r="F42">
        <f>'Plate 3'!N49</f>
        <v>0.25328428796636887</v>
      </c>
      <c r="G42">
        <f t="shared" si="0"/>
        <v>0.25125291898454494</v>
      </c>
      <c r="H42">
        <f t="shared" si="1"/>
        <v>2.0545884650325783E-2</v>
      </c>
      <c r="I42" s="7">
        <f t="shared" si="2"/>
        <v>10.050116759381797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0.23686920700308961</v>
      </c>
      <c r="E43">
        <f>'Plate 2'!N50</f>
        <v>0.20821085635900449</v>
      </c>
      <c r="F43">
        <f>'Plate 3'!N50</f>
        <v>0.23226484498160799</v>
      </c>
      <c r="G43">
        <f t="shared" si="0"/>
        <v>0.22578163611456736</v>
      </c>
      <c r="H43">
        <f t="shared" si="1"/>
        <v>1.5389907839882899E-2</v>
      </c>
      <c r="I43" s="7">
        <f t="shared" si="2"/>
        <v>9.0312654445826936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0.21725270952871364</v>
      </c>
      <c r="E44">
        <f>'Plate 2'!N51</f>
        <v>0.21115030374289634</v>
      </c>
      <c r="F44">
        <f>'Plate 3'!N51</f>
        <v>0.15501839201261167</v>
      </c>
      <c r="G44">
        <f t="shared" si="0"/>
        <v>0.19447380176140724</v>
      </c>
      <c r="H44">
        <f t="shared" si="1"/>
        <v>3.430534736637577E-2</v>
      </c>
      <c r="I44" s="7">
        <f t="shared" si="2"/>
        <v>7.77895207045629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0.12897847089402187</v>
      </c>
      <c r="E45">
        <f>'Plate 2'!N52</f>
        <v>0.11708798745835783</v>
      </c>
      <c r="F45">
        <f>'Plate 3'!N52</f>
        <v>7.9348397267472406E-2</v>
      </c>
      <c r="G45">
        <f t="shared" si="0"/>
        <v>0.1084716185399507</v>
      </c>
      <c r="H45">
        <f t="shared" si="1"/>
        <v>2.5912688244328203E-2</v>
      </c>
      <c r="I45" s="7">
        <f t="shared" si="2"/>
        <v>4.3388647415980284</v>
      </c>
      <c r="J45">
        <f>SUM(I24:I45)</f>
        <v>3572.8233098889277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3.6780932764454911E-2</v>
      </c>
      <c r="E46" s="6">
        <f>'Plate 2'!N53</f>
        <v>3.0864197530864196E-2</v>
      </c>
      <c r="F46" s="6">
        <f>'Plate 3'!N53</f>
        <v>4.7293746715712038E-3</v>
      </c>
      <c r="G46" s="6">
        <f t="shared" si="0"/>
        <v>2.4124834988963437E-2</v>
      </c>
      <c r="H46" s="6">
        <f t="shared" si="1"/>
        <v>1.7055493239679583E-2</v>
      </c>
      <c r="I46" s="7">
        <f t="shared" si="2"/>
        <v>0.96499339955853747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3.0895983522142123E-2</v>
      </c>
      <c r="E47" s="6">
        <f>'Plate 2'!N54</f>
        <v>2.694493435234176E-2</v>
      </c>
      <c r="F47" s="6">
        <f>'Plate 3'!N54</f>
        <v>1.2611665790856543E-2</v>
      </c>
      <c r="G47" s="6">
        <f t="shared" si="0"/>
        <v>2.3484194555113472E-2</v>
      </c>
      <c r="H47" s="6">
        <f t="shared" si="1"/>
        <v>9.6208943806041659E-3</v>
      </c>
      <c r="I47" s="7">
        <f t="shared" si="2"/>
        <v>0.93936778220453887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3.5800107890736108E-2</v>
      </c>
      <c r="E48" s="6">
        <f>'Plate 2'!N55</f>
        <v>3.968253968253968E-2</v>
      </c>
      <c r="F48" s="6">
        <f>'Plate 3'!N55</f>
        <v>1.0509721492380452E-2</v>
      </c>
      <c r="G48" s="6">
        <f t="shared" si="0"/>
        <v>2.8664123021885413E-2</v>
      </c>
      <c r="H48" s="6">
        <f t="shared" si="1"/>
        <v>1.5841560539459825E-2</v>
      </c>
      <c r="I48" s="7">
        <f t="shared" si="2"/>
        <v>1.1465649208754165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2.8934333774704529E-2</v>
      </c>
      <c r="E49" s="6">
        <f>'Plate 2'!N56</f>
        <v>3.8212815990593771E-2</v>
      </c>
      <c r="F49" s="6">
        <f>'Plate 3'!N56</f>
        <v>3.2580136626379402E-2</v>
      </c>
      <c r="G49" s="6">
        <f t="shared" si="0"/>
        <v>3.3242428797225901E-2</v>
      </c>
      <c r="H49" s="6">
        <f t="shared" si="1"/>
        <v>4.6745621449839191E-3</v>
      </c>
      <c r="I49" s="7">
        <f t="shared" si="2"/>
        <v>1.3296971518890359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5.5907017801971458E-2</v>
      </c>
      <c r="E50" s="6">
        <f>'Plate 2'!N57</f>
        <v>6.6137566137566134E-2</v>
      </c>
      <c r="F50" s="6">
        <f>'Plate 3'!N57</f>
        <v>5.6227009984235417E-2</v>
      </c>
      <c r="G50" s="6">
        <f t="shared" si="0"/>
        <v>5.9423864641257672E-2</v>
      </c>
      <c r="H50" s="6">
        <f t="shared" si="1"/>
        <v>5.8164370180831841E-3</v>
      </c>
      <c r="I50" s="7">
        <f t="shared" si="2"/>
        <v>2.3769545856503069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0.16134569172674221</v>
      </c>
      <c r="E51" s="6">
        <f>'Plate 2'!N58</f>
        <v>0.16901822457378013</v>
      </c>
      <c r="F51" s="6">
        <f>'Plate 3'!N58</f>
        <v>0.17971623751970572</v>
      </c>
      <c r="G51" s="6">
        <f t="shared" si="0"/>
        <v>0.17002671794007598</v>
      </c>
      <c r="H51" s="6">
        <f t="shared" si="1"/>
        <v>9.2267021375591982E-3</v>
      </c>
      <c r="I51" s="7">
        <f t="shared" si="2"/>
        <v>6.8010687176030391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0.57819626305723115</v>
      </c>
      <c r="E52" s="6">
        <f>'Plate 2'!N59</f>
        <v>0.57270233196159126</v>
      </c>
      <c r="F52" s="6">
        <f>'Plate 3'!N59</f>
        <v>0.54913294797687862</v>
      </c>
      <c r="G52" s="6">
        <f t="shared" si="0"/>
        <v>0.56667718099856701</v>
      </c>
      <c r="H52" s="6">
        <f t="shared" si="1"/>
        <v>1.5440074609935855E-2</v>
      </c>
      <c r="I52" s="7">
        <f t="shared" si="2"/>
        <v>22.667087239942681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2.0847432690893042</v>
      </c>
      <c r="E53" s="6">
        <f>'Plate 2'!N60</f>
        <v>2.0806388398980991</v>
      </c>
      <c r="F53" s="6">
        <f>'Plate 3'!N60</f>
        <v>1.9973725696269049</v>
      </c>
      <c r="G53" s="6">
        <f t="shared" si="0"/>
        <v>2.0542515595381028</v>
      </c>
      <c r="H53" s="6">
        <f t="shared" si="1"/>
        <v>4.930138136741212E-2</v>
      </c>
      <c r="I53" s="7">
        <f t="shared" si="2"/>
        <v>82.170062381524104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11.266735324407827</v>
      </c>
      <c r="E54" s="6">
        <f>'Plate 2'!N61</f>
        <v>11.270331177738585</v>
      </c>
      <c r="F54" s="6">
        <f>'Plate 3'!N61</f>
        <v>11.696269048870205</v>
      </c>
      <c r="G54" s="6">
        <f t="shared" si="0"/>
        <v>11.411111850338871</v>
      </c>
      <c r="H54" s="6">
        <f t="shared" si="1"/>
        <v>0.24695992275260439</v>
      </c>
      <c r="I54" s="7">
        <f t="shared" si="2"/>
        <v>456.44447401355484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27.681820410965624</v>
      </c>
      <c r="E55" s="6">
        <f>'Plate 2'!N62</f>
        <v>28.294630609445424</v>
      </c>
      <c r="F55" s="6">
        <f>'Plate 3'!N62</f>
        <v>26.829742511823437</v>
      </c>
      <c r="G55" s="6">
        <f t="shared" si="0"/>
        <v>27.602064510744828</v>
      </c>
      <c r="H55" s="6">
        <f t="shared" si="1"/>
        <v>0.73569357571862981</v>
      </c>
      <c r="I55" s="7">
        <f t="shared" si="2"/>
        <v>1104.0825804297931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29.476239517434163</v>
      </c>
      <c r="E56" s="6">
        <f>'Plate 2'!N63</f>
        <v>28.198118753674308</v>
      </c>
      <c r="F56" s="6">
        <f>'Plate 3'!N63</f>
        <v>28.457172884918549</v>
      </c>
      <c r="G56" s="6">
        <f t="shared" si="0"/>
        <v>28.710510385342342</v>
      </c>
      <c r="H56" s="6">
        <f t="shared" si="1"/>
        <v>0.67567232334116611</v>
      </c>
      <c r="I56" s="7">
        <f t="shared" si="2"/>
        <v>1148.4204154136937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15.209651316757393</v>
      </c>
      <c r="E57" s="6">
        <f>'Plate 2'!N64</f>
        <v>15.060748579267097</v>
      </c>
      <c r="F57" s="6">
        <f>'Plate 3'!N64</f>
        <v>15.081975827640568</v>
      </c>
      <c r="G57" s="6">
        <f t="shared" si="0"/>
        <v>15.117458574555018</v>
      </c>
      <c r="H57" s="6">
        <f t="shared" si="1"/>
        <v>8.0543623611507978E-2</v>
      </c>
      <c r="I57" s="7">
        <f t="shared" si="2"/>
        <v>604.69834298220076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7.2399588053553039</v>
      </c>
      <c r="E58" s="6">
        <f>'Plate 2'!N65</f>
        <v>7.4069174995100919</v>
      </c>
      <c r="F58" s="6">
        <f>'Plate 3'!N65</f>
        <v>7.7687861271676297</v>
      </c>
      <c r="G58" s="6">
        <f t="shared" si="0"/>
        <v>7.4718874773443416</v>
      </c>
      <c r="H58" s="6">
        <f t="shared" si="1"/>
        <v>0.27033388168824957</v>
      </c>
      <c r="I58" s="7">
        <f t="shared" si="2"/>
        <v>298.87549909377367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3.2877249767054093</v>
      </c>
      <c r="E59" s="6">
        <f>'Plate 2'!N66</f>
        <v>3.2147756221830295</v>
      </c>
      <c r="F59" s="6">
        <f>'Plate 3'!N66</f>
        <v>3.2517078297425117</v>
      </c>
      <c r="G59" s="6">
        <f t="shared" si="0"/>
        <v>3.25140280954365</v>
      </c>
      <c r="H59" s="6">
        <f t="shared" si="1"/>
        <v>3.6475633775155294E-2</v>
      </c>
      <c r="I59" s="7">
        <f t="shared" si="2"/>
        <v>130.056112381746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1.9459565494580944</v>
      </c>
      <c r="E60" s="6">
        <f>'Plate 2'!N67</f>
        <v>1.9223985890652557</v>
      </c>
      <c r="F60" s="6">
        <f>'Plate 3'!N67</f>
        <v>1.8996321597477668</v>
      </c>
      <c r="G60" s="6">
        <f t="shared" si="0"/>
        <v>1.922662432757039</v>
      </c>
      <c r="H60" s="6">
        <f t="shared" si="1"/>
        <v>2.3163321882425383E-2</v>
      </c>
      <c r="I60" s="7">
        <f t="shared" si="2"/>
        <v>76.906497310281566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0.90922465793732532</v>
      </c>
      <c r="E61" s="6">
        <f>'Plate 2'!N68</f>
        <v>0.89849108367626884</v>
      </c>
      <c r="F61" s="6">
        <f>'Plate 3'!N68</f>
        <v>0.89069889647924327</v>
      </c>
      <c r="G61" s="6">
        <f t="shared" si="0"/>
        <v>0.89947154603094581</v>
      </c>
      <c r="H61" s="6">
        <f t="shared" si="1"/>
        <v>9.3017170039806953E-3</v>
      </c>
      <c r="I61" s="7">
        <f t="shared" si="2"/>
        <v>35.97886184123783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0.48845078711196116</v>
      </c>
      <c r="E62" s="6">
        <f>'Plate 2'!N69</f>
        <v>0.48206937095825986</v>
      </c>
      <c r="F62" s="6">
        <f>'Plate 3'!N69</f>
        <v>0.46505517603783497</v>
      </c>
      <c r="G62" s="6">
        <f t="shared" si="0"/>
        <v>0.478525111369352</v>
      </c>
      <c r="H62" s="6">
        <f t="shared" si="1"/>
        <v>1.2093799502559895E-2</v>
      </c>
      <c r="I62" s="7">
        <f t="shared" si="2"/>
        <v>19.14100445477408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0.3918395370506596</v>
      </c>
      <c r="E63" s="6">
        <f>'Plate 2'!N70</f>
        <v>0.39045659416029788</v>
      </c>
      <c r="F63" s="6">
        <f>'Plate 3'!N70</f>
        <v>0.36626379400945874</v>
      </c>
      <c r="G63" s="6">
        <f t="shared" si="0"/>
        <v>0.38285330840680548</v>
      </c>
      <c r="H63" s="6">
        <f t="shared" si="1"/>
        <v>1.4383571312936496E-2</v>
      </c>
      <c r="I63" s="7">
        <f t="shared" si="2"/>
        <v>15.31413233627222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0.41390809670933254</v>
      </c>
      <c r="E64" s="6">
        <f>'Plate 2'!N71</f>
        <v>0.41936116010190083</v>
      </c>
      <c r="F64" s="6">
        <f>'Plate 3'!N71</f>
        <v>0.41881240147136101</v>
      </c>
      <c r="G64" s="6">
        <f t="shared" si="0"/>
        <v>0.41736055276086481</v>
      </c>
      <c r="H64" s="6">
        <f t="shared" si="1"/>
        <v>3.0024779099052899E-3</v>
      </c>
      <c r="I64" s="7">
        <f t="shared" si="2"/>
        <v>16.694422110434594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0.26040900397234074</v>
      </c>
      <c r="E65" s="6">
        <f>'Plate 2'!N72</f>
        <v>0.26650989613952575</v>
      </c>
      <c r="F65" s="6">
        <f>'Plate 3'!N72</f>
        <v>0.25906463478717812</v>
      </c>
      <c r="G65" s="6">
        <f t="shared" si="0"/>
        <v>0.26199451163301485</v>
      </c>
      <c r="H65" s="6">
        <f t="shared" si="1"/>
        <v>3.9677896942419454E-3</v>
      </c>
      <c r="I65" s="7">
        <f t="shared" si="2"/>
        <v>10.479780465320594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0.16870187827963318</v>
      </c>
      <c r="E66" s="6">
        <f>'Plate 2'!N73</f>
        <v>0.16313932980599646</v>
      </c>
      <c r="F66" s="6">
        <f>'Plate 3'!N73</f>
        <v>0.18181818181818182</v>
      </c>
      <c r="G66" s="6">
        <f t="shared" si="0"/>
        <v>0.17121979663460385</v>
      </c>
      <c r="H66" s="6">
        <f t="shared" si="1"/>
        <v>9.5906106560012024E-3</v>
      </c>
      <c r="I66" s="7">
        <f t="shared" si="2"/>
        <v>6.848791865384154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0.1534990927369918</v>
      </c>
      <c r="E67" s="6">
        <f>'Plate 2'!N74</f>
        <v>0.13129531648050166</v>
      </c>
      <c r="F67" s="6">
        <f>'Plate 3'!N74</f>
        <v>9.4062007356805047E-2</v>
      </c>
      <c r="G67" s="6">
        <f t="shared" ref="G67:G73" si="3">AVERAGE(D67:F67)</f>
        <v>0.12628547219143282</v>
      </c>
      <c r="H67" s="6">
        <f t="shared" ref="H67:H73" si="4">STDEV(D67:F67)</f>
        <v>3.0033575952148051E-2</v>
      </c>
      <c r="I67" s="7">
        <f t="shared" ref="I67:I89" si="5">G67*40</f>
        <v>5.051418887657313</v>
      </c>
      <c r="J67">
        <f>SUM(I46:I67)</f>
        <v>4047.388129765372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-1.4712373105781964E-2</v>
      </c>
      <c r="E68">
        <f>'Plate 2'!N75</f>
        <v>-1.1757789535567314E-2</v>
      </c>
      <c r="F68">
        <f>'Plate 3'!N75</f>
        <v>-1.5764582238570678E-3</v>
      </c>
      <c r="G68">
        <f t="shared" si="3"/>
        <v>-9.3488736217354484E-3</v>
      </c>
      <c r="H68">
        <f t="shared" si="4"/>
        <v>6.89131495842617E-3</v>
      </c>
      <c r="I68" s="7">
        <f t="shared" si="5"/>
        <v>-0.37395494486941794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2.5011034279829338E-2</v>
      </c>
      <c r="E69">
        <f>'Plate 2'!N76</f>
        <v>2.2535763276504018E-2</v>
      </c>
      <c r="F69">
        <f>'Plate 3'!N76</f>
        <v>-1.6815554387808723E-2</v>
      </c>
      <c r="G69">
        <f t="shared" si="3"/>
        <v>1.0243747722841545E-2</v>
      </c>
      <c r="H69">
        <f t="shared" si="4"/>
        <v>2.3466702253865098E-2</v>
      </c>
      <c r="I69" s="7">
        <f t="shared" si="5"/>
        <v>0.40974990891366181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-4.4137119317345886E-3</v>
      </c>
      <c r="E70">
        <f>'Plate 2'!N77</f>
        <v>-3.4293552812071329E-3</v>
      </c>
      <c r="F70">
        <f>'Plate 3'!N77</f>
        <v>-2.3121387283236993E-2</v>
      </c>
      <c r="G70">
        <f t="shared" si="3"/>
        <v>-1.0321484832059571E-2</v>
      </c>
      <c r="H70">
        <f t="shared" si="4"/>
        <v>1.1095961723690415E-2</v>
      </c>
      <c r="I70" s="7">
        <f t="shared" si="5"/>
        <v>-0.41285939328238286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1.1279486047766171E-2</v>
      </c>
      <c r="E71">
        <f>'Plate 2'!N78</f>
        <v>8.3284342543601796E-3</v>
      </c>
      <c r="F71">
        <f>'Plate 3'!N78</f>
        <v>-1.8917498686284815E-2</v>
      </c>
      <c r="G71">
        <f t="shared" si="3"/>
        <v>2.3014053861384587E-4</v>
      </c>
      <c r="H71">
        <f t="shared" si="4"/>
        <v>1.6647860000222236E-2</v>
      </c>
      <c r="I71" s="7">
        <f t="shared" si="5"/>
        <v>9.205621544553835E-3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-1.9616497474375951E-3</v>
      </c>
      <c r="E72">
        <f>'Plate 2'!N79</f>
        <v>-6.3688026650989609E-3</v>
      </c>
      <c r="F72">
        <f>'Plate 3'!N79</f>
        <v>-1.208617971623752E-2</v>
      </c>
      <c r="G72">
        <f t="shared" si="3"/>
        <v>-6.8055440429246918E-3</v>
      </c>
      <c r="H72">
        <f t="shared" si="4"/>
        <v>5.0763750891370087E-3</v>
      </c>
      <c r="I72" s="7">
        <f t="shared" si="5"/>
        <v>-0.27222176171698764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8.0918052081800793E-2</v>
      </c>
      <c r="E73">
        <f>'Plate 2'!N80</f>
        <v>-4.3111894963746816E-2</v>
      </c>
      <c r="F73">
        <f>'Plate 3'!N80</f>
        <v>-5.2023121387283239E-2</v>
      </c>
      <c r="G73">
        <f t="shared" si="3"/>
        <v>-4.7389880897430875E-3</v>
      </c>
      <c r="H73">
        <f t="shared" si="4"/>
        <v>7.4314863165486592E-2</v>
      </c>
      <c r="I73" s="7">
        <f t="shared" si="5"/>
        <v>-0.1895595235897235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-2.3539796969251143E-2</v>
      </c>
      <c r="E74">
        <f>'Plate 2'!N81</f>
        <v>-2.6455026455026454E-2</v>
      </c>
      <c r="F74">
        <f>'Plate 3'!N81</f>
        <v>-3.047819232790331E-2</v>
      </c>
      <c r="G74">
        <f t="shared" ref="G74:G89" si="6">AVERAGE(D74:F74)</f>
        <v>-2.6824338584060303E-2</v>
      </c>
      <c r="H74">
        <f t="shared" ref="H74:H89" si="7">STDEV(D74:F74)</f>
        <v>3.4839096034096693E-3</v>
      </c>
      <c r="I74" s="7">
        <f t="shared" si="5"/>
        <v>-1.0729735433624121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-5.8849492423127857E-3</v>
      </c>
      <c r="E75">
        <f>'Plate 2'!N82</f>
        <v>-8.3284342543601796E-3</v>
      </c>
      <c r="F75">
        <f>'Plate 3'!N82</f>
        <v>-1.7341040462427744E-2</v>
      </c>
      <c r="G75">
        <f t="shared" si="6"/>
        <v>-1.0518141319700238E-2</v>
      </c>
      <c r="H75">
        <f t="shared" si="7"/>
        <v>6.0337897945568842E-3</v>
      </c>
      <c r="I75" s="7">
        <f t="shared" si="5"/>
        <v>-0.42072565278800955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-1.5693197979500761E-2</v>
      </c>
      <c r="E76">
        <f>'Plate 2'!N83</f>
        <v>-1.8616500097981579E-2</v>
      </c>
      <c r="F76">
        <f>'Plate 3'!N83</f>
        <v>1.3137151865475564E-2</v>
      </c>
      <c r="G76">
        <f t="shared" si="6"/>
        <v>-7.0575154040022582E-3</v>
      </c>
      <c r="H76">
        <f t="shared" si="7"/>
        <v>1.755006733356507E-2</v>
      </c>
      <c r="I76" s="7">
        <f t="shared" si="5"/>
        <v>-0.28230061616009033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9.8082487371879755E-4</v>
      </c>
      <c r="E77">
        <f>'Plate 2'!N84</f>
        <v>-2.4495394865765236E-3</v>
      </c>
      <c r="F77">
        <f>'Plate 3'!N84</f>
        <v>-3.2580136626379402E-2</v>
      </c>
      <c r="G77">
        <f t="shared" si="6"/>
        <v>-1.1349617079745709E-2</v>
      </c>
      <c r="H77">
        <f t="shared" si="7"/>
        <v>1.8465997673456275E-2</v>
      </c>
      <c r="I77" s="7">
        <f t="shared" si="5"/>
        <v>-0.45398468318982838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1.1769898484625571E-2</v>
      </c>
      <c r="E78">
        <f>'Plate 2'!N85</f>
        <v>1.3717421124828532E-2</v>
      </c>
      <c r="F78">
        <f>'Plate 3'!N85</f>
        <v>-2.4697845507094061E-2</v>
      </c>
      <c r="G78">
        <f t="shared" si="6"/>
        <v>2.6315803412001415E-4</v>
      </c>
      <c r="H78">
        <f t="shared" si="7"/>
        <v>2.1638784264530711E-2</v>
      </c>
      <c r="I78" s="7">
        <f t="shared" si="5"/>
        <v>1.0526321364800566E-2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5.8849492423127857E-3</v>
      </c>
      <c r="E79">
        <f>'Plate 2'!N86</f>
        <v>1.3227513227513227E-2</v>
      </c>
      <c r="F79">
        <f>'Plate 3'!N86</f>
        <v>-7.8822911192853382E-3</v>
      </c>
      <c r="G79">
        <f t="shared" si="6"/>
        <v>3.7433904501802243E-3</v>
      </c>
      <c r="H79">
        <f t="shared" si="7"/>
        <v>1.0716606992660929E-2</v>
      </c>
      <c r="I79" s="7">
        <f t="shared" si="5"/>
        <v>0.14973561800720897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0</v>
      </c>
      <c r="E80">
        <f>'Plate 2'!N87</f>
        <v>7.3486184597295707E-3</v>
      </c>
      <c r="F80">
        <f>'Plate 3'!N87</f>
        <v>-2.4172359432475039E-2</v>
      </c>
      <c r="G80">
        <f t="shared" si="6"/>
        <v>-5.6079136575818223E-3</v>
      </c>
      <c r="H80">
        <f t="shared" si="7"/>
        <v>1.6491802009282748E-2</v>
      </c>
      <c r="I80" s="7">
        <f t="shared" si="5"/>
        <v>-0.22431654630327288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-4.7079593938502286E-2</v>
      </c>
      <c r="E81">
        <f>'Plate 2'!N88</f>
        <v>-3.2333921222810112E-2</v>
      </c>
      <c r="F81">
        <f>'Plate 3'!N88</f>
        <v>-3.1003678402522335E-2</v>
      </c>
      <c r="G81">
        <f t="shared" si="6"/>
        <v>-3.6805731187944911E-2</v>
      </c>
      <c r="H81">
        <f t="shared" si="7"/>
        <v>8.9222518655998409E-3</v>
      </c>
      <c r="I81" s="7">
        <f t="shared" si="5"/>
        <v>-1.4722292475177965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-6.7676916286597028E-2</v>
      </c>
      <c r="E82">
        <f>'Plate 2'!N89</f>
        <v>-5.1440329218106998E-2</v>
      </c>
      <c r="F82">
        <f>'Plate 3'!N89</f>
        <v>-3.6258539148712562E-2</v>
      </c>
      <c r="G82">
        <f t="shared" si="6"/>
        <v>-5.1791928217805532E-2</v>
      </c>
      <c r="H82">
        <f t="shared" si="7"/>
        <v>1.5712139316052018E-2</v>
      </c>
      <c r="I82" s="7">
        <f t="shared" si="5"/>
        <v>-2.0716771287122211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-2.1578147221813546E-2</v>
      </c>
      <c r="E83">
        <f>'Plate 2'!N90</f>
        <v>-1.2247697432882617E-2</v>
      </c>
      <c r="F83">
        <f>'Plate 3'!N90</f>
        <v>-3.5733053074093538E-2</v>
      </c>
      <c r="G83">
        <f t="shared" si="6"/>
        <v>-2.3186299242929902E-2</v>
      </c>
      <c r="H83">
        <f t="shared" si="7"/>
        <v>1.1824977678237061E-2</v>
      </c>
      <c r="I83" s="7">
        <f t="shared" si="5"/>
        <v>-0.92745196971719612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-9.8082487371879759E-3</v>
      </c>
      <c r="E84">
        <f>'Plate 2'!N91</f>
        <v>1.9596315892612187E-3</v>
      </c>
      <c r="F84">
        <f>'Plate 3'!N91</f>
        <v>-1.6290068313189701E-2</v>
      </c>
      <c r="G84">
        <f t="shared" si="6"/>
        <v>-8.0462284870388198E-3</v>
      </c>
      <c r="H84">
        <f t="shared" si="7"/>
        <v>9.2515632816206287E-3</v>
      </c>
      <c r="I84" s="7">
        <f t="shared" si="5"/>
        <v>-0.3218491394815528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3.8252170075033107E-2</v>
      </c>
      <c r="E85">
        <f>'Plate 2'!N92</f>
        <v>4.7031158142269255E-2</v>
      </c>
      <c r="F85">
        <f>'Plate 3'!N92</f>
        <v>-5.2548607461902258E-4</v>
      </c>
      <c r="G85">
        <f t="shared" si="6"/>
        <v>2.8252614047561114E-2</v>
      </c>
      <c r="H85">
        <f t="shared" si="7"/>
        <v>2.5306164127596207E-2</v>
      </c>
      <c r="I85" s="7">
        <f t="shared" si="5"/>
        <v>1.1301045619024446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2.9424746211563929E-3</v>
      </c>
      <c r="E86">
        <f>'Plate 2'!N93</f>
        <v>1.1267881638252009E-2</v>
      </c>
      <c r="F86">
        <f>'Plate 3'!N93</f>
        <v>-2.8901734104046242E-2</v>
      </c>
      <c r="G86">
        <f t="shared" si="6"/>
        <v>-4.8971259482126139E-3</v>
      </c>
      <c r="H86">
        <f t="shared" si="7"/>
        <v>2.1201273783346415E-2</v>
      </c>
      <c r="I86" s="7">
        <f t="shared" si="5"/>
        <v>-0.19588503792850456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-2.746309646412633E-2</v>
      </c>
      <c r="E87">
        <f>'Plate 2'!N94</f>
        <v>-1.8616500097981579E-2</v>
      </c>
      <c r="F87">
        <f>'Plate 3'!N94</f>
        <v>-3.7309511297950605E-2</v>
      </c>
      <c r="G87">
        <f t="shared" si="6"/>
        <v>-2.7796369286686173E-2</v>
      </c>
      <c r="H87">
        <f t="shared" si="7"/>
        <v>9.350960913790337E-3</v>
      </c>
      <c r="I87" s="7">
        <f t="shared" si="5"/>
        <v>-1.1118547714674469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-5.198371830709627E-2</v>
      </c>
      <c r="E88">
        <f>'Plate 2'!N95</f>
        <v>-4.2621987066431513E-2</v>
      </c>
      <c r="F88">
        <f>'Plate 3'!N95</f>
        <v>-4.3089858118759851E-2</v>
      </c>
      <c r="G88">
        <f t="shared" si="6"/>
        <v>-4.5898521164095873E-2</v>
      </c>
      <c r="H88">
        <f t="shared" si="7"/>
        <v>5.2751250252754019E-3</v>
      </c>
      <c r="I88" s="7">
        <f t="shared" si="5"/>
        <v>-1.8359408465638349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-4.0213819822470701E-2</v>
      </c>
      <c r="E89">
        <f>'Plate 2'!N96</f>
        <v>-3.5273368606701938E-2</v>
      </c>
      <c r="F89">
        <f>'Plate 3'!N96</f>
        <v>5.727798213347346E-2</v>
      </c>
      <c r="G89">
        <f t="shared" si="6"/>
        <v>-6.0697354318997266E-3</v>
      </c>
      <c r="H89">
        <f t="shared" si="7"/>
        <v>5.4916318204251142E-2</v>
      </c>
      <c r="I89" s="7">
        <f t="shared" si="5"/>
        <v>-0.24278941727598907</v>
      </c>
      <c r="J89">
        <f>SUM(I68:I89)</f>
        <v>-10.173252192193997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2023-03-06T23:57:11Z</dcterms:modified>
</cp:coreProperties>
</file>