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15 Batch 137 Water Yr\"/>
    </mc:Choice>
  </mc:AlternateContent>
  <xr:revisionPtr revIDLastSave="0" documentId="13_ncr:1_{3A0D2D6A-ADF3-47B5-AB4E-A2B0395E60B4}" xr6:coauthVersionLast="47" xr6:coauthVersionMax="47" xr10:uidLastSave="{00000000-0000-0000-0000-000000000000}"/>
  <bookViews>
    <workbookView xWindow="12800" yWindow="0" windowWidth="12800" windowHeight="138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I16" i="5"/>
  <c r="O90" i="5" s="1"/>
  <c r="I16" i="1"/>
  <c r="O89" i="1" s="1"/>
  <c r="G9" i="6"/>
  <c r="G10" i="1"/>
  <c r="G10" i="6" s="1"/>
  <c r="O90" i="6" l="1"/>
  <c r="F83" i="3"/>
  <c r="O17" i="6"/>
  <c r="O13" i="6"/>
  <c r="O46" i="6"/>
  <c r="O22" i="6"/>
  <c r="O18" i="6"/>
  <c r="O36" i="6"/>
  <c r="O41" i="6"/>
  <c r="O26" i="6"/>
  <c r="O44" i="6"/>
  <c r="O64" i="6"/>
  <c r="O12" i="6"/>
  <c r="O52" i="6"/>
  <c r="O78" i="6"/>
  <c r="O88" i="6"/>
  <c r="O23" i="6"/>
  <c r="O68" i="6"/>
  <c r="O40" i="6"/>
  <c r="O10" i="6"/>
  <c r="O58" i="6"/>
  <c r="O16" i="6"/>
  <c r="O80" i="6"/>
  <c r="O82" i="6"/>
  <c r="O24" i="6"/>
  <c r="O77" i="5"/>
  <c r="O65" i="5"/>
  <c r="O68" i="5"/>
  <c r="O30" i="5"/>
  <c r="O73" i="5"/>
  <c r="O57" i="5"/>
  <c r="O76" i="5"/>
  <c r="O38" i="5"/>
  <c r="O72" i="5"/>
  <c r="O81" i="5"/>
  <c r="O41" i="5"/>
  <c r="O44" i="5"/>
  <c r="O91" i="5"/>
  <c r="O56" i="5"/>
  <c r="O80" i="5"/>
  <c r="O92" i="5"/>
  <c r="O71" i="5"/>
  <c r="O88" i="5"/>
  <c r="O11" i="5"/>
  <c r="O49" i="5"/>
  <c r="O48" i="5"/>
  <c r="O21" i="5"/>
  <c r="O62" i="5"/>
  <c r="O79" i="5"/>
  <c r="O96" i="5"/>
  <c r="O75" i="5"/>
  <c r="O53" i="5"/>
  <c r="O23" i="5"/>
  <c r="O52" i="5"/>
  <c r="O63" i="5"/>
  <c r="O70" i="5"/>
  <c r="O95" i="5"/>
  <c r="O10" i="5"/>
  <c r="O51" i="5"/>
  <c r="O40" i="5"/>
  <c r="O22" i="5"/>
  <c r="O89" i="5"/>
  <c r="O58" i="5"/>
  <c r="O35" i="5"/>
  <c r="O74" i="5"/>
  <c r="O34" i="5"/>
  <c r="O83" i="5"/>
  <c r="O17" i="5"/>
  <c r="O20" i="5"/>
  <c r="O29" i="5"/>
  <c r="O87" i="5"/>
  <c r="O16" i="5"/>
  <c r="O25" i="5"/>
  <c r="O66" i="5"/>
  <c r="O93" i="5"/>
  <c r="O94" i="5"/>
  <c r="O86" i="5"/>
  <c r="O27" i="5"/>
  <c r="O26" i="5"/>
  <c r="O19" i="5"/>
  <c r="O67" i="5"/>
  <c r="O12" i="5"/>
  <c r="O13" i="5"/>
  <c r="O43" i="5"/>
  <c r="O42" i="5"/>
  <c r="O28" i="5"/>
  <c r="O33" i="5"/>
  <c r="E68" i="3"/>
  <c r="E9" i="3"/>
  <c r="E59" i="3"/>
  <c r="E50" i="3"/>
  <c r="E63" i="3"/>
  <c r="E86" i="3"/>
  <c r="E21" i="3"/>
  <c r="E89" i="3"/>
  <c r="E26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66" i="3"/>
  <c r="E73" i="3"/>
  <c r="E82" i="3"/>
  <c r="E23" i="3"/>
  <c r="E87" i="3"/>
  <c r="E3" i="3"/>
  <c r="E45" i="3"/>
  <c r="E74" i="3"/>
  <c r="D48" i="3"/>
  <c r="D2" i="3"/>
  <c r="D61" i="3"/>
  <c r="D22" i="3"/>
  <c r="F75" i="3"/>
  <c r="F16" i="3"/>
  <c r="E42" i="3"/>
  <c r="F17" i="3"/>
  <c r="E70" i="3"/>
  <c r="E31" i="3"/>
  <c r="E16" i="3"/>
  <c r="E51" i="3"/>
  <c r="E65" i="3"/>
  <c r="E85" i="3"/>
  <c r="D82" i="3"/>
  <c r="F37" i="3"/>
  <c r="F61" i="3"/>
  <c r="E49" i="3"/>
  <c r="D25" i="3"/>
  <c r="G11" i="1"/>
  <c r="G11" i="5" s="1"/>
  <c r="G10" i="5"/>
  <c r="D7" i="3"/>
  <c r="D63" i="3"/>
  <c r="F3" i="3"/>
  <c r="F57" i="3"/>
  <c r="E72" i="3"/>
  <c r="F15" i="3"/>
  <c r="E56" i="3"/>
  <c r="F81" i="3"/>
  <c r="F6" i="3"/>
  <c r="D30" i="3"/>
  <c r="D11" i="3"/>
  <c r="D27" i="3"/>
  <c r="D35" i="3"/>
  <c r="E64" i="3"/>
  <c r="F73" i="3"/>
  <c r="D4" i="3"/>
  <c r="D12" i="3"/>
  <c r="F11" i="3"/>
  <c r="E18" i="3"/>
  <c r="E28" i="3"/>
  <c r="E80" i="3"/>
  <c r="E12" i="3"/>
  <c r="E44" i="3"/>
  <c r="E61" i="3"/>
  <c r="E67" i="3"/>
  <c r="D26" i="3"/>
  <c r="E22" i="3"/>
  <c r="O71" i="6" l="1"/>
  <c r="F64" i="3"/>
  <c r="O29" i="6"/>
  <c r="F22" i="3"/>
  <c r="O85" i="6"/>
  <c r="F78" i="3"/>
  <c r="O55" i="6"/>
  <c r="F48" i="3"/>
  <c r="O53" i="6"/>
  <c r="F46" i="3"/>
  <c r="O39" i="6"/>
  <c r="F32" i="3"/>
  <c r="O34" i="6"/>
  <c r="F27" i="3"/>
  <c r="F9" i="3"/>
  <c r="O42" i="6"/>
  <c r="F35" i="3"/>
  <c r="H35" i="3" s="1"/>
  <c r="O87" i="6"/>
  <c r="F80" i="3"/>
  <c r="O69" i="6"/>
  <c r="F62" i="3"/>
  <c r="O50" i="6"/>
  <c r="F43" i="3"/>
  <c r="O51" i="6"/>
  <c r="F44" i="3"/>
  <c r="O89" i="6"/>
  <c r="F82" i="3"/>
  <c r="O94" i="6"/>
  <c r="F87" i="3"/>
  <c r="O74" i="6"/>
  <c r="F67" i="3"/>
  <c r="O25" i="6"/>
  <c r="F18" i="3"/>
  <c r="O84" i="6"/>
  <c r="F77" i="3"/>
  <c r="O49" i="6"/>
  <c r="F42" i="3"/>
  <c r="O75" i="6"/>
  <c r="F68" i="3"/>
  <c r="O31" i="6"/>
  <c r="F24" i="3"/>
  <c r="O56" i="6"/>
  <c r="F49" i="3"/>
  <c r="F34" i="3"/>
  <c r="O48" i="6"/>
  <c r="F41" i="3"/>
  <c r="O79" i="6"/>
  <c r="F72" i="3"/>
  <c r="O43" i="6"/>
  <c r="F36" i="3"/>
  <c r="O63" i="6"/>
  <c r="F56" i="3"/>
  <c r="O33" i="6"/>
  <c r="F26" i="3"/>
  <c r="G26" i="3" s="1"/>
  <c r="I26" i="3" s="1"/>
  <c r="O38" i="6"/>
  <c r="F31" i="3"/>
  <c r="O91" i="6"/>
  <c r="F84" i="3"/>
  <c r="O59" i="6"/>
  <c r="F52" i="3"/>
  <c r="F71" i="3"/>
  <c r="F51" i="3"/>
  <c r="O92" i="6"/>
  <c r="F85" i="3"/>
  <c r="O65" i="6"/>
  <c r="F58" i="3"/>
  <c r="O70" i="6"/>
  <c r="F63" i="3"/>
  <c r="H63" i="3" s="1"/>
  <c r="O47" i="6"/>
  <c r="F40" i="3"/>
  <c r="O45" i="6"/>
  <c r="F38" i="3"/>
  <c r="O83" i="6"/>
  <c r="F76" i="3"/>
  <c r="O27" i="6"/>
  <c r="F20" i="3"/>
  <c r="O67" i="6"/>
  <c r="F60" i="3"/>
  <c r="O77" i="6"/>
  <c r="F70" i="3"/>
  <c r="O86" i="6"/>
  <c r="F79" i="3"/>
  <c r="O95" i="6"/>
  <c r="F88" i="3"/>
  <c r="O61" i="6"/>
  <c r="F54" i="3"/>
  <c r="O96" i="6"/>
  <c r="F89" i="3"/>
  <c r="O20" i="6"/>
  <c r="F13" i="3"/>
  <c r="O9" i="6"/>
  <c r="F2" i="3"/>
  <c r="F5" i="3"/>
  <c r="F39" i="3"/>
  <c r="O35" i="6"/>
  <c r="F28" i="3"/>
  <c r="O32" i="6"/>
  <c r="F25" i="3"/>
  <c r="O14" i="6"/>
  <c r="F7" i="3"/>
  <c r="H7" i="3" s="1"/>
  <c r="O19" i="6"/>
  <c r="F12" i="3"/>
  <c r="O28" i="6"/>
  <c r="F21" i="3"/>
  <c r="O15" i="6"/>
  <c r="F8" i="3"/>
  <c r="O93" i="6"/>
  <c r="F86" i="3"/>
  <c r="G86" i="3" s="1"/>
  <c r="I86" i="3" s="1"/>
  <c r="O62" i="6"/>
  <c r="F55" i="3"/>
  <c r="F45" i="3"/>
  <c r="G45" i="3" s="1"/>
  <c r="I45" i="3" s="1"/>
  <c r="O54" i="6"/>
  <c r="F47" i="3"/>
  <c r="F10" i="3"/>
  <c r="O37" i="6"/>
  <c r="F30" i="3"/>
  <c r="O72" i="6"/>
  <c r="F65" i="3"/>
  <c r="O11" i="6"/>
  <c r="F4" i="3"/>
  <c r="G4" i="3" s="1"/>
  <c r="I4" i="3" s="1"/>
  <c r="O66" i="6"/>
  <c r="F59" i="3"/>
  <c r="O21" i="6"/>
  <c r="F14" i="3"/>
  <c r="F19" i="3"/>
  <c r="O73" i="6"/>
  <c r="F66" i="3"/>
  <c r="O81" i="6"/>
  <c r="F74" i="3"/>
  <c r="O60" i="6"/>
  <c r="F53" i="3"/>
  <c r="F33" i="3"/>
  <c r="F29" i="3"/>
  <c r="O76" i="6"/>
  <c r="F69" i="3"/>
  <c r="O57" i="6"/>
  <c r="F50" i="3"/>
  <c r="O30" i="6"/>
  <c r="F23" i="3"/>
  <c r="O39" i="5"/>
  <c r="E32" i="3"/>
  <c r="E2" i="3"/>
  <c r="O9" i="5"/>
  <c r="E25" i="3"/>
  <c r="O32" i="5"/>
  <c r="E13" i="3"/>
  <c r="O55" i="5"/>
  <c r="E48" i="3"/>
  <c r="E84" i="3"/>
  <c r="E29" i="3"/>
  <c r="O36" i="5"/>
  <c r="E14" i="3"/>
  <c r="E33" i="3"/>
  <c r="O18" i="5"/>
  <c r="E11" i="3"/>
  <c r="H11" i="3" s="1"/>
  <c r="E8" i="3"/>
  <c r="O15" i="5"/>
  <c r="E88" i="3"/>
  <c r="E5" i="3"/>
  <c r="E81" i="3"/>
  <c r="O59" i="5"/>
  <c r="E52" i="3"/>
  <c r="E54" i="3"/>
  <c r="O61" i="5"/>
  <c r="O46" i="5"/>
  <c r="E39" i="3"/>
  <c r="E15" i="3"/>
  <c r="H15" i="3" s="1"/>
  <c r="E20" i="3"/>
  <c r="E37" i="3"/>
  <c r="O78" i="5"/>
  <c r="E71" i="3"/>
  <c r="E60" i="3"/>
  <c r="O82" i="5"/>
  <c r="E75" i="3"/>
  <c r="E34" i="3"/>
  <c r="E78" i="3"/>
  <c r="O85" i="5"/>
  <c r="E47" i="3"/>
  <c r="O54" i="5"/>
  <c r="O64" i="5"/>
  <c r="E57" i="3"/>
  <c r="O37" i="5"/>
  <c r="E30" i="3"/>
  <c r="E10" i="3"/>
  <c r="E17" i="3"/>
  <c r="O24" i="5"/>
  <c r="E62" i="3"/>
  <c r="O69" i="5"/>
  <c r="O47" i="5"/>
  <c r="E40" i="3"/>
  <c r="G48" i="3"/>
  <c r="I48" i="3" s="1"/>
  <c r="E76" i="3"/>
  <c r="E36" i="3"/>
  <c r="E6" i="3"/>
  <c r="E58" i="3"/>
  <c r="E43" i="3"/>
  <c r="O50" i="5"/>
  <c r="E55" i="3"/>
  <c r="E41" i="3"/>
  <c r="E38" i="3"/>
  <c r="O45" i="5"/>
  <c r="E77" i="3"/>
  <c r="O84" i="5"/>
  <c r="G7" i="3"/>
  <c r="I7" i="3" s="1"/>
  <c r="O60" i="5"/>
  <c r="E53" i="3"/>
  <c r="H2" i="3"/>
  <c r="E27" i="3"/>
  <c r="O14" i="5"/>
  <c r="E7" i="3"/>
  <c r="O31" i="5"/>
  <c r="E24" i="3"/>
  <c r="D79" i="3"/>
  <c r="G79" i="3" s="1"/>
  <c r="I79" i="3" s="1"/>
  <c r="D15" i="3"/>
  <c r="D19" i="3"/>
  <c r="D31" i="3"/>
  <c r="H31" i="3" s="1"/>
  <c r="D6" i="3"/>
  <c r="D51" i="3"/>
  <c r="D86" i="3"/>
  <c r="D14" i="3"/>
  <c r="D43" i="3"/>
  <c r="D53" i="3"/>
  <c r="D34" i="3"/>
  <c r="D78" i="3"/>
  <c r="H78" i="3" s="1"/>
  <c r="O67" i="1"/>
  <c r="D37" i="3"/>
  <c r="D67" i="3"/>
  <c r="D36" i="3"/>
  <c r="H36" i="3" s="1"/>
  <c r="D16" i="3"/>
  <c r="H16" i="3" s="1"/>
  <c r="D47" i="3"/>
  <c r="H47" i="3" s="1"/>
  <c r="D8" i="3"/>
  <c r="G82" i="3"/>
  <c r="I82" i="3" s="1"/>
  <c r="D17" i="3"/>
  <c r="G17" i="3" s="1"/>
  <c r="I17" i="3" s="1"/>
  <c r="O24" i="1"/>
  <c r="D81" i="3"/>
  <c r="G81" i="3" s="1"/>
  <c r="I81" i="3" s="1"/>
  <c r="O88" i="1"/>
  <c r="D10" i="3"/>
  <c r="D23" i="3"/>
  <c r="D49" i="3"/>
  <c r="O83" i="1"/>
  <c r="D76" i="3"/>
  <c r="D18" i="3"/>
  <c r="D68" i="3"/>
  <c r="H68" i="3" s="1"/>
  <c r="D40" i="3"/>
  <c r="D89" i="3"/>
  <c r="O96" i="1"/>
  <c r="D3" i="3"/>
  <c r="D75" i="3"/>
  <c r="H48" i="3"/>
  <c r="D71" i="3"/>
  <c r="O52" i="1"/>
  <c r="O73" i="1"/>
  <c r="D66" i="3"/>
  <c r="O76" i="1"/>
  <c r="D69" i="3"/>
  <c r="O72" i="1"/>
  <c r="D65" i="3"/>
  <c r="H65" i="3" s="1"/>
  <c r="O12" i="1"/>
  <c r="D5" i="3"/>
  <c r="D38" i="3"/>
  <c r="O36" i="1"/>
  <c r="D29" i="3"/>
  <c r="D24" i="3"/>
  <c r="O31" i="1"/>
  <c r="D20" i="3"/>
  <c r="D33" i="3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D46" i="3"/>
  <c r="G46" i="3" s="1"/>
  <c r="I46" i="3" s="1"/>
  <c r="D74" i="3"/>
  <c r="O16" i="1"/>
  <c r="D9" i="3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D88" i="3"/>
  <c r="O95" i="1"/>
  <c r="D28" i="3"/>
  <c r="O35" i="1"/>
  <c r="D83" i="3"/>
  <c r="G83" i="3" s="1"/>
  <c r="I83" i="3" s="1"/>
  <c r="D55" i="3"/>
  <c r="O84" i="1"/>
  <c r="D77" i="3"/>
  <c r="D41" i="3"/>
  <c r="O48" i="1"/>
  <c r="D85" i="3"/>
  <c r="D72" i="3"/>
  <c r="D42" i="3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H79" i="3"/>
  <c r="H3" i="3"/>
  <c r="G12" i="1"/>
  <c r="G13" i="1" s="1"/>
  <c r="H61" i="3"/>
  <c r="G61" i="3"/>
  <c r="I61" i="3" s="1"/>
  <c r="G11" i="6"/>
  <c r="H82" i="3"/>
  <c r="H12" i="3"/>
  <c r="G3" i="3"/>
  <c r="I3" i="3" s="1"/>
  <c r="G12" i="3"/>
  <c r="I12" i="3" s="1"/>
  <c r="H25" i="3"/>
  <c r="G25" i="3"/>
  <c r="H22" i="3"/>
  <c r="G22" i="3"/>
  <c r="I22" i="3" s="1"/>
  <c r="H26" i="3"/>
  <c r="H6" i="3"/>
  <c r="G6" i="3"/>
  <c r="I6" i="3" s="1"/>
  <c r="H4" i="3"/>
  <c r="G12" i="5"/>
  <c r="G63" i="3" l="1"/>
  <c r="I63" i="3" s="1"/>
  <c r="H44" i="3"/>
  <c r="H38" i="3"/>
  <c r="G18" i="3"/>
  <c r="I18" i="3" s="1"/>
  <c r="H70" i="3"/>
  <c r="H86" i="3"/>
  <c r="H72" i="3"/>
  <c r="G35" i="3"/>
  <c r="I35" i="3" s="1"/>
  <c r="H20" i="3"/>
  <c r="G85" i="3"/>
  <c r="I85" i="3" s="1"/>
  <c r="H28" i="3"/>
  <c r="H27" i="3"/>
  <c r="H75" i="3"/>
  <c r="G11" i="3"/>
  <c r="I11" i="3" s="1"/>
  <c r="G29" i="3"/>
  <c r="I29" i="3" s="1"/>
  <c r="G2" i="3"/>
  <c r="I2" i="3" s="1"/>
  <c r="H51" i="3"/>
  <c r="H67" i="3"/>
  <c r="H14" i="3"/>
  <c r="G44" i="3"/>
  <c r="I44" i="3" s="1"/>
  <c r="H37" i="3"/>
  <c r="H60" i="3"/>
  <c r="H9" i="3"/>
  <c r="G19" i="3"/>
  <c r="I19" i="3" s="1"/>
  <c r="H30" i="3"/>
  <c r="H39" i="3"/>
  <c r="H45" i="3"/>
  <c r="G88" i="3"/>
  <c r="I88" i="3" s="1"/>
  <c r="G51" i="3"/>
  <c r="I51" i="3" s="1"/>
  <c r="G50" i="3"/>
  <c r="I50" i="3" s="1"/>
  <c r="G5" i="3"/>
  <c r="I5" i="3" s="1"/>
  <c r="G42" i="3"/>
  <c r="I42" i="3" s="1"/>
  <c r="G76" i="3"/>
  <c r="I76" i="3" s="1"/>
  <c r="G67" i="3"/>
  <c r="I67" i="3" s="1"/>
  <c r="G27" i="3"/>
  <c r="I27" i="3" s="1"/>
  <c r="H49" i="3"/>
  <c r="G23" i="3"/>
  <c r="I23" i="3" s="1"/>
  <c r="G8" i="3"/>
  <c r="I8" i="3" s="1"/>
  <c r="G15" i="3"/>
  <c r="I15" i="3" s="1"/>
  <c r="G37" i="3"/>
  <c r="I37" i="3" s="1"/>
  <c r="H10" i="3"/>
  <c r="H34" i="3"/>
  <c r="G60" i="3"/>
  <c r="I60" i="3" s="1"/>
  <c r="H43" i="3"/>
  <c r="G30" i="3"/>
  <c r="I30" i="3" s="1"/>
  <c r="G55" i="3"/>
  <c r="I55" i="3" s="1"/>
  <c r="G33" i="3"/>
  <c r="I33" i="3" s="1"/>
  <c r="G71" i="3"/>
  <c r="I71" i="3" s="1"/>
  <c r="G14" i="3"/>
  <c r="I14" i="3" s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<sst xmlns="http://schemas.openxmlformats.org/spreadsheetml/2006/main" count="1065" uniqueCount="121">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</sst>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64842</c:v>
                </c:pt>
                <c:pt idx="1">
                  <c:v>39991</c:v>
                </c:pt>
                <c:pt idx="2">
                  <c:v>21962</c:v>
                </c:pt>
                <c:pt idx="3">
                  <c:v>7217</c:v>
                </c:pt>
                <c:pt idx="4">
                  <c:v>4454</c:v>
                </c:pt>
                <c:pt idx="5">
                  <c:v>3689</c:v>
                </c:pt>
                <c:pt idx="6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8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39991</c:v>
                </c:pt>
                <c:pt idx="1">
                  <c:v>21962</c:v>
                </c:pt>
                <c:pt idx="2">
                  <c:v>7217</c:v>
                </c:pt>
                <c:pt idx="3">
                  <c:v>4454</c:v>
                </c:pt>
                <c:pt idx="4">
                  <c:v>3689</c:v>
                </c:pt>
                <c:pt idx="5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64853</c:v>
                </c:pt>
                <c:pt idx="1">
                  <c:v>40307</c:v>
                </c:pt>
                <c:pt idx="2">
                  <c:v>22407</c:v>
                </c:pt>
                <c:pt idx="3">
                  <c:v>7358</c:v>
                </c:pt>
                <c:pt idx="4">
                  <c:v>4533</c:v>
                </c:pt>
                <c:pt idx="5">
                  <c:v>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1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64853</c:v>
                </c:pt>
                <c:pt idx="1">
                  <c:v>40307</c:v>
                </c:pt>
                <c:pt idx="2">
                  <c:v>22407</c:v>
                </c:pt>
                <c:pt idx="3">
                  <c:v>7358</c:v>
                </c:pt>
                <c:pt idx="4">
                  <c:v>4533</c:v>
                </c:pt>
                <c:pt idx="5">
                  <c:v>3741</c:v>
                </c:pt>
                <c:pt idx="6">
                  <c:v>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61170</c:v>
                </c:pt>
                <c:pt idx="1">
                  <c:v>37092</c:v>
                </c:pt>
                <c:pt idx="2">
                  <c:v>21031</c:v>
                </c:pt>
                <c:pt idx="3">
                  <c:v>7071</c:v>
                </c:pt>
                <c:pt idx="4">
                  <c:v>4312</c:v>
                </c:pt>
                <c:pt idx="5">
                  <c:v>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61170</c:v>
                </c:pt>
                <c:pt idx="1">
                  <c:v>37092</c:v>
                </c:pt>
                <c:pt idx="2">
                  <c:v>21031</c:v>
                </c:pt>
                <c:pt idx="3">
                  <c:v>7071</c:v>
                </c:pt>
                <c:pt idx="4">
                  <c:v>4312</c:v>
                </c:pt>
                <c:pt idx="5">
                  <c:v>3616</c:v>
                </c:pt>
                <c:pt idx="6">
                  <c:v>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-5.794701986754967E-3</c:v>
                </c:pt>
                <c:pt idx="1">
                  <c:v>2.8973509933774835E-3</c:v>
                </c:pt>
                <c:pt idx="2">
                  <c:v>8.6920529801324496E-3</c:v>
                </c:pt>
                <c:pt idx="3">
                  <c:v>8.2781456953642391E-3</c:v>
                </c:pt>
                <c:pt idx="4">
                  <c:v>3.7665562913907283E-2</c:v>
                </c:pt>
                <c:pt idx="5">
                  <c:v>0.25124172185430466</c:v>
                </c:pt>
                <c:pt idx="6">
                  <c:v>0.8116721854304636</c:v>
                </c:pt>
                <c:pt idx="7">
                  <c:v>3.1287251655629138</c:v>
                </c:pt>
                <c:pt idx="8">
                  <c:v>14.515314569536423</c:v>
                </c:pt>
                <c:pt idx="9">
                  <c:v>22.465645695364238</c:v>
                </c:pt>
                <c:pt idx="10">
                  <c:v>17.809188741721854</c:v>
                </c:pt>
                <c:pt idx="11">
                  <c:v>11.3125</c:v>
                </c:pt>
                <c:pt idx="12">
                  <c:v>4.8460264900662251</c:v>
                </c:pt>
                <c:pt idx="13">
                  <c:v>2.2880794701986753</c:v>
                </c:pt>
                <c:pt idx="14">
                  <c:v>1.4540562913907285</c:v>
                </c:pt>
                <c:pt idx="15">
                  <c:v>0.8423013245033113</c:v>
                </c:pt>
                <c:pt idx="16">
                  <c:v>0.5008278145695364</c:v>
                </c:pt>
                <c:pt idx="17">
                  <c:v>0.27731788079470199</c:v>
                </c:pt>
                <c:pt idx="18">
                  <c:v>0.2433774834437086</c:v>
                </c:pt>
                <c:pt idx="19">
                  <c:v>0.24503311258278146</c:v>
                </c:pt>
                <c:pt idx="20">
                  <c:v>0.17011589403973509</c:v>
                </c:pt>
                <c:pt idx="21">
                  <c:v>0.10140728476821192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-3.3526490066225163E-2</c:v>
                </c:pt>
                <c:pt idx="1">
                  <c:v>-3.0215231788079472E-2</c:v>
                </c:pt>
                <c:pt idx="2">
                  <c:v>-3.1043046357615893E-2</c:v>
                </c:pt>
                <c:pt idx="3">
                  <c:v>-1.5728476821192054E-2</c:v>
                </c:pt>
                <c:pt idx="4">
                  <c:v>4.8013245033112585E-2</c:v>
                </c:pt>
                <c:pt idx="5">
                  <c:v>0.24627483443708609</c:v>
                </c:pt>
                <c:pt idx="6">
                  <c:v>0.7806291390728477</c:v>
                </c:pt>
                <c:pt idx="7">
                  <c:v>4.4859271523178812</c:v>
                </c:pt>
                <c:pt idx="8">
                  <c:v>17.425082781456954</c:v>
                </c:pt>
                <c:pt idx="9">
                  <c:v>22.654387417218544</c:v>
                </c:pt>
                <c:pt idx="10">
                  <c:v>16.327400662251655</c:v>
                </c:pt>
                <c:pt idx="11">
                  <c:v>8.2475165562913908</c:v>
                </c:pt>
                <c:pt idx="12">
                  <c:v>3.4805463576158941</c:v>
                </c:pt>
                <c:pt idx="13">
                  <c:v>1.9706125827814569</c:v>
                </c:pt>
                <c:pt idx="14">
                  <c:v>1.3282284768211921</c:v>
                </c:pt>
                <c:pt idx="15">
                  <c:v>0.71523178807947019</c:v>
                </c:pt>
                <c:pt idx="16">
                  <c:v>0.3133278145695364</c:v>
                </c:pt>
                <c:pt idx="17">
                  <c:v>0.17715231788079469</c:v>
                </c:pt>
                <c:pt idx="18">
                  <c:v>0.18129139072847683</c:v>
                </c:pt>
                <c:pt idx="19">
                  <c:v>0.20322847682119205</c:v>
                </c:pt>
                <c:pt idx="20">
                  <c:v>0.15894039735099338</c:v>
                </c:pt>
                <c:pt idx="21">
                  <c:v>8.071192052980132E-2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-4.552980132450331E-3</c:v>
                </c:pt>
                <c:pt idx="1">
                  <c:v>-7.4503311258278145E-3</c:v>
                </c:pt>
                <c:pt idx="2">
                  <c:v>2.0281456953642384E-2</c:v>
                </c:pt>
                <c:pt idx="3">
                  <c:v>2.6076158940397352E-2</c:v>
                </c:pt>
                <c:pt idx="4">
                  <c:v>8.1953642384105962E-2</c:v>
                </c:pt>
                <c:pt idx="5">
                  <c:v>0.18625827814569537</c:v>
                </c:pt>
                <c:pt idx="6">
                  <c:v>0.60430463576158944</c:v>
                </c:pt>
                <c:pt idx="7">
                  <c:v>1.9706125827814569</c:v>
                </c:pt>
                <c:pt idx="8">
                  <c:v>9.243791390728477</c:v>
                </c:pt>
                <c:pt idx="9">
                  <c:v>18.99958609271523</c:v>
                </c:pt>
                <c:pt idx="10">
                  <c:v>19.326986754966889</c:v>
                </c:pt>
                <c:pt idx="11">
                  <c:v>12.060844370860927</c:v>
                </c:pt>
                <c:pt idx="12">
                  <c:v>6.4971026490066226</c:v>
                </c:pt>
                <c:pt idx="13">
                  <c:v>3.3282284768211921</c:v>
                </c:pt>
                <c:pt idx="14">
                  <c:v>1.8563741721854305</c:v>
                </c:pt>
                <c:pt idx="15">
                  <c:v>0.96481788079470199</c:v>
                </c:pt>
                <c:pt idx="16">
                  <c:v>0.47102649006622516</c:v>
                </c:pt>
                <c:pt idx="17">
                  <c:v>0.28518211920529801</c:v>
                </c:pt>
                <c:pt idx="18">
                  <c:v>0.32574503311258279</c:v>
                </c:pt>
                <c:pt idx="19">
                  <c:v>0.31663907284768211</c:v>
                </c:pt>
                <c:pt idx="20">
                  <c:v>0.1870860927152318</c:v>
                </c:pt>
                <c:pt idx="21">
                  <c:v>0.1316225165562914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-2.3592715231788079E-2</c:v>
                </c:pt>
                <c:pt idx="1">
                  <c:v>5.3807947019867547E-3</c:v>
                </c:pt>
                <c:pt idx="2">
                  <c:v>-1.2003311258278146E-2</c:v>
                </c:pt>
                <c:pt idx="3">
                  <c:v>3.4768211920529798E-2</c:v>
                </c:pt>
                <c:pt idx="4">
                  <c:v>0.1183774834437086</c:v>
                </c:pt>
                <c:pt idx="5">
                  <c:v>0.31870860927152317</c:v>
                </c:pt>
                <c:pt idx="6">
                  <c:v>0.92632450331125826</c:v>
                </c:pt>
                <c:pt idx="7">
                  <c:v>3.5169701986754967</c:v>
                </c:pt>
                <c:pt idx="8">
                  <c:v>14.242135761589404</c:v>
                </c:pt>
                <c:pt idx="9">
                  <c:v>17.200745033112582</c:v>
                </c:pt>
                <c:pt idx="10">
                  <c:v>13.833609271523178</c:v>
                </c:pt>
                <c:pt idx="11">
                  <c:v>11.350165562913908</c:v>
                </c:pt>
                <c:pt idx="12">
                  <c:v>4.8754139072847682</c:v>
                </c:pt>
                <c:pt idx="13">
                  <c:v>2.2259933774834435</c:v>
                </c:pt>
                <c:pt idx="14">
                  <c:v>1.5277317880794703</c:v>
                </c:pt>
                <c:pt idx="15">
                  <c:v>0.82408940397350994</c:v>
                </c:pt>
                <c:pt idx="16">
                  <c:v>0.48096026490066224</c:v>
                </c:pt>
                <c:pt idx="17">
                  <c:v>0.35347682119205298</c:v>
                </c:pt>
                <c:pt idx="18">
                  <c:v>0.37334437086092714</c:v>
                </c:pt>
                <c:pt idx="19">
                  <c:v>0.29221854304635764</c:v>
                </c:pt>
                <c:pt idx="20">
                  <c:v>0.18998344370860928</c:v>
                </c:pt>
                <c:pt idx="21">
                  <c:v>5.9602649006622516E-2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64842</v>
      </c>
      <c r="D2">
        <v>3421</v>
      </c>
      <c r="E2">
        <v>5470</v>
      </c>
      <c r="F2">
        <v>4645</v>
      </c>
      <c r="G2">
        <v>58168</v>
      </c>
      <c r="H2">
        <v>42882</v>
      </c>
      <c r="I2">
        <v>3498</v>
      </c>
      <c r="J2">
        <v>3633</v>
      </c>
      <c r="K2">
        <v>4200</v>
      </c>
      <c r="L2">
        <v>3887</v>
      </c>
      <c r="M2">
        <v>8813</v>
      </c>
      <c r="N2">
        <v>7126</v>
      </c>
      <c r="O2">
        <v>39991</v>
      </c>
      <c r="P2">
        <v>3442</v>
      </c>
      <c r="Q2">
        <v>6948</v>
      </c>
      <c r="R2">
        <v>4105</v>
      </c>
      <c r="S2">
        <v>45534</v>
      </c>
      <c r="T2">
        <v>23361</v>
      </c>
      <c r="U2">
        <v>3484</v>
      </c>
      <c r="V2">
        <v>3885</v>
      </c>
      <c r="W2">
        <v>4222</v>
      </c>
      <c r="X2">
        <v>3753</v>
      </c>
      <c r="Y2">
        <v>15214</v>
      </c>
      <c r="Z2">
        <v>5426</v>
      </c>
      <c r="AA2">
        <v>21962</v>
      </c>
      <c r="AB2">
        <v>3456</v>
      </c>
      <c r="AC2">
        <v>8963</v>
      </c>
      <c r="AD2">
        <v>4023</v>
      </c>
      <c r="AE2">
        <v>14273</v>
      </c>
      <c r="AF2">
        <v>11844</v>
      </c>
      <c r="AG2">
        <v>3417</v>
      </c>
      <c r="AH2">
        <v>4895</v>
      </c>
      <c r="AI2">
        <v>4124</v>
      </c>
      <c r="AJ2">
        <v>3378</v>
      </c>
      <c r="AK2">
        <v>30857</v>
      </c>
      <c r="AL2">
        <v>4597</v>
      </c>
      <c r="AM2">
        <v>7217</v>
      </c>
      <c r="AN2">
        <v>3455</v>
      </c>
      <c r="AO2">
        <v>15143</v>
      </c>
      <c r="AP2">
        <v>4027</v>
      </c>
      <c r="AQ2">
        <v>5321</v>
      </c>
      <c r="AR2">
        <v>8196</v>
      </c>
      <c r="AS2">
        <v>3424</v>
      </c>
      <c r="AT2">
        <v>8196</v>
      </c>
      <c r="AU2">
        <v>4573</v>
      </c>
      <c r="AV2">
        <v>3448</v>
      </c>
      <c r="AW2">
        <v>36857</v>
      </c>
      <c r="AX2">
        <v>4289</v>
      </c>
      <c r="AY2">
        <v>4454</v>
      </c>
      <c r="AZ2">
        <v>3526</v>
      </c>
      <c r="BA2">
        <v>30766</v>
      </c>
      <c r="BB2">
        <v>3846</v>
      </c>
      <c r="BC2">
        <v>4030</v>
      </c>
      <c r="BD2">
        <v>6644</v>
      </c>
      <c r="BE2">
        <v>3630</v>
      </c>
      <c r="BF2">
        <v>25768</v>
      </c>
      <c r="BG2">
        <v>5766</v>
      </c>
      <c r="BH2">
        <v>3406</v>
      </c>
      <c r="BI2">
        <v>44992</v>
      </c>
      <c r="BJ2">
        <v>4337</v>
      </c>
      <c r="BK2">
        <v>3689</v>
      </c>
      <c r="BL2">
        <v>4042</v>
      </c>
      <c r="BM2">
        <v>46462</v>
      </c>
      <c r="BN2">
        <v>3680</v>
      </c>
      <c r="BO2">
        <v>3551</v>
      </c>
      <c r="BP2">
        <v>5163</v>
      </c>
      <c r="BQ2">
        <v>3819</v>
      </c>
      <c r="BR2">
        <v>49338</v>
      </c>
      <c r="BS2">
        <v>7920</v>
      </c>
      <c r="BT2">
        <v>3519</v>
      </c>
      <c r="BU2">
        <v>37844</v>
      </c>
      <c r="BV2">
        <v>4141</v>
      </c>
      <c r="BW2">
        <v>3435</v>
      </c>
      <c r="BX2">
        <v>5396</v>
      </c>
      <c r="BY2">
        <v>57712</v>
      </c>
      <c r="BZ2">
        <v>3354</v>
      </c>
      <c r="CA2">
        <v>3397</v>
      </c>
      <c r="CB2">
        <v>4192</v>
      </c>
      <c r="CC2">
        <v>3926</v>
      </c>
      <c r="CD2">
        <v>50129</v>
      </c>
      <c r="CE2">
        <v>11476</v>
      </c>
      <c r="CF2">
        <v>3721</v>
      </c>
      <c r="CG2">
        <v>11932</v>
      </c>
      <c r="CH2">
        <v>3894</v>
      </c>
      <c r="CI2">
        <v>3377</v>
      </c>
      <c r="CJ2">
        <v>10994</v>
      </c>
      <c r="CK2">
        <v>38504</v>
      </c>
      <c r="CL2">
        <v>3362</v>
      </c>
      <c r="CM2">
        <v>3360</v>
      </c>
      <c r="CN2">
        <v>3863</v>
      </c>
      <c r="CO2">
        <v>3873</v>
      </c>
      <c r="CP2">
        <v>32574</v>
      </c>
      <c r="CQ2">
        <v>19132</v>
      </c>
      <c r="CR2">
        <v>4205</v>
      </c>
      <c r="CS2">
        <v>5673</v>
      </c>
      <c r="CT2">
        <v>3579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64842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64842</v>
      </c>
      <c r="K9" t="s">
        <v>82</v>
      </c>
      <c r="L9" s="8" t="str">
        <f>A10</f>
        <v>A2</v>
      </c>
      <c r="M9" s="8">
        <f>B10</f>
        <v>3421</v>
      </c>
      <c r="N9" s="8">
        <f>(M9-I$15)/2416</f>
        <v>-5.794701986754967E-3</v>
      </c>
      <c r="O9" s="8">
        <f>N9*40</f>
        <v>-0.23178807947019869</v>
      </c>
    </row>
    <row r="10" spans="1:98" x14ac:dyDescent="0.4">
      <c r="A10" t="s">
        <v>83</v>
      </c>
      <c r="B10">
        <v>3421</v>
      </c>
      <c r="E10">
        <f>E9/2</f>
        <v>15</v>
      </c>
      <c r="G10">
        <f>G9/2</f>
        <v>15</v>
      </c>
      <c r="H10" t="str">
        <f>A21</f>
        <v>B1</v>
      </c>
      <c r="I10">
        <f>B21</f>
        <v>39991</v>
      </c>
      <c r="K10" t="s">
        <v>85</v>
      </c>
      <c r="L10" s="8" t="str">
        <f>A22</f>
        <v>B2</v>
      </c>
      <c r="M10" s="8">
        <f>B22</f>
        <v>3442</v>
      </c>
      <c r="N10" s="8">
        <f t="shared" ref="N10:N73" si="1">(M10-I$15)/2416</f>
        <v>2.8973509933774835E-3</v>
      </c>
      <c r="O10" s="8">
        <f t="shared" ref="O10:O73" si="2">N10*40</f>
        <v>0.11589403973509935</v>
      </c>
    </row>
    <row r="11" spans="1:98" x14ac:dyDescent="0.4">
      <c r="A11" t="s">
        <v>84</v>
      </c>
      <c r="B11">
        <v>5470</v>
      </c>
      <c r="E11">
        <f>E10/2</f>
        <v>7.5</v>
      </c>
      <c r="G11">
        <f>G10/2</f>
        <v>7.5</v>
      </c>
      <c r="H11" t="str">
        <f>A33</f>
        <v>C1</v>
      </c>
      <c r="I11">
        <f>B33</f>
        <v>21962</v>
      </c>
      <c r="K11" t="s">
        <v>88</v>
      </c>
      <c r="L11" s="8" t="str">
        <f>A34</f>
        <v>C2</v>
      </c>
      <c r="M11" s="8">
        <f>B34</f>
        <v>3456</v>
      </c>
      <c r="N11" s="8">
        <f t="shared" si="1"/>
        <v>8.6920529801324496E-3</v>
      </c>
      <c r="O11" s="8">
        <f t="shared" si="2"/>
        <v>0.34768211920529801</v>
      </c>
    </row>
    <row r="12" spans="1:98" x14ac:dyDescent="0.4">
      <c r="A12" t="s">
        <v>9</v>
      </c>
      <c r="B12">
        <v>4645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7217</v>
      </c>
      <c r="K12" t="s">
        <v>91</v>
      </c>
      <c r="L12" s="8" t="str">
        <f>A46</f>
        <v>D2</v>
      </c>
      <c r="M12" s="8">
        <f>B46</f>
        <v>3455</v>
      </c>
      <c r="N12" s="8">
        <f t="shared" si="1"/>
        <v>8.2781456953642391E-3</v>
      </c>
      <c r="O12" s="8">
        <f t="shared" si="2"/>
        <v>0.33112582781456956</v>
      </c>
    </row>
    <row r="13" spans="1:98" x14ac:dyDescent="0.4">
      <c r="A13" t="s">
        <v>17</v>
      </c>
      <c r="B13">
        <v>58168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4454</v>
      </c>
      <c r="K13" t="s">
        <v>94</v>
      </c>
      <c r="L13" s="8" t="str">
        <f>A58</f>
        <v>E2</v>
      </c>
      <c r="M13" s="8">
        <f>B58</f>
        <v>3526</v>
      </c>
      <c r="N13" s="8">
        <f t="shared" si="1"/>
        <v>3.7665562913907283E-2</v>
      </c>
      <c r="O13" s="8">
        <f t="shared" si="2"/>
        <v>1.5066225165562912</v>
      </c>
    </row>
    <row r="14" spans="1:98" x14ac:dyDescent="0.4">
      <c r="A14" t="s">
        <v>25</v>
      </c>
      <c r="B14">
        <v>42882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3689</v>
      </c>
      <c r="K14" t="s">
        <v>97</v>
      </c>
      <c r="L14" s="8" t="str">
        <f>A70</f>
        <v>F2</v>
      </c>
      <c r="M14" s="8">
        <f>B70</f>
        <v>4042</v>
      </c>
      <c r="N14" s="8">
        <f t="shared" si="1"/>
        <v>0.25124172185430466</v>
      </c>
      <c r="O14" s="8">
        <f t="shared" si="2"/>
        <v>10.049668874172186</v>
      </c>
    </row>
    <row r="15" spans="1:98" x14ac:dyDescent="0.4">
      <c r="A15" t="s">
        <v>34</v>
      </c>
      <c r="B15">
        <v>3498</v>
      </c>
      <c r="G15">
        <f t="shared" ref="G15" si="3">E15*1.14</f>
        <v>0</v>
      </c>
      <c r="H15" t="str">
        <f>A81</f>
        <v>G1</v>
      </c>
      <c r="I15">
        <f>B81</f>
        <v>3435</v>
      </c>
      <c r="K15" t="s">
        <v>100</v>
      </c>
      <c r="L15" s="8" t="str">
        <f>A82</f>
        <v>G2</v>
      </c>
      <c r="M15" s="8">
        <f>B82</f>
        <v>5396</v>
      </c>
      <c r="N15" s="8">
        <f t="shared" si="1"/>
        <v>0.8116721854304636</v>
      </c>
      <c r="O15" s="8">
        <f t="shared" si="2"/>
        <v>32.466887417218544</v>
      </c>
    </row>
    <row r="16" spans="1:98" x14ac:dyDescent="0.4">
      <c r="A16" t="s">
        <v>41</v>
      </c>
      <c r="B16">
        <v>3633</v>
      </c>
      <c r="H16" t="s">
        <v>119</v>
      </c>
      <c r="I16">
        <f>SLOPE(I10:I15, G10:G15)</f>
        <v>2454.8100013897838</v>
      </c>
      <c r="K16" t="s">
        <v>103</v>
      </c>
      <c r="L16" s="8" t="str">
        <f>A94</f>
        <v>H2</v>
      </c>
      <c r="M16" s="8">
        <f>B94</f>
        <v>10994</v>
      </c>
      <c r="N16" s="8">
        <f t="shared" si="1"/>
        <v>3.1287251655629138</v>
      </c>
      <c r="O16" s="8">
        <f t="shared" si="2"/>
        <v>125.14900662251655</v>
      </c>
    </row>
    <row r="17" spans="1:15" x14ac:dyDescent="0.4">
      <c r="A17" t="s">
        <v>49</v>
      </c>
      <c r="B17">
        <v>4200</v>
      </c>
      <c r="K17" t="s">
        <v>104</v>
      </c>
      <c r="L17" s="8" t="str">
        <f>A95</f>
        <v>H3</v>
      </c>
      <c r="M17" s="8">
        <f>B95</f>
        <v>38504</v>
      </c>
      <c r="N17" s="8">
        <f t="shared" si="1"/>
        <v>14.515314569536423</v>
      </c>
      <c r="O17" s="8">
        <f t="shared" si="2"/>
        <v>580.61258278145692</v>
      </c>
    </row>
    <row r="18" spans="1:15" x14ac:dyDescent="0.4">
      <c r="A18" t="s">
        <v>57</v>
      </c>
      <c r="B18">
        <v>3887</v>
      </c>
      <c r="K18" t="s">
        <v>101</v>
      </c>
      <c r="L18" s="8" t="str">
        <f>A83</f>
        <v>G3</v>
      </c>
      <c r="M18" s="8">
        <f>B83</f>
        <v>57712</v>
      </c>
      <c r="N18" s="8">
        <f t="shared" si="1"/>
        <v>22.465645695364238</v>
      </c>
      <c r="O18" s="8">
        <f t="shared" si="2"/>
        <v>898.62582781456945</v>
      </c>
    </row>
    <row r="19" spans="1:15" x14ac:dyDescent="0.4">
      <c r="A19" t="s">
        <v>65</v>
      </c>
      <c r="B19">
        <v>8813</v>
      </c>
      <c r="K19" t="s">
        <v>98</v>
      </c>
      <c r="L19" s="8" t="str">
        <f>A71</f>
        <v>F3</v>
      </c>
      <c r="M19" s="8">
        <f>B71</f>
        <v>46462</v>
      </c>
      <c r="N19" s="8">
        <f t="shared" si="1"/>
        <v>17.809188741721854</v>
      </c>
      <c r="O19" s="8">
        <f t="shared" si="2"/>
        <v>712.36754966887418</v>
      </c>
    </row>
    <row r="20" spans="1:15" x14ac:dyDescent="0.4">
      <c r="A20" t="s">
        <v>73</v>
      </c>
      <c r="B20">
        <v>7126</v>
      </c>
      <c r="K20" t="s">
        <v>95</v>
      </c>
      <c r="L20" s="8" t="str">
        <f>A59</f>
        <v>E3</v>
      </c>
      <c r="M20" s="8">
        <f>B59</f>
        <v>30766</v>
      </c>
      <c r="N20" s="8">
        <f t="shared" si="1"/>
        <v>11.3125</v>
      </c>
      <c r="O20" s="8">
        <f t="shared" si="2"/>
        <v>452.5</v>
      </c>
    </row>
    <row r="21" spans="1:15" x14ac:dyDescent="0.4">
      <c r="A21" t="s">
        <v>85</v>
      </c>
      <c r="B21">
        <v>39991</v>
      </c>
      <c r="K21" t="s">
        <v>92</v>
      </c>
      <c r="L21" s="8" t="str">
        <f>A47</f>
        <v>D3</v>
      </c>
      <c r="M21" s="8">
        <f>B47</f>
        <v>15143</v>
      </c>
      <c r="N21" s="8">
        <f t="shared" si="1"/>
        <v>4.8460264900662251</v>
      </c>
      <c r="O21" s="8">
        <f t="shared" si="2"/>
        <v>193.84105960264901</v>
      </c>
    </row>
    <row r="22" spans="1:15" x14ac:dyDescent="0.4">
      <c r="A22" t="s">
        <v>86</v>
      </c>
      <c r="B22">
        <v>3442</v>
      </c>
      <c r="K22" t="s">
        <v>89</v>
      </c>
      <c r="L22" s="8" t="str">
        <f>A35</f>
        <v>C3</v>
      </c>
      <c r="M22" s="8">
        <f>B35</f>
        <v>8963</v>
      </c>
      <c r="N22" s="8">
        <f t="shared" si="1"/>
        <v>2.2880794701986753</v>
      </c>
      <c r="O22" s="8">
        <f t="shared" si="2"/>
        <v>91.523178807947005</v>
      </c>
    </row>
    <row r="23" spans="1:15" x14ac:dyDescent="0.4">
      <c r="A23" t="s">
        <v>87</v>
      </c>
      <c r="B23">
        <v>6948</v>
      </c>
      <c r="K23" t="s">
        <v>86</v>
      </c>
      <c r="L23" s="8" t="str">
        <f>A23</f>
        <v>B3</v>
      </c>
      <c r="M23" s="8">
        <f>B23</f>
        <v>6948</v>
      </c>
      <c r="N23" s="8">
        <f t="shared" si="1"/>
        <v>1.4540562913907285</v>
      </c>
      <c r="O23" s="8">
        <f t="shared" si="2"/>
        <v>58.162251655629134</v>
      </c>
    </row>
    <row r="24" spans="1:15" x14ac:dyDescent="0.4">
      <c r="A24" t="s">
        <v>10</v>
      </c>
      <c r="B24">
        <v>4105</v>
      </c>
      <c r="K24" t="s">
        <v>83</v>
      </c>
      <c r="L24" s="8" t="str">
        <f>A11</f>
        <v>A3</v>
      </c>
      <c r="M24" s="8">
        <f>B11</f>
        <v>5470</v>
      </c>
      <c r="N24" s="8">
        <f t="shared" si="1"/>
        <v>0.8423013245033113</v>
      </c>
      <c r="O24" s="8">
        <f t="shared" si="2"/>
        <v>33.692052980132452</v>
      </c>
    </row>
    <row r="25" spans="1:15" x14ac:dyDescent="0.4">
      <c r="A25" t="s">
        <v>18</v>
      </c>
      <c r="B25">
        <v>45534</v>
      </c>
      <c r="K25" t="s">
        <v>84</v>
      </c>
      <c r="L25" s="8" t="str">
        <f>A12</f>
        <v>A4</v>
      </c>
      <c r="M25" s="8">
        <f>B12</f>
        <v>4645</v>
      </c>
      <c r="N25" s="8">
        <f t="shared" si="1"/>
        <v>0.5008278145695364</v>
      </c>
      <c r="O25" s="8">
        <f t="shared" si="2"/>
        <v>20.033112582781456</v>
      </c>
    </row>
    <row r="26" spans="1:15" x14ac:dyDescent="0.4">
      <c r="A26" t="s">
        <v>26</v>
      </c>
      <c r="B26">
        <v>23361</v>
      </c>
      <c r="K26" t="s">
        <v>87</v>
      </c>
      <c r="L26" s="8" t="str">
        <f>A24</f>
        <v>B4</v>
      </c>
      <c r="M26" s="8">
        <f>B24</f>
        <v>4105</v>
      </c>
      <c r="N26" s="8">
        <f t="shared" si="1"/>
        <v>0.27731788079470199</v>
      </c>
      <c r="O26" s="8">
        <f t="shared" si="2"/>
        <v>11.09271523178808</v>
      </c>
    </row>
    <row r="27" spans="1:15" x14ac:dyDescent="0.4">
      <c r="A27" t="s">
        <v>35</v>
      </c>
      <c r="B27">
        <v>3484</v>
      </c>
      <c r="K27" t="s">
        <v>90</v>
      </c>
      <c r="L27" s="8" t="str">
        <f>A36</f>
        <v>C4</v>
      </c>
      <c r="M27" s="8">
        <f>B36</f>
        <v>4023</v>
      </c>
      <c r="N27" s="8">
        <f t="shared" si="1"/>
        <v>0.2433774834437086</v>
      </c>
      <c r="O27" s="8">
        <f t="shared" si="2"/>
        <v>9.7350993377483448</v>
      </c>
    </row>
    <row r="28" spans="1:15" x14ac:dyDescent="0.4">
      <c r="A28" t="s">
        <v>42</v>
      </c>
      <c r="B28">
        <v>3885</v>
      </c>
      <c r="K28" t="s">
        <v>93</v>
      </c>
      <c r="L28" s="8" t="str">
        <f>A48</f>
        <v>D4</v>
      </c>
      <c r="M28" s="8">
        <f>B48</f>
        <v>4027</v>
      </c>
      <c r="N28" s="8">
        <f t="shared" si="1"/>
        <v>0.24503311258278146</v>
      </c>
      <c r="O28" s="8">
        <f t="shared" si="2"/>
        <v>9.8013245033112586</v>
      </c>
    </row>
    <row r="29" spans="1:15" x14ac:dyDescent="0.4">
      <c r="A29" t="s">
        <v>50</v>
      </c>
      <c r="B29">
        <v>4222</v>
      </c>
      <c r="K29" t="s">
        <v>96</v>
      </c>
      <c r="L29" s="8" t="str">
        <f>A60</f>
        <v>E4</v>
      </c>
      <c r="M29" s="8">
        <f>B60</f>
        <v>3846</v>
      </c>
      <c r="N29" s="8">
        <f t="shared" si="1"/>
        <v>0.17011589403973509</v>
      </c>
      <c r="O29" s="8">
        <f t="shared" si="2"/>
        <v>6.8046357615894042</v>
      </c>
    </row>
    <row r="30" spans="1:15" x14ac:dyDescent="0.4">
      <c r="A30" t="s">
        <v>58</v>
      </c>
      <c r="B30">
        <v>3753</v>
      </c>
      <c r="K30" t="s">
        <v>99</v>
      </c>
      <c r="L30" s="8" t="str">
        <f>A72</f>
        <v>F4</v>
      </c>
      <c r="M30" s="8">
        <f>B72</f>
        <v>3680</v>
      </c>
      <c r="N30" s="8">
        <f t="shared" si="1"/>
        <v>0.10140728476821192</v>
      </c>
      <c r="O30" s="8">
        <f t="shared" si="2"/>
        <v>4.056291390728477</v>
      </c>
    </row>
    <row r="31" spans="1:15" x14ac:dyDescent="0.4">
      <c r="A31" t="s">
        <v>66</v>
      </c>
      <c r="B31">
        <v>15214</v>
      </c>
      <c r="K31" t="s">
        <v>102</v>
      </c>
      <c r="L31" s="8" t="str">
        <f>A84</f>
        <v>G4</v>
      </c>
      <c r="M31" s="8">
        <f>B84</f>
        <v>3354</v>
      </c>
      <c r="N31" s="8">
        <f t="shared" si="1"/>
        <v>-3.3526490066225163E-2</v>
      </c>
      <c r="O31" s="8">
        <f t="shared" si="2"/>
        <v>-1.3410596026490065</v>
      </c>
    </row>
    <row r="32" spans="1:15" x14ac:dyDescent="0.4">
      <c r="A32" t="s">
        <v>74</v>
      </c>
      <c r="B32">
        <v>5426</v>
      </c>
      <c r="K32" t="s">
        <v>105</v>
      </c>
      <c r="L32" t="str">
        <f>A96</f>
        <v>H4</v>
      </c>
      <c r="M32">
        <f>B96</f>
        <v>3362</v>
      </c>
      <c r="N32" s="8">
        <f t="shared" si="1"/>
        <v>-3.0215231788079472E-2</v>
      </c>
      <c r="O32" s="8">
        <f t="shared" si="2"/>
        <v>-1.2086092715231789</v>
      </c>
    </row>
    <row r="33" spans="1:15" x14ac:dyDescent="0.4">
      <c r="A33" t="s">
        <v>88</v>
      </c>
      <c r="B33">
        <v>21962</v>
      </c>
      <c r="K33" t="s">
        <v>16</v>
      </c>
      <c r="L33" t="str">
        <f>A97</f>
        <v>H5</v>
      </c>
      <c r="M33">
        <f>B97</f>
        <v>3360</v>
      </c>
      <c r="N33" s="8">
        <f t="shared" si="1"/>
        <v>-3.1043046357615893E-2</v>
      </c>
      <c r="O33" s="8">
        <f t="shared" si="2"/>
        <v>-1.2417218543046358</v>
      </c>
    </row>
    <row r="34" spans="1:15" x14ac:dyDescent="0.4">
      <c r="A34" t="s">
        <v>89</v>
      </c>
      <c r="B34">
        <v>3456</v>
      </c>
      <c r="K34" t="s">
        <v>15</v>
      </c>
      <c r="L34" t="str">
        <f>A85</f>
        <v>G5</v>
      </c>
      <c r="M34">
        <f>B85</f>
        <v>3397</v>
      </c>
      <c r="N34" s="8">
        <f t="shared" si="1"/>
        <v>-1.5728476821192054E-2</v>
      </c>
      <c r="O34" s="8">
        <f t="shared" si="2"/>
        <v>-0.62913907284768211</v>
      </c>
    </row>
    <row r="35" spans="1:15" x14ac:dyDescent="0.4">
      <c r="A35" t="s">
        <v>90</v>
      </c>
      <c r="B35">
        <v>8963</v>
      </c>
      <c r="K35" t="s">
        <v>14</v>
      </c>
      <c r="L35" t="str">
        <f>A73</f>
        <v>F5</v>
      </c>
      <c r="M35">
        <f>B73</f>
        <v>3551</v>
      </c>
      <c r="N35" s="8">
        <f t="shared" si="1"/>
        <v>4.8013245033112585E-2</v>
      </c>
      <c r="O35" s="8">
        <f t="shared" si="2"/>
        <v>1.9205298013245033</v>
      </c>
    </row>
    <row r="36" spans="1:15" x14ac:dyDescent="0.4">
      <c r="A36" t="s">
        <v>11</v>
      </c>
      <c r="B36">
        <v>4023</v>
      </c>
      <c r="K36" t="s">
        <v>13</v>
      </c>
      <c r="L36" t="str">
        <f>A61</f>
        <v>E5</v>
      </c>
      <c r="M36">
        <f>B61</f>
        <v>4030</v>
      </c>
      <c r="N36" s="8">
        <f t="shared" si="1"/>
        <v>0.24627483443708609</v>
      </c>
      <c r="O36" s="8">
        <f t="shared" si="2"/>
        <v>9.8509933774834444</v>
      </c>
    </row>
    <row r="37" spans="1:15" x14ac:dyDescent="0.4">
      <c r="A37" t="s">
        <v>19</v>
      </c>
      <c r="B37">
        <v>14273</v>
      </c>
      <c r="K37" t="s">
        <v>12</v>
      </c>
      <c r="L37" t="str">
        <f>A49</f>
        <v>D5</v>
      </c>
      <c r="M37">
        <f>B49</f>
        <v>5321</v>
      </c>
      <c r="N37" s="8">
        <f t="shared" si="1"/>
        <v>0.7806291390728477</v>
      </c>
      <c r="O37" s="8">
        <f t="shared" si="2"/>
        <v>31.225165562913908</v>
      </c>
    </row>
    <row r="38" spans="1:15" x14ac:dyDescent="0.4">
      <c r="A38" t="s">
        <v>27</v>
      </c>
      <c r="B38">
        <v>11844</v>
      </c>
      <c r="K38" t="s">
        <v>11</v>
      </c>
      <c r="L38" t="str">
        <f>A37</f>
        <v>C5</v>
      </c>
      <c r="M38">
        <f>B37</f>
        <v>14273</v>
      </c>
      <c r="N38" s="8">
        <f t="shared" si="1"/>
        <v>4.4859271523178812</v>
      </c>
      <c r="O38" s="8">
        <f t="shared" si="2"/>
        <v>179.43708609271525</v>
      </c>
    </row>
    <row r="39" spans="1:15" x14ac:dyDescent="0.4">
      <c r="A39" t="s">
        <v>36</v>
      </c>
      <c r="B39">
        <v>3417</v>
      </c>
      <c r="K39" t="s">
        <v>10</v>
      </c>
      <c r="L39" t="str">
        <f>A25</f>
        <v>B5</v>
      </c>
      <c r="M39">
        <f>B25</f>
        <v>45534</v>
      </c>
      <c r="N39" s="8">
        <f t="shared" si="1"/>
        <v>17.425082781456954</v>
      </c>
      <c r="O39" s="8">
        <f t="shared" si="2"/>
        <v>697.00331125827813</v>
      </c>
    </row>
    <row r="40" spans="1:15" x14ac:dyDescent="0.4">
      <c r="A40" t="s">
        <v>43</v>
      </c>
      <c r="B40">
        <v>4895</v>
      </c>
      <c r="K40" t="s">
        <v>9</v>
      </c>
      <c r="L40" t="str">
        <f>A13</f>
        <v>A5</v>
      </c>
      <c r="M40">
        <f>B13</f>
        <v>58168</v>
      </c>
      <c r="N40" s="8">
        <f t="shared" si="1"/>
        <v>22.654387417218544</v>
      </c>
      <c r="O40" s="8">
        <f t="shared" si="2"/>
        <v>906.17549668874176</v>
      </c>
    </row>
    <row r="41" spans="1:15" x14ac:dyDescent="0.4">
      <c r="A41" t="s">
        <v>51</v>
      </c>
      <c r="B41">
        <v>4124</v>
      </c>
      <c r="K41" t="s">
        <v>17</v>
      </c>
      <c r="L41" t="str">
        <f>A14</f>
        <v>A6</v>
      </c>
      <c r="M41">
        <f>B14</f>
        <v>42882</v>
      </c>
      <c r="N41" s="8">
        <f t="shared" si="1"/>
        <v>16.327400662251655</v>
      </c>
      <c r="O41" s="8">
        <f t="shared" si="2"/>
        <v>653.09602649006615</v>
      </c>
    </row>
    <row r="42" spans="1:15" x14ac:dyDescent="0.4">
      <c r="A42" t="s">
        <v>59</v>
      </c>
      <c r="B42">
        <v>3378</v>
      </c>
      <c r="K42" t="s">
        <v>18</v>
      </c>
      <c r="L42" t="str">
        <f>A26</f>
        <v>B6</v>
      </c>
      <c r="M42">
        <f>B26</f>
        <v>23361</v>
      </c>
      <c r="N42" s="8">
        <f t="shared" si="1"/>
        <v>8.2475165562913908</v>
      </c>
      <c r="O42" s="8">
        <f t="shared" si="2"/>
        <v>329.9006622516556</v>
      </c>
    </row>
    <row r="43" spans="1:15" x14ac:dyDescent="0.4">
      <c r="A43" t="s">
        <v>67</v>
      </c>
      <c r="B43">
        <v>30857</v>
      </c>
      <c r="K43" t="s">
        <v>19</v>
      </c>
      <c r="L43" t="str">
        <f>A38</f>
        <v>C6</v>
      </c>
      <c r="M43">
        <f>B38</f>
        <v>11844</v>
      </c>
      <c r="N43" s="8">
        <f t="shared" si="1"/>
        <v>3.4805463576158941</v>
      </c>
      <c r="O43" s="8">
        <f t="shared" si="2"/>
        <v>139.22185430463577</v>
      </c>
    </row>
    <row r="44" spans="1:15" x14ac:dyDescent="0.4">
      <c r="A44" t="s">
        <v>75</v>
      </c>
      <c r="B44">
        <v>4597</v>
      </c>
      <c r="K44" t="s">
        <v>20</v>
      </c>
      <c r="L44" t="str">
        <f>A50</f>
        <v>D6</v>
      </c>
      <c r="M44">
        <f>B50</f>
        <v>8196</v>
      </c>
      <c r="N44" s="8">
        <f t="shared" si="1"/>
        <v>1.9706125827814569</v>
      </c>
      <c r="O44" s="8">
        <f t="shared" si="2"/>
        <v>78.824503311258269</v>
      </c>
    </row>
    <row r="45" spans="1:15" x14ac:dyDescent="0.4">
      <c r="A45" t="s">
        <v>91</v>
      </c>
      <c r="B45">
        <v>7217</v>
      </c>
      <c r="K45" t="s">
        <v>21</v>
      </c>
      <c r="L45" t="str">
        <f>A62</f>
        <v>E6</v>
      </c>
      <c r="M45">
        <f>B62</f>
        <v>6644</v>
      </c>
      <c r="N45" s="8">
        <f t="shared" si="1"/>
        <v>1.3282284768211921</v>
      </c>
      <c r="O45" s="8">
        <f t="shared" si="2"/>
        <v>53.129139072847678</v>
      </c>
    </row>
    <row r="46" spans="1:15" x14ac:dyDescent="0.4">
      <c r="A46" t="s">
        <v>92</v>
      </c>
      <c r="B46">
        <v>3455</v>
      </c>
      <c r="K46" t="s">
        <v>22</v>
      </c>
      <c r="L46" t="str">
        <f>A74</f>
        <v>F6</v>
      </c>
      <c r="M46">
        <f>B74</f>
        <v>5163</v>
      </c>
      <c r="N46" s="8">
        <f t="shared" si="1"/>
        <v>0.71523178807947019</v>
      </c>
      <c r="O46" s="8">
        <f t="shared" si="2"/>
        <v>28.609271523178808</v>
      </c>
    </row>
    <row r="47" spans="1:15" x14ac:dyDescent="0.4">
      <c r="A47" t="s">
        <v>93</v>
      </c>
      <c r="B47">
        <v>15143</v>
      </c>
      <c r="K47" t="s">
        <v>23</v>
      </c>
      <c r="L47" t="str">
        <f>A86</f>
        <v>G6</v>
      </c>
      <c r="M47">
        <f>B86</f>
        <v>4192</v>
      </c>
      <c r="N47" s="8">
        <f t="shared" si="1"/>
        <v>0.3133278145695364</v>
      </c>
      <c r="O47" s="8">
        <f t="shared" si="2"/>
        <v>12.533112582781456</v>
      </c>
    </row>
    <row r="48" spans="1:15" x14ac:dyDescent="0.4">
      <c r="A48" t="s">
        <v>12</v>
      </c>
      <c r="B48">
        <v>4027</v>
      </c>
      <c r="K48" t="s">
        <v>24</v>
      </c>
      <c r="L48" t="str">
        <f>A98</f>
        <v>H6</v>
      </c>
      <c r="M48">
        <f>B98</f>
        <v>3863</v>
      </c>
      <c r="N48" s="8">
        <f t="shared" si="1"/>
        <v>0.17715231788079469</v>
      </c>
      <c r="O48" s="8">
        <f t="shared" si="2"/>
        <v>7.0860927152317874</v>
      </c>
    </row>
    <row r="49" spans="1:15" x14ac:dyDescent="0.4">
      <c r="A49" t="s">
        <v>20</v>
      </c>
      <c r="B49">
        <v>5321</v>
      </c>
      <c r="K49" t="s">
        <v>33</v>
      </c>
      <c r="L49" t="str">
        <f>A99</f>
        <v>H7</v>
      </c>
      <c r="M49">
        <f>B99</f>
        <v>3873</v>
      </c>
      <c r="N49" s="8">
        <f t="shared" si="1"/>
        <v>0.18129139072847683</v>
      </c>
      <c r="O49" s="8">
        <f t="shared" si="2"/>
        <v>7.2516556291390728</v>
      </c>
    </row>
    <row r="50" spans="1:15" x14ac:dyDescent="0.4">
      <c r="A50" t="s">
        <v>28</v>
      </c>
      <c r="B50">
        <v>8196</v>
      </c>
      <c r="K50" t="s">
        <v>31</v>
      </c>
      <c r="L50" t="str">
        <f>A87</f>
        <v>G7</v>
      </c>
      <c r="M50">
        <f>B87</f>
        <v>3926</v>
      </c>
      <c r="N50" s="8">
        <f t="shared" si="1"/>
        <v>0.20322847682119205</v>
      </c>
      <c r="O50" s="8">
        <f t="shared" si="2"/>
        <v>8.129139072847682</v>
      </c>
    </row>
    <row r="51" spans="1:15" x14ac:dyDescent="0.4">
      <c r="A51" t="s">
        <v>37</v>
      </c>
      <c r="B51">
        <v>3424</v>
      </c>
      <c r="K51" t="s">
        <v>32</v>
      </c>
      <c r="L51" t="str">
        <f>A75</f>
        <v>F7</v>
      </c>
      <c r="M51">
        <f>B75</f>
        <v>3819</v>
      </c>
      <c r="N51" s="8">
        <f t="shared" si="1"/>
        <v>0.15894039735099338</v>
      </c>
      <c r="O51" s="8">
        <f t="shared" si="2"/>
        <v>6.3576158940397356</v>
      </c>
    </row>
    <row r="52" spans="1:15" x14ac:dyDescent="0.4">
      <c r="A52" t="s">
        <v>44</v>
      </c>
      <c r="B52">
        <v>8196</v>
      </c>
      <c r="K52" t="s">
        <v>29</v>
      </c>
      <c r="L52" t="str">
        <f>A63</f>
        <v>E7</v>
      </c>
      <c r="M52">
        <f>B63</f>
        <v>3630</v>
      </c>
      <c r="N52" s="8">
        <f t="shared" si="1"/>
        <v>8.071192052980132E-2</v>
      </c>
      <c r="O52" s="8">
        <f t="shared" si="2"/>
        <v>3.2284768211920527</v>
      </c>
    </row>
    <row r="53" spans="1:15" x14ac:dyDescent="0.4">
      <c r="A53" t="s">
        <v>52</v>
      </c>
      <c r="B53">
        <v>4573</v>
      </c>
      <c r="K53" t="s">
        <v>28</v>
      </c>
      <c r="L53" t="str">
        <f>A51</f>
        <v>D7</v>
      </c>
      <c r="M53">
        <f>B51</f>
        <v>3424</v>
      </c>
      <c r="N53" s="8">
        <f t="shared" si="1"/>
        <v>-4.552980132450331E-3</v>
      </c>
      <c r="O53" s="8">
        <f t="shared" si="2"/>
        <v>-0.18211920529801323</v>
      </c>
    </row>
    <row r="54" spans="1:15" x14ac:dyDescent="0.4">
      <c r="A54" t="s">
        <v>60</v>
      </c>
      <c r="B54">
        <v>3448</v>
      </c>
      <c r="K54" t="s">
        <v>27</v>
      </c>
      <c r="L54" s="8" t="str">
        <f>A39</f>
        <v>C7</v>
      </c>
      <c r="M54" s="8">
        <f>B39</f>
        <v>3417</v>
      </c>
      <c r="N54" s="8">
        <f t="shared" si="1"/>
        <v>-7.4503311258278145E-3</v>
      </c>
      <c r="O54" s="8">
        <f t="shared" si="2"/>
        <v>-0.29801324503311255</v>
      </c>
    </row>
    <row r="55" spans="1:15" x14ac:dyDescent="0.4">
      <c r="A55" t="s">
        <v>68</v>
      </c>
      <c r="B55">
        <v>36857</v>
      </c>
      <c r="K55" t="s">
        <v>26</v>
      </c>
      <c r="L55" s="8" t="str">
        <f>A27</f>
        <v>B7</v>
      </c>
      <c r="M55" s="8">
        <f>B27</f>
        <v>3484</v>
      </c>
      <c r="N55" s="8">
        <f t="shared" si="1"/>
        <v>2.0281456953642384E-2</v>
      </c>
      <c r="O55" s="8">
        <f t="shared" si="2"/>
        <v>0.8112582781456954</v>
      </c>
    </row>
    <row r="56" spans="1:15" x14ac:dyDescent="0.4">
      <c r="A56" t="s">
        <v>76</v>
      </c>
      <c r="B56">
        <v>4289</v>
      </c>
      <c r="K56" t="s">
        <v>25</v>
      </c>
      <c r="L56" s="8" t="str">
        <f>A15</f>
        <v>A7</v>
      </c>
      <c r="M56" s="8">
        <f>B15</f>
        <v>3498</v>
      </c>
      <c r="N56" s="8">
        <f t="shared" si="1"/>
        <v>2.6076158940397352E-2</v>
      </c>
      <c r="O56" s="8">
        <f t="shared" si="2"/>
        <v>1.0430463576158941</v>
      </c>
    </row>
    <row r="57" spans="1:15" x14ac:dyDescent="0.4">
      <c r="A57" t="s">
        <v>94</v>
      </c>
      <c r="B57">
        <v>4454</v>
      </c>
      <c r="K57" t="s">
        <v>34</v>
      </c>
      <c r="L57" s="8" t="str">
        <f>A16</f>
        <v>A8</v>
      </c>
      <c r="M57" s="8">
        <f>B16</f>
        <v>3633</v>
      </c>
      <c r="N57" s="8">
        <f t="shared" si="1"/>
        <v>8.1953642384105962E-2</v>
      </c>
      <c r="O57" s="8">
        <f t="shared" si="2"/>
        <v>3.2781456953642385</v>
      </c>
    </row>
    <row r="58" spans="1:15" x14ac:dyDescent="0.4">
      <c r="A58" t="s">
        <v>95</v>
      </c>
      <c r="B58">
        <v>3526</v>
      </c>
      <c r="K58" t="s">
        <v>35</v>
      </c>
      <c r="L58" s="8" t="str">
        <f>A28</f>
        <v>B8</v>
      </c>
      <c r="M58" s="8">
        <f>B28</f>
        <v>3885</v>
      </c>
      <c r="N58" s="8">
        <f t="shared" si="1"/>
        <v>0.18625827814569537</v>
      </c>
      <c r="O58" s="8">
        <f t="shared" si="2"/>
        <v>7.4503311258278151</v>
      </c>
    </row>
    <row r="59" spans="1:15" x14ac:dyDescent="0.4">
      <c r="A59" t="s">
        <v>96</v>
      </c>
      <c r="B59">
        <v>30766</v>
      </c>
      <c r="K59" t="s">
        <v>36</v>
      </c>
      <c r="L59" s="8" t="str">
        <f>A40</f>
        <v>C8</v>
      </c>
      <c r="M59" s="8">
        <f>B40</f>
        <v>4895</v>
      </c>
      <c r="N59" s="8">
        <f t="shared" si="1"/>
        <v>0.60430463576158944</v>
      </c>
      <c r="O59" s="8">
        <f t="shared" si="2"/>
        <v>24.172185430463578</v>
      </c>
    </row>
    <row r="60" spans="1:15" x14ac:dyDescent="0.4">
      <c r="A60" t="s">
        <v>13</v>
      </c>
      <c r="B60">
        <v>3846</v>
      </c>
      <c r="K60" t="s">
        <v>37</v>
      </c>
      <c r="L60" s="8" t="str">
        <f>A52</f>
        <v>D8</v>
      </c>
      <c r="M60" s="8">
        <f>B52</f>
        <v>8196</v>
      </c>
      <c r="N60" s="8">
        <f t="shared" si="1"/>
        <v>1.9706125827814569</v>
      </c>
      <c r="O60" s="8">
        <f t="shared" si="2"/>
        <v>78.824503311258269</v>
      </c>
    </row>
    <row r="61" spans="1:15" x14ac:dyDescent="0.4">
      <c r="A61" t="s">
        <v>21</v>
      </c>
      <c r="B61">
        <v>4030</v>
      </c>
      <c r="K61" t="s">
        <v>38</v>
      </c>
      <c r="L61" s="8" t="str">
        <f>A64</f>
        <v>E8</v>
      </c>
      <c r="M61" s="8">
        <f>B64</f>
        <v>25768</v>
      </c>
      <c r="N61" s="8">
        <f t="shared" si="1"/>
        <v>9.243791390728477</v>
      </c>
      <c r="O61" s="8">
        <f t="shared" si="2"/>
        <v>369.75165562913907</v>
      </c>
    </row>
    <row r="62" spans="1:15" x14ac:dyDescent="0.4">
      <c r="A62" t="s">
        <v>29</v>
      </c>
      <c r="B62">
        <v>6644</v>
      </c>
      <c r="K62" t="s">
        <v>30</v>
      </c>
      <c r="L62" s="8" t="str">
        <f>A76</f>
        <v>F8</v>
      </c>
      <c r="M62" s="8">
        <f>B76</f>
        <v>49338</v>
      </c>
      <c r="N62" s="8">
        <f t="shared" si="1"/>
        <v>18.99958609271523</v>
      </c>
      <c r="O62" s="8">
        <f t="shared" si="2"/>
        <v>759.98344370860923</v>
      </c>
    </row>
    <row r="63" spans="1:15" x14ac:dyDescent="0.4">
      <c r="A63" t="s">
        <v>38</v>
      </c>
      <c r="B63">
        <v>3630</v>
      </c>
      <c r="K63" t="s">
        <v>39</v>
      </c>
      <c r="L63" s="8" t="str">
        <f>A88</f>
        <v>G8</v>
      </c>
      <c r="M63" s="8">
        <f>B88</f>
        <v>50129</v>
      </c>
      <c r="N63" s="8">
        <f t="shared" si="1"/>
        <v>19.326986754966889</v>
      </c>
      <c r="O63" s="8">
        <f t="shared" si="2"/>
        <v>773.07947019867561</v>
      </c>
    </row>
    <row r="64" spans="1:15" x14ac:dyDescent="0.4">
      <c r="A64" t="s">
        <v>45</v>
      </c>
      <c r="B64">
        <v>25768</v>
      </c>
      <c r="K64" t="s">
        <v>40</v>
      </c>
      <c r="L64" s="8" t="str">
        <f>A100</f>
        <v>H8</v>
      </c>
      <c r="M64" s="8">
        <f>B100</f>
        <v>32574</v>
      </c>
      <c r="N64" s="8">
        <f t="shared" si="1"/>
        <v>12.060844370860927</v>
      </c>
      <c r="O64" s="8">
        <f t="shared" si="2"/>
        <v>482.43377483443709</v>
      </c>
    </row>
    <row r="65" spans="1:15" x14ac:dyDescent="0.4">
      <c r="A65" t="s">
        <v>53</v>
      </c>
      <c r="B65">
        <v>5766</v>
      </c>
      <c r="K65" t="s">
        <v>48</v>
      </c>
      <c r="L65" s="8" t="str">
        <f>A101</f>
        <v>H9</v>
      </c>
      <c r="M65" s="8">
        <f>B101</f>
        <v>19132</v>
      </c>
      <c r="N65" s="8">
        <f t="shared" si="1"/>
        <v>6.4971026490066226</v>
      </c>
      <c r="O65" s="8">
        <f t="shared" si="2"/>
        <v>259.88410596026489</v>
      </c>
    </row>
    <row r="66" spans="1:15" x14ac:dyDescent="0.4">
      <c r="A66" t="s">
        <v>61</v>
      </c>
      <c r="B66">
        <v>3406</v>
      </c>
      <c r="K66" t="s">
        <v>47</v>
      </c>
      <c r="L66" s="8" t="str">
        <f>A89</f>
        <v>G9</v>
      </c>
      <c r="M66" s="8">
        <f>B89</f>
        <v>11476</v>
      </c>
      <c r="N66" s="8">
        <f t="shared" si="1"/>
        <v>3.3282284768211921</v>
      </c>
      <c r="O66" s="8">
        <f t="shared" si="2"/>
        <v>133.12913907284769</v>
      </c>
    </row>
    <row r="67" spans="1:15" x14ac:dyDescent="0.4">
      <c r="A67" t="s">
        <v>69</v>
      </c>
      <c r="B67">
        <v>44992</v>
      </c>
      <c r="K67" t="s">
        <v>46</v>
      </c>
      <c r="L67" s="8" t="str">
        <f>A77</f>
        <v>F9</v>
      </c>
      <c r="M67" s="8">
        <f>B77</f>
        <v>7920</v>
      </c>
      <c r="N67" s="8">
        <f t="shared" si="1"/>
        <v>1.8563741721854305</v>
      </c>
      <c r="O67" s="8">
        <f t="shared" si="2"/>
        <v>74.254966887417226</v>
      </c>
    </row>
    <row r="68" spans="1:15" x14ac:dyDescent="0.4">
      <c r="A68" t="s">
        <v>77</v>
      </c>
      <c r="B68">
        <v>4337</v>
      </c>
      <c r="K68" t="s">
        <v>45</v>
      </c>
      <c r="L68" s="8" t="str">
        <f>A65</f>
        <v>E9</v>
      </c>
      <c r="M68" s="8">
        <f>B65</f>
        <v>5766</v>
      </c>
      <c r="N68" s="8">
        <f t="shared" si="1"/>
        <v>0.96481788079470199</v>
      </c>
      <c r="O68" s="8">
        <f t="shared" si="2"/>
        <v>38.592715231788077</v>
      </c>
    </row>
    <row r="69" spans="1:15" x14ac:dyDescent="0.4">
      <c r="A69" t="s">
        <v>97</v>
      </c>
      <c r="B69">
        <v>3689</v>
      </c>
      <c r="K69" t="s">
        <v>44</v>
      </c>
      <c r="L69" s="8" t="str">
        <f>A53</f>
        <v>D9</v>
      </c>
      <c r="M69" s="8">
        <f>B53</f>
        <v>4573</v>
      </c>
      <c r="N69" s="8">
        <f t="shared" si="1"/>
        <v>0.47102649006622516</v>
      </c>
      <c r="O69" s="8">
        <f t="shared" si="2"/>
        <v>18.841059602649008</v>
      </c>
    </row>
    <row r="70" spans="1:15" x14ac:dyDescent="0.4">
      <c r="A70" t="s">
        <v>98</v>
      </c>
      <c r="B70">
        <v>4042</v>
      </c>
      <c r="K70" t="s">
        <v>43</v>
      </c>
      <c r="L70" s="8" t="str">
        <f>A41</f>
        <v>C9</v>
      </c>
      <c r="M70" s="8">
        <f>B41</f>
        <v>4124</v>
      </c>
      <c r="N70" s="8">
        <f t="shared" si="1"/>
        <v>0.28518211920529801</v>
      </c>
      <c r="O70" s="8">
        <f t="shared" si="2"/>
        <v>11.40728476821192</v>
      </c>
    </row>
    <row r="71" spans="1:15" x14ac:dyDescent="0.4">
      <c r="A71" t="s">
        <v>99</v>
      </c>
      <c r="B71">
        <v>46462</v>
      </c>
      <c r="K71" t="s">
        <v>42</v>
      </c>
      <c r="L71" s="8" t="str">
        <f>A29</f>
        <v>B9</v>
      </c>
      <c r="M71" s="8">
        <f>B29</f>
        <v>4222</v>
      </c>
      <c r="N71" s="8">
        <f t="shared" si="1"/>
        <v>0.32574503311258279</v>
      </c>
      <c r="O71" s="8">
        <f t="shared" si="2"/>
        <v>13.029801324503312</v>
      </c>
    </row>
    <row r="72" spans="1:15" x14ac:dyDescent="0.4">
      <c r="A72" t="s">
        <v>14</v>
      </c>
      <c r="B72">
        <v>3680</v>
      </c>
      <c r="K72" t="s">
        <v>41</v>
      </c>
      <c r="L72" s="8" t="str">
        <f>A17</f>
        <v>A9</v>
      </c>
      <c r="M72" s="8">
        <f>B17</f>
        <v>4200</v>
      </c>
      <c r="N72" s="8">
        <f t="shared" si="1"/>
        <v>0.31663907284768211</v>
      </c>
      <c r="O72" s="8">
        <f t="shared" si="2"/>
        <v>12.665562913907284</v>
      </c>
    </row>
    <row r="73" spans="1:15" x14ac:dyDescent="0.4">
      <c r="A73" t="s">
        <v>22</v>
      </c>
      <c r="B73">
        <v>3551</v>
      </c>
      <c r="K73" t="s">
        <v>49</v>
      </c>
      <c r="L73" s="8" t="str">
        <f>A18</f>
        <v>A10</v>
      </c>
      <c r="M73" s="8">
        <f>B18</f>
        <v>3887</v>
      </c>
      <c r="N73" s="8">
        <f t="shared" si="1"/>
        <v>0.1870860927152318</v>
      </c>
      <c r="O73" s="8">
        <f t="shared" si="2"/>
        <v>7.483443708609272</v>
      </c>
    </row>
    <row r="74" spans="1:15" x14ac:dyDescent="0.4">
      <c r="A74" t="s">
        <v>32</v>
      </c>
      <c r="B74">
        <v>5163</v>
      </c>
      <c r="K74" t="s">
        <v>50</v>
      </c>
      <c r="L74" s="8" t="str">
        <f>A30</f>
        <v>B10</v>
      </c>
      <c r="M74" s="8">
        <f>B30</f>
        <v>3753</v>
      </c>
      <c r="N74" s="8">
        <f t="shared" ref="N74:N96" si="4">(M74-I$15)/2416</f>
        <v>0.1316225165562914</v>
      </c>
      <c r="O74" s="8">
        <f t="shared" ref="O74:O96" si="5">N74*40</f>
        <v>5.2649006622516561</v>
      </c>
    </row>
    <row r="75" spans="1:15" x14ac:dyDescent="0.4">
      <c r="A75" t="s">
        <v>30</v>
      </c>
      <c r="B75">
        <v>3819</v>
      </c>
      <c r="K75" t="s">
        <v>51</v>
      </c>
      <c r="L75" s="8" t="str">
        <f>A42</f>
        <v>C10</v>
      </c>
      <c r="M75" s="8">
        <f>B42</f>
        <v>3378</v>
      </c>
      <c r="N75" s="8">
        <f t="shared" si="4"/>
        <v>-2.3592715231788079E-2</v>
      </c>
      <c r="O75" s="8">
        <f t="shared" si="5"/>
        <v>-0.94370860927152311</v>
      </c>
    </row>
    <row r="76" spans="1:15" x14ac:dyDescent="0.4">
      <c r="A76" t="s">
        <v>46</v>
      </c>
      <c r="B76">
        <v>49338</v>
      </c>
      <c r="K76" t="s">
        <v>52</v>
      </c>
      <c r="L76" t="str">
        <f>A54</f>
        <v>D10</v>
      </c>
      <c r="M76">
        <f>B54</f>
        <v>3448</v>
      </c>
      <c r="N76" s="8">
        <f t="shared" si="4"/>
        <v>5.3807947019867547E-3</v>
      </c>
      <c r="O76" s="8">
        <f t="shared" si="5"/>
        <v>0.21523178807947019</v>
      </c>
    </row>
    <row r="77" spans="1:15" x14ac:dyDescent="0.4">
      <c r="A77" t="s">
        <v>54</v>
      </c>
      <c r="B77">
        <v>7920</v>
      </c>
      <c r="K77" t="s">
        <v>53</v>
      </c>
      <c r="L77" t="str">
        <f>A66</f>
        <v>E10</v>
      </c>
      <c r="M77">
        <f>B66</f>
        <v>3406</v>
      </c>
      <c r="N77" s="8">
        <f t="shared" si="4"/>
        <v>-1.2003311258278146E-2</v>
      </c>
      <c r="O77" s="8">
        <f t="shared" si="5"/>
        <v>-0.48013245033112584</v>
      </c>
    </row>
    <row r="78" spans="1:15" x14ac:dyDescent="0.4">
      <c r="A78" t="s">
        <v>62</v>
      </c>
      <c r="B78">
        <v>3519</v>
      </c>
      <c r="K78" t="s">
        <v>54</v>
      </c>
      <c r="L78" t="str">
        <f>A78</f>
        <v>F10</v>
      </c>
      <c r="M78">
        <f>B78</f>
        <v>3519</v>
      </c>
      <c r="N78" s="8">
        <f t="shared" si="4"/>
        <v>3.4768211920529798E-2</v>
      </c>
      <c r="O78" s="8">
        <f t="shared" si="5"/>
        <v>1.3907284768211921</v>
      </c>
    </row>
    <row r="79" spans="1:15" x14ac:dyDescent="0.4">
      <c r="A79" t="s">
        <v>70</v>
      </c>
      <c r="B79">
        <v>37844</v>
      </c>
      <c r="K79" t="s">
        <v>55</v>
      </c>
      <c r="L79" t="str">
        <f>A90</f>
        <v>G10</v>
      </c>
      <c r="M79">
        <f>B90</f>
        <v>3721</v>
      </c>
      <c r="N79" s="8">
        <f t="shared" si="4"/>
        <v>0.1183774834437086</v>
      </c>
      <c r="O79" s="8">
        <f t="shared" si="5"/>
        <v>4.7350993377483439</v>
      </c>
    </row>
    <row r="80" spans="1:15" x14ac:dyDescent="0.4">
      <c r="A80" t="s">
        <v>78</v>
      </c>
      <c r="B80">
        <v>4141</v>
      </c>
      <c r="K80" t="s">
        <v>56</v>
      </c>
      <c r="L80" t="str">
        <f>A102</f>
        <v>H10</v>
      </c>
      <c r="M80">
        <f>B102</f>
        <v>4205</v>
      </c>
      <c r="N80" s="8">
        <f t="shared" si="4"/>
        <v>0.31870860927152317</v>
      </c>
      <c r="O80" s="8">
        <f t="shared" si="5"/>
        <v>12.748344370860927</v>
      </c>
    </row>
    <row r="81" spans="1:15" x14ac:dyDescent="0.4">
      <c r="A81" t="s">
        <v>100</v>
      </c>
      <c r="B81">
        <v>3435</v>
      </c>
      <c r="K81" t="s">
        <v>64</v>
      </c>
      <c r="L81" t="str">
        <f>A103</f>
        <v>H11</v>
      </c>
      <c r="M81">
        <f>B103</f>
        <v>5673</v>
      </c>
      <c r="N81" s="8">
        <f t="shared" si="4"/>
        <v>0.92632450331125826</v>
      </c>
      <c r="O81" s="8">
        <f t="shared" si="5"/>
        <v>37.05298013245033</v>
      </c>
    </row>
    <row r="82" spans="1:15" x14ac:dyDescent="0.4">
      <c r="A82" t="s">
        <v>101</v>
      </c>
      <c r="B82">
        <v>5396</v>
      </c>
      <c r="K82" t="s">
        <v>63</v>
      </c>
      <c r="L82" t="str">
        <f>A91</f>
        <v>G11</v>
      </c>
      <c r="M82">
        <f>B91</f>
        <v>11932</v>
      </c>
      <c r="N82" s="8">
        <f t="shared" si="4"/>
        <v>3.5169701986754967</v>
      </c>
      <c r="O82" s="8">
        <f t="shared" si="5"/>
        <v>140.67880794701986</v>
      </c>
    </row>
    <row r="83" spans="1:15" x14ac:dyDescent="0.4">
      <c r="A83" t="s">
        <v>102</v>
      </c>
      <c r="B83">
        <v>57712</v>
      </c>
      <c r="K83" t="s">
        <v>62</v>
      </c>
      <c r="L83" t="str">
        <f>A79</f>
        <v>F11</v>
      </c>
      <c r="M83">
        <f>B79</f>
        <v>37844</v>
      </c>
      <c r="N83" s="8">
        <f t="shared" si="4"/>
        <v>14.242135761589404</v>
      </c>
      <c r="O83" s="8">
        <f t="shared" si="5"/>
        <v>569.68543046357615</v>
      </c>
    </row>
    <row r="84" spans="1:15" x14ac:dyDescent="0.4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44992</v>
      </c>
      <c r="N84" s="8">
        <f t="shared" si="4"/>
        <v>17.200745033112582</v>
      </c>
      <c r="O84" s="8">
        <f t="shared" si="5"/>
        <v>688.0298013245033</v>
      </c>
    </row>
    <row r="85" spans="1:15" x14ac:dyDescent="0.4">
      <c r="A85" t="s">
        <v>23</v>
      </c>
      <c r="B85">
        <v>3397</v>
      </c>
      <c r="K85" t="s">
        <v>60</v>
      </c>
      <c r="L85" t="str">
        <f>A55</f>
        <v>D11</v>
      </c>
      <c r="M85">
        <f>B55</f>
        <v>36857</v>
      </c>
      <c r="N85" s="8">
        <f t="shared" si="4"/>
        <v>13.833609271523178</v>
      </c>
      <c r="O85" s="8">
        <f t="shared" si="5"/>
        <v>553.34437086092714</v>
      </c>
    </row>
    <row r="86" spans="1:15" x14ac:dyDescent="0.4">
      <c r="A86" t="s">
        <v>31</v>
      </c>
      <c r="B86">
        <v>4192</v>
      </c>
      <c r="K86" t="s">
        <v>59</v>
      </c>
      <c r="L86" t="str">
        <f>A43</f>
        <v>C11</v>
      </c>
      <c r="M86">
        <f>B43</f>
        <v>30857</v>
      </c>
      <c r="N86" s="8">
        <f t="shared" si="4"/>
        <v>11.350165562913908</v>
      </c>
      <c r="O86" s="8">
        <f t="shared" si="5"/>
        <v>454.00662251655632</v>
      </c>
    </row>
    <row r="87" spans="1:15" x14ac:dyDescent="0.4">
      <c r="A87" t="s">
        <v>39</v>
      </c>
      <c r="B87">
        <v>3926</v>
      </c>
      <c r="K87" t="s">
        <v>58</v>
      </c>
      <c r="L87" t="str">
        <f>A31</f>
        <v>B11</v>
      </c>
      <c r="M87">
        <f>B31</f>
        <v>15214</v>
      </c>
      <c r="N87" s="8">
        <f t="shared" si="4"/>
        <v>4.8754139072847682</v>
      </c>
      <c r="O87" s="8">
        <f t="shared" si="5"/>
        <v>195.01655629139071</v>
      </c>
    </row>
    <row r="88" spans="1:15" x14ac:dyDescent="0.4">
      <c r="A88" t="s">
        <v>47</v>
      </c>
      <c r="B88">
        <v>50129</v>
      </c>
      <c r="K88" t="s">
        <v>57</v>
      </c>
      <c r="L88" t="str">
        <f>A19</f>
        <v>A11</v>
      </c>
      <c r="M88">
        <f>B19</f>
        <v>8813</v>
      </c>
      <c r="N88" s="8">
        <f t="shared" si="4"/>
        <v>2.2259933774834435</v>
      </c>
      <c r="O88" s="8">
        <f t="shared" si="5"/>
        <v>89.039735099337747</v>
      </c>
    </row>
    <row r="89" spans="1:15" x14ac:dyDescent="0.4">
      <c r="A89" t="s">
        <v>55</v>
      </c>
      <c r="B89">
        <v>11476</v>
      </c>
      <c r="K89" t="s">
        <v>65</v>
      </c>
      <c r="L89" t="str">
        <f>A20</f>
        <v>A12</v>
      </c>
      <c r="M89">
        <f>B20</f>
        <v>7126</v>
      </c>
      <c r="N89" s="8">
        <f t="shared" si="4"/>
        <v>1.5277317880794703</v>
      </c>
      <c r="O89" s="8">
        <f t="shared" si="5"/>
        <v>61.109271523178812</v>
      </c>
    </row>
    <row r="90" spans="1:15" x14ac:dyDescent="0.4">
      <c r="A90" t="s">
        <v>63</v>
      </c>
      <c r="B90">
        <v>3721</v>
      </c>
      <c r="K90" t="s">
        <v>66</v>
      </c>
      <c r="L90" t="str">
        <f>A32</f>
        <v>B12</v>
      </c>
      <c r="M90">
        <f>B32</f>
        <v>5426</v>
      </c>
      <c r="N90" s="8">
        <f t="shared" si="4"/>
        <v>0.82408940397350994</v>
      </c>
      <c r="O90" s="8">
        <f t="shared" si="5"/>
        <v>32.963576158940398</v>
      </c>
    </row>
    <row r="91" spans="1:15" x14ac:dyDescent="0.4">
      <c r="A91" t="s">
        <v>71</v>
      </c>
      <c r="B91">
        <v>11932</v>
      </c>
      <c r="K91" t="s">
        <v>67</v>
      </c>
      <c r="L91" t="str">
        <f>A44</f>
        <v>C12</v>
      </c>
      <c r="M91">
        <f>B44</f>
        <v>4597</v>
      </c>
      <c r="N91" s="8">
        <f t="shared" si="4"/>
        <v>0.48096026490066224</v>
      </c>
      <c r="O91" s="8">
        <f t="shared" si="5"/>
        <v>19.23841059602649</v>
      </c>
    </row>
    <row r="92" spans="1:15" x14ac:dyDescent="0.4">
      <c r="A92" t="s">
        <v>79</v>
      </c>
      <c r="B92">
        <v>3894</v>
      </c>
      <c r="K92" t="s">
        <v>68</v>
      </c>
      <c r="L92" t="str">
        <f>A56</f>
        <v>D12</v>
      </c>
      <c r="M92">
        <f>B56</f>
        <v>4289</v>
      </c>
      <c r="N92" s="8">
        <f t="shared" si="4"/>
        <v>0.35347682119205298</v>
      </c>
      <c r="O92" s="8">
        <f t="shared" si="5"/>
        <v>14.139072847682119</v>
      </c>
    </row>
    <row r="93" spans="1:15" x14ac:dyDescent="0.4">
      <c r="A93" t="s">
        <v>103</v>
      </c>
      <c r="B93">
        <v>3377</v>
      </c>
      <c r="K93" t="s">
        <v>69</v>
      </c>
      <c r="L93" t="str">
        <f>A68</f>
        <v>E12</v>
      </c>
      <c r="M93">
        <f>B68</f>
        <v>4337</v>
      </c>
      <c r="N93" s="8">
        <f t="shared" si="4"/>
        <v>0.37334437086092714</v>
      </c>
      <c r="O93" s="8">
        <f t="shared" si="5"/>
        <v>14.933774834437086</v>
      </c>
    </row>
    <row r="94" spans="1:15" x14ac:dyDescent="0.4">
      <c r="A94" t="s">
        <v>104</v>
      </c>
      <c r="B94">
        <v>10994</v>
      </c>
      <c r="K94" t="s">
        <v>70</v>
      </c>
      <c r="L94" t="str">
        <f>A80</f>
        <v>F12</v>
      </c>
      <c r="M94">
        <f>B80</f>
        <v>4141</v>
      </c>
      <c r="N94" s="8">
        <f t="shared" si="4"/>
        <v>0.29221854304635764</v>
      </c>
      <c r="O94" s="8">
        <f t="shared" si="5"/>
        <v>11.688741721854306</v>
      </c>
    </row>
    <row r="95" spans="1:15" x14ac:dyDescent="0.4">
      <c r="A95" t="s">
        <v>105</v>
      </c>
      <c r="B95">
        <v>38504</v>
      </c>
      <c r="K95" t="s">
        <v>71</v>
      </c>
      <c r="L95" t="str">
        <f>A92</f>
        <v>G12</v>
      </c>
      <c r="M95">
        <f>B92</f>
        <v>3894</v>
      </c>
      <c r="N95" s="8">
        <f t="shared" si="4"/>
        <v>0.18998344370860928</v>
      </c>
      <c r="O95" s="8">
        <f t="shared" si="5"/>
        <v>7.5993377483443716</v>
      </c>
    </row>
    <row r="96" spans="1:15" x14ac:dyDescent="0.4">
      <c r="A96" t="s">
        <v>16</v>
      </c>
      <c r="B96">
        <v>3362</v>
      </c>
      <c r="K96" t="s">
        <v>72</v>
      </c>
      <c r="L96" t="str">
        <f>A104</f>
        <v>H12</v>
      </c>
      <c r="M96">
        <f>B104</f>
        <v>3579</v>
      </c>
      <c r="N96" s="8">
        <f t="shared" si="4"/>
        <v>5.9602649006622516E-2</v>
      </c>
      <c r="O96" s="8">
        <f t="shared" si="5"/>
        <v>2.3841059602649004</v>
      </c>
    </row>
    <row r="97" spans="1:2" x14ac:dyDescent="0.4">
      <c r="A97" t="s">
        <v>24</v>
      </c>
      <c r="B97">
        <v>3360</v>
      </c>
    </row>
    <row r="98" spans="1:2" x14ac:dyDescent="0.4">
      <c r="A98" t="s">
        <v>33</v>
      </c>
      <c r="B98">
        <v>3863</v>
      </c>
    </row>
    <row r="99" spans="1:2" x14ac:dyDescent="0.4">
      <c r="A99" t="s">
        <v>40</v>
      </c>
      <c r="B99">
        <v>3873</v>
      </c>
    </row>
    <row r="100" spans="1:2" x14ac:dyDescent="0.4">
      <c r="A100" t="s">
        <v>48</v>
      </c>
      <c r="B100">
        <v>32574</v>
      </c>
    </row>
    <row r="101" spans="1:2" x14ac:dyDescent="0.4">
      <c r="A101" t="s">
        <v>56</v>
      </c>
      <c r="B101">
        <v>19132</v>
      </c>
    </row>
    <row r="102" spans="1:2" x14ac:dyDescent="0.4">
      <c r="A102" t="s">
        <v>64</v>
      </c>
      <c r="B102">
        <v>4205</v>
      </c>
    </row>
    <row r="103" spans="1:2" x14ac:dyDescent="0.4">
      <c r="A103" t="s">
        <v>72</v>
      </c>
      <c r="B103">
        <v>5673</v>
      </c>
    </row>
    <row r="104" spans="1:2" x14ac:dyDescent="0.4">
      <c r="A104" t="s">
        <v>80</v>
      </c>
      <c r="B104">
        <v>3579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64853</v>
      </c>
      <c r="D2">
        <v>3431</v>
      </c>
      <c r="E2">
        <v>5506</v>
      </c>
      <c r="F2">
        <v>4667</v>
      </c>
      <c r="G2">
        <v>58338</v>
      </c>
      <c r="H2">
        <v>43137</v>
      </c>
      <c r="I2">
        <v>3510</v>
      </c>
      <c r="J2">
        <v>3649</v>
      </c>
      <c r="K2">
        <v>4233</v>
      </c>
      <c r="L2">
        <v>3918</v>
      </c>
      <c r="M2">
        <v>8883</v>
      </c>
      <c r="N2">
        <v>7170</v>
      </c>
      <c r="O2">
        <v>40307</v>
      </c>
      <c r="P2">
        <v>3478</v>
      </c>
      <c r="Q2">
        <v>7062</v>
      </c>
      <c r="R2">
        <v>4174</v>
      </c>
      <c r="S2">
        <v>46266</v>
      </c>
      <c r="T2">
        <v>23682</v>
      </c>
      <c r="U2">
        <v>3582</v>
      </c>
      <c r="V2">
        <v>3942</v>
      </c>
      <c r="W2">
        <v>4272</v>
      </c>
      <c r="X2">
        <v>3796</v>
      </c>
      <c r="Y2">
        <v>15545</v>
      </c>
      <c r="Z2">
        <v>5525</v>
      </c>
      <c r="AA2">
        <v>22407</v>
      </c>
      <c r="AB2">
        <v>3508</v>
      </c>
      <c r="AC2">
        <v>9186</v>
      </c>
      <c r="AD2">
        <v>4066</v>
      </c>
      <c r="AE2">
        <v>14513</v>
      </c>
      <c r="AF2">
        <v>11984</v>
      </c>
      <c r="AG2">
        <v>3463</v>
      </c>
      <c r="AH2">
        <v>4945</v>
      </c>
      <c r="AI2">
        <v>4178</v>
      </c>
      <c r="AJ2">
        <v>3415</v>
      </c>
      <c r="AK2">
        <v>31642</v>
      </c>
      <c r="AL2">
        <v>4761</v>
      </c>
      <c r="AM2">
        <v>7358</v>
      </c>
      <c r="AN2">
        <v>3498</v>
      </c>
      <c r="AO2">
        <v>15658</v>
      </c>
      <c r="AP2">
        <v>4170</v>
      </c>
      <c r="AQ2">
        <v>5430</v>
      </c>
      <c r="AR2">
        <v>9085</v>
      </c>
      <c r="AS2">
        <v>3472</v>
      </c>
      <c r="AT2">
        <v>8316</v>
      </c>
      <c r="AU2">
        <v>4687</v>
      </c>
      <c r="AV2">
        <v>3500</v>
      </c>
      <c r="AW2">
        <v>37628</v>
      </c>
      <c r="AX2">
        <v>4367</v>
      </c>
      <c r="AY2">
        <v>4533</v>
      </c>
      <c r="AZ2">
        <v>3596</v>
      </c>
      <c r="BA2">
        <v>31541</v>
      </c>
      <c r="BB2">
        <v>3912</v>
      </c>
      <c r="BC2">
        <v>4110</v>
      </c>
      <c r="BD2">
        <v>6768</v>
      </c>
      <c r="BE2">
        <v>3691</v>
      </c>
      <c r="BF2">
        <v>26246</v>
      </c>
      <c r="BG2">
        <v>5872</v>
      </c>
      <c r="BH2">
        <v>3463</v>
      </c>
      <c r="BI2">
        <v>44985</v>
      </c>
      <c r="BJ2">
        <v>4412</v>
      </c>
      <c r="BK2">
        <v>3741</v>
      </c>
      <c r="BL2">
        <v>4121</v>
      </c>
      <c r="BM2">
        <v>47639</v>
      </c>
      <c r="BN2">
        <v>3753</v>
      </c>
      <c r="BO2">
        <v>3635</v>
      </c>
      <c r="BP2">
        <v>5294</v>
      </c>
      <c r="BQ2">
        <v>3891</v>
      </c>
      <c r="BR2">
        <v>50059</v>
      </c>
      <c r="BS2">
        <v>8142</v>
      </c>
      <c r="BT2">
        <v>3577</v>
      </c>
      <c r="BU2">
        <v>38952</v>
      </c>
      <c r="BV2">
        <v>4218</v>
      </c>
      <c r="BW2">
        <v>3515</v>
      </c>
      <c r="BX2">
        <v>5453</v>
      </c>
      <c r="BY2">
        <v>58725</v>
      </c>
      <c r="BZ2">
        <v>3416</v>
      </c>
      <c r="CA2">
        <v>3463</v>
      </c>
      <c r="CB2">
        <v>4251</v>
      </c>
      <c r="CC2">
        <v>3990</v>
      </c>
      <c r="CD2">
        <v>52384</v>
      </c>
      <c r="CE2">
        <v>11679</v>
      </c>
      <c r="CF2">
        <v>3782</v>
      </c>
      <c r="CG2">
        <v>11966</v>
      </c>
      <c r="CH2">
        <v>3963</v>
      </c>
      <c r="CI2">
        <v>3433</v>
      </c>
      <c r="CJ2">
        <v>11092</v>
      </c>
      <c r="CK2">
        <v>39774</v>
      </c>
      <c r="CL2">
        <v>3431</v>
      </c>
      <c r="CM2">
        <v>3422</v>
      </c>
      <c r="CN2">
        <v>3949</v>
      </c>
      <c r="CO2">
        <v>3934</v>
      </c>
      <c r="CP2">
        <v>33699</v>
      </c>
      <c r="CQ2">
        <v>19464</v>
      </c>
      <c r="CR2">
        <v>4293</v>
      </c>
      <c r="CS2">
        <v>5783</v>
      </c>
      <c r="CT2">
        <v>3649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64853</v>
      </c>
      <c r="G9">
        <f>'Plate 1'!G9</f>
        <v>30</v>
      </c>
      <c r="H9" t="str">
        <f t="shared" ref="H9:I9" si="0">A9</f>
        <v>A1</v>
      </c>
      <c r="I9">
        <f t="shared" si="0"/>
        <v>64853</v>
      </c>
      <c r="K9" t="s">
        <v>82</v>
      </c>
      <c r="L9" t="str">
        <f>A10</f>
        <v>A2</v>
      </c>
      <c r="M9">
        <f>B10</f>
        <v>3431</v>
      </c>
      <c r="N9" s="8">
        <f>(M9-I$15)/3515</f>
        <v>-2.3897581792318635E-2</v>
      </c>
      <c r="O9">
        <f>N9*40</f>
        <v>-0.95590327169274536</v>
      </c>
    </row>
    <row r="10" spans="1:98" x14ac:dyDescent="0.4">
      <c r="A10" t="s">
        <v>83</v>
      </c>
      <c r="B10">
        <v>3431</v>
      </c>
      <c r="G10">
        <f>'Plate 1'!G10</f>
        <v>15</v>
      </c>
      <c r="H10" t="str">
        <f>A21</f>
        <v>B1</v>
      </c>
      <c r="I10">
        <f>B21</f>
        <v>40307</v>
      </c>
      <c r="K10" t="s">
        <v>85</v>
      </c>
      <c r="L10" t="str">
        <f>A22</f>
        <v>B2</v>
      </c>
      <c r="M10">
        <f>B22</f>
        <v>3478</v>
      </c>
      <c r="N10" s="8">
        <f t="shared" ref="N10:N73" si="1">(M10-I$15)/3515</f>
        <v>-1.0526315789473684E-2</v>
      </c>
      <c r="O10">
        <f t="shared" ref="O10:O73" si="2">N10*40</f>
        <v>-0.42105263157894735</v>
      </c>
    </row>
    <row r="11" spans="1:98" x14ac:dyDescent="0.4">
      <c r="A11" t="s">
        <v>84</v>
      </c>
      <c r="B11">
        <v>5506</v>
      </c>
      <c r="G11">
        <f>'Plate 1'!G11</f>
        <v>7.5</v>
      </c>
      <c r="H11" t="str">
        <f>A33</f>
        <v>C1</v>
      </c>
      <c r="I11">
        <f>B33</f>
        <v>22407</v>
      </c>
      <c r="K11" t="s">
        <v>88</v>
      </c>
      <c r="L11" t="str">
        <f>A34</f>
        <v>C2</v>
      </c>
      <c r="M11">
        <f>B34</f>
        <v>3508</v>
      </c>
      <c r="N11" s="8">
        <f t="shared" si="1"/>
        <v>-1.991465149359886E-3</v>
      </c>
      <c r="O11">
        <f t="shared" si="2"/>
        <v>-7.9658605974395447E-2</v>
      </c>
    </row>
    <row r="12" spans="1:98" x14ac:dyDescent="0.4">
      <c r="A12" t="s">
        <v>9</v>
      </c>
      <c r="B12">
        <v>4667</v>
      </c>
      <c r="G12">
        <f>'Plate 1'!G12</f>
        <v>1.875</v>
      </c>
      <c r="H12" t="str">
        <f>A45</f>
        <v>D1</v>
      </c>
      <c r="I12">
        <f>B45</f>
        <v>7358</v>
      </c>
      <c r="K12" t="s">
        <v>91</v>
      </c>
      <c r="L12" t="str">
        <f>A46</f>
        <v>D2</v>
      </c>
      <c r="M12">
        <f>B46</f>
        <v>3498</v>
      </c>
      <c r="N12" s="8">
        <f t="shared" si="1"/>
        <v>-4.8364153627311526E-3</v>
      </c>
      <c r="O12">
        <f t="shared" si="2"/>
        <v>-0.19345661450924612</v>
      </c>
    </row>
    <row r="13" spans="1:98" x14ac:dyDescent="0.4">
      <c r="A13" t="s">
        <v>17</v>
      </c>
      <c r="B13">
        <v>58338</v>
      </c>
      <c r="G13">
        <f>'Plate 1'!G13</f>
        <v>0.46875</v>
      </c>
      <c r="H13" t="str">
        <f>A57</f>
        <v>E1</v>
      </c>
      <c r="I13">
        <f>B57</f>
        <v>4533</v>
      </c>
      <c r="K13" t="s">
        <v>94</v>
      </c>
      <c r="L13" t="str">
        <f>A58</f>
        <v>E2</v>
      </c>
      <c r="M13">
        <f>B58</f>
        <v>3596</v>
      </c>
      <c r="N13" s="8">
        <f t="shared" si="1"/>
        <v>2.3044096728307255E-2</v>
      </c>
      <c r="O13">
        <f t="shared" si="2"/>
        <v>0.92176386913229025</v>
      </c>
    </row>
    <row r="14" spans="1:98" x14ac:dyDescent="0.4">
      <c r="A14" t="s">
        <v>25</v>
      </c>
      <c r="B14">
        <v>43137</v>
      </c>
      <c r="G14">
        <f>'Plate 1'!G14</f>
        <v>0.1171875</v>
      </c>
      <c r="H14" t="str">
        <f>A69</f>
        <v>F1</v>
      </c>
      <c r="I14">
        <f>B69</f>
        <v>3741</v>
      </c>
      <c r="K14" t="s">
        <v>97</v>
      </c>
      <c r="L14" t="str">
        <f>A70</f>
        <v>F2</v>
      </c>
      <c r="M14">
        <f>B70</f>
        <v>4121</v>
      </c>
      <c r="N14" s="8">
        <f t="shared" si="1"/>
        <v>0.17240398293029871</v>
      </c>
      <c r="O14">
        <f t="shared" si="2"/>
        <v>6.8961593172119482</v>
      </c>
    </row>
    <row r="15" spans="1:98" x14ac:dyDescent="0.4">
      <c r="A15" t="s">
        <v>34</v>
      </c>
      <c r="B15">
        <v>3510</v>
      </c>
      <c r="G15">
        <f>'Plate 1'!G15</f>
        <v>0</v>
      </c>
      <c r="H15" t="str">
        <f>A81</f>
        <v>G1</v>
      </c>
      <c r="I15">
        <f>B81</f>
        <v>3515</v>
      </c>
      <c r="K15" t="s">
        <v>100</v>
      </c>
      <c r="L15" t="str">
        <f>A82</f>
        <v>G2</v>
      </c>
      <c r="M15">
        <f>B82</f>
        <v>5453</v>
      </c>
      <c r="N15" s="8">
        <f t="shared" si="1"/>
        <v>0.55135135135135138</v>
      </c>
      <c r="O15">
        <f t="shared" si="2"/>
        <v>22.054054054054056</v>
      </c>
    </row>
    <row r="16" spans="1:98" x14ac:dyDescent="0.4">
      <c r="A16" t="s">
        <v>41</v>
      </c>
      <c r="B16">
        <v>3649</v>
      </c>
      <c r="H16" t="s">
        <v>119</v>
      </c>
      <c r="I16">
        <f>SLOPE(I10:I15, G10:G15)</f>
        <v>2475.5363984383885</v>
      </c>
      <c r="K16" t="s">
        <v>103</v>
      </c>
      <c r="L16" t="str">
        <f>A94</f>
        <v>H2</v>
      </c>
      <c r="M16">
        <f>B94</f>
        <v>11092</v>
      </c>
      <c r="N16" s="8">
        <f t="shared" si="1"/>
        <v>2.1556187766714081</v>
      </c>
      <c r="O16">
        <f t="shared" si="2"/>
        <v>86.224751066856328</v>
      </c>
    </row>
    <row r="17" spans="1:15" x14ac:dyDescent="0.4">
      <c r="A17" t="s">
        <v>49</v>
      </c>
      <c r="B17">
        <v>4233</v>
      </c>
      <c r="K17" t="s">
        <v>104</v>
      </c>
      <c r="L17" t="str">
        <f>A95</f>
        <v>H3</v>
      </c>
      <c r="M17">
        <f>B95</f>
        <v>39774</v>
      </c>
      <c r="N17" s="8">
        <f t="shared" si="1"/>
        <v>10.315504978662874</v>
      </c>
      <c r="O17">
        <f t="shared" si="2"/>
        <v>412.62019914651495</v>
      </c>
    </row>
    <row r="18" spans="1:15" x14ac:dyDescent="0.4">
      <c r="A18" t="s">
        <v>57</v>
      </c>
      <c r="B18">
        <v>3918</v>
      </c>
      <c r="K18" t="s">
        <v>101</v>
      </c>
      <c r="L18" t="str">
        <f>A83</f>
        <v>G3</v>
      </c>
      <c r="M18">
        <f>B83</f>
        <v>58725</v>
      </c>
      <c r="N18" s="8">
        <f t="shared" si="1"/>
        <v>15.706970128022759</v>
      </c>
      <c r="O18">
        <f t="shared" si="2"/>
        <v>628.27880512091031</v>
      </c>
    </row>
    <row r="19" spans="1:15" x14ac:dyDescent="0.4">
      <c r="A19" t="s">
        <v>65</v>
      </c>
      <c r="B19">
        <v>8883</v>
      </c>
      <c r="K19" t="s">
        <v>98</v>
      </c>
      <c r="L19" t="str">
        <f>A71</f>
        <v>F3</v>
      </c>
      <c r="M19">
        <f>B71</f>
        <v>47639</v>
      </c>
      <c r="N19" s="8">
        <f t="shared" si="1"/>
        <v>12.553058321479375</v>
      </c>
      <c r="O19">
        <f t="shared" si="2"/>
        <v>502.122332859175</v>
      </c>
    </row>
    <row r="20" spans="1:15" x14ac:dyDescent="0.4">
      <c r="A20" t="s">
        <v>73</v>
      </c>
      <c r="B20">
        <v>7170</v>
      </c>
      <c r="K20" t="s">
        <v>95</v>
      </c>
      <c r="L20" t="str">
        <f>A59</f>
        <v>E3</v>
      </c>
      <c r="M20">
        <f>B59</f>
        <v>31541</v>
      </c>
      <c r="N20" s="8">
        <f t="shared" si="1"/>
        <v>7.9732574679943102</v>
      </c>
      <c r="O20">
        <f t="shared" si="2"/>
        <v>318.9302987197724</v>
      </c>
    </row>
    <row r="21" spans="1:15" x14ac:dyDescent="0.4">
      <c r="A21" t="s">
        <v>85</v>
      </c>
      <c r="B21">
        <v>40307</v>
      </c>
      <c r="K21" t="s">
        <v>92</v>
      </c>
      <c r="L21" t="str">
        <f>A47</f>
        <v>D3</v>
      </c>
      <c r="M21">
        <f>B47</f>
        <v>15658</v>
      </c>
      <c r="N21" s="8">
        <f t="shared" si="1"/>
        <v>3.4546230440967283</v>
      </c>
      <c r="O21">
        <f t="shared" si="2"/>
        <v>138.18492176386914</v>
      </c>
    </row>
    <row r="22" spans="1:15" x14ac:dyDescent="0.4">
      <c r="A22" t="s">
        <v>86</v>
      </c>
      <c r="B22">
        <v>3478</v>
      </c>
      <c r="K22" t="s">
        <v>89</v>
      </c>
      <c r="L22" t="str">
        <f>A35</f>
        <v>C3</v>
      </c>
      <c r="M22">
        <f>B35</f>
        <v>9186</v>
      </c>
      <c r="N22" s="8">
        <f t="shared" si="1"/>
        <v>1.613371266002845</v>
      </c>
      <c r="O22">
        <f t="shared" si="2"/>
        <v>64.534850640113802</v>
      </c>
    </row>
    <row r="23" spans="1:15" x14ac:dyDescent="0.4">
      <c r="A23" t="s">
        <v>87</v>
      </c>
      <c r="B23">
        <v>7062</v>
      </c>
      <c r="K23" t="s">
        <v>86</v>
      </c>
      <c r="L23" t="str">
        <f>A23</f>
        <v>B3</v>
      </c>
      <c r="M23">
        <f>B23</f>
        <v>7062</v>
      </c>
      <c r="N23" s="8">
        <f t="shared" si="1"/>
        <v>1.0091038406827881</v>
      </c>
      <c r="O23">
        <f t="shared" si="2"/>
        <v>40.364153627311524</v>
      </c>
    </row>
    <row r="24" spans="1:15" x14ac:dyDescent="0.4">
      <c r="A24" t="s">
        <v>10</v>
      </c>
      <c r="B24">
        <v>4174</v>
      </c>
      <c r="K24" t="s">
        <v>83</v>
      </c>
      <c r="L24" t="str">
        <f>A11</f>
        <v>A3</v>
      </c>
      <c r="M24">
        <f>B11</f>
        <v>5506</v>
      </c>
      <c r="N24" s="8">
        <f t="shared" si="1"/>
        <v>0.56642958748221905</v>
      </c>
      <c r="O24">
        <f t="shared" si="2"/>
        <v>22.657183499288763</v>
      </c>
    </row>
    <row r="25" spans="1:15" x14ac:dyDescent="0.4">
      <c r="A25" t="s">
        <v>18</v>
      </c>
      <c r="B25">
        <v>46266</v>
      </c>
      <c r="K25" t="s">
        <v>84</v>
      </c>
      <c r="L25" t="str">
        <f>A12</f>
        <v>A4</v>
      </c>
      <c r="M25">
        <f>B12</f>
        <v>4667</v>
      </c>
      <c r="N25" s="8">
        <f t="shared" si="1"/>
        <v>0.32773826458036986</v>
      </c>
      <c r="O25">
        <f t="shared" si="2"/>
        <v>13.109530583214795</v>
      </c>
    </row>
    <row r="26" spans="1:15" x14ac:dyDescent="0.4">
      <c r="A26" t="s">
        <v>26</v>
      </c>
      <c r="B26">
        <v>23682</v>
      </c>
      <c r="K26" t="s">
        <v>87</v>
      </c>
      <c r="L26" t="str">
        <f>A24</f>
        <v>B4</v>
      </c>
      <c r="M26">
        <f>B24</f>
        <v>4174</v>
      </c>
      <c r="N26" s="8">
        <f t="shared" si="1"/>
        <v>0.18748221906116644</v>
      </c>
      <c r="O26">
        <f t="shared" si="2"/>
        <v>7.4992887624466578</v>
      </c>
    </row>
    <row r="27" spans="1:15" x14ac:dyDescent="0.4">
      <c r="A27" t="s">
        <v>35</v>
      </c>
      <c r="B27">
        <v>3582</v>
      </c>
      <c r="K27" t="s">
        <v>90</v>
      </c>
      <c r="L27" t="str">
        <f>A36</f>
        <v>C4</v>
      </c>
      <c r="M27">
        <f>B36</f>
        <v>4066</v>
      </c>
      <c r="N27" s="8">
        <f t="shared" si="1"/>
        <v>0.15675675675675677</v>
      </c>
      <c r="O27">
        <f t="shared" si="2"/>
        <v>6.2702702702702702</v>
      </c>
    </row>
    <row r="28" spans="1:15" x14ac:dyDescent="0.4">
      <c r="A28" t="s">
        <v>42</v>
      </c>
      <c r="B28">
        <v>3942</v>
      </c>
      <c r="K28" t="s">
        <v>93</v>
      </c>
      <c r="L28" t="str">
        <f>A48</f>
        <v>D4</v>
      </c>
      <c r="M28">
        <f>B48</f>
        <v>4170</v>
      </c>
      <c r="N28" s="8">
        <f t="shared" si="1"/>
        <v>0.18634423897581792</v>
      </c>
      <c r="O28">
        <f t="shared" si="2"/>
        <v>7.4537695590327164</v>
      </c>
    </row>
    <row r="29" spans="1:15" x14ac:dyDescent="0.4">
      <c r="A29" t="s">
        <v>50</v>
      </c>
      <c r="B29">
        <v>4272</v>
      </c>
      <c r="K29" t="s">
        <v>96</v>
      </c>
      <c r="L29" t="str">
        <f>A60</f>
        <v>E4</v>
      </c>
      <c r="M29">
        <f>B60</f>
        <v>3912</v>
      </c>
      <c r="N29" s="8">
        <f t="shared" si="1"/>
        <v>0.11294452347083926</v>
      </c>
      <c r="O29">
        <f t="shared" si="2"/>
        <v>4.5177809388335701</v>
      </c>
    </row>
    <row r="30" spans="1:15" x14ac:dyDescent="0.4">
      <c r="A30" t="s">
        <v>58</v>
      </c>
      <c r="B30">
        <v>3796</v>
      </c>
      <c r="K30" t="s">
        <v>99</v>
      </c>
      <c r="L30" t="str">
        <f>A72</f>
        <v>F4</v>
      </c>
      <c r="M30">
        <f>B72</f>
        <v>3753</v>
      </c>
      <c r="N30" s="8">
        <f t="shared" si="1"/>
        <v>6.7709815078236132E-2</v>
      </c>
      <c r="O30">
        <f t="shared" si="2"/>
        <v>2.7083926031294454</v>
      </c>
    </row>
    <row r="31" spans="1:15" x14ac:dyDescent="0.4">
      <c r="A31" t="s">
        <v>66</v>
      </c>
      <c r="B31">
        <v>15545</v>
      </c>
      <c r="K31" t="s">
        <v>102</v>
      </c>
      <c r="L31" t="str">
        <f>A84</f>
        <v>G4</v>
      </c>
      <c r="M31">
        <f>B84</f>
        <v>3416</v>
      </c>
      <c r="N31" s="8">
        <f t="shared" si="1"/>
        <v>-2.8165007112375535E-2</v>
      </c>
      <c r="O31">
        <f t="shared" si="2"/>
        <v>-1.1266002844950214</v>
      </c>
    </row>
    <row r="32" spans="1:15" x14ac:dyDescent="0.4">
      <c r="A32" t="s">
        <v>74</v>
      </c>
      <c r="B32">
        <v>5525</v>
      </c>
      <c r="K32" t="s">
        <v>105</v>
      </c>
      <c r="L32" t="str">
        <f>A96</f>
        <v>H4</v>
      </c>
      <c r="M32">
        <f>B96</f>
        <v>3431</v>
      </c>
      <c r="N32" s="8">
        <f t="shared" si="1"/>
        <v>-2.3897581792318635E-2</v>
      </c>
      <c r="O32">
        <f t="shared" si="2"/>
        <v>-0.95590327169274536</v>
      </c>
    </row>
    <row r="33" spans="1:15" x14ac:dyDescent="0.4">
      <c r="A33" t="s">
        <v>88</v>
      </c>
      <c r="B33">
        <v>22407</v>
      </c>
      <c r="K33" t="s">
        <v>16</v>
      </c>
      <c r="L33" t="str">
        <f>A97</f>
        <v>H5</v>
      </c>
      <c r="M33">
        <f>B97</f>
        <v>3422</v>
      </c>
      <c r="N33" s="8">
        <f t="shared" si="1"/>
        <v>-2.6458036984352774E-2</v>
      </c>
      <c r="O33">
        <f t="shared" si="2"/>
        <v>-1.0583214793741109</v>
      </c>
    </row>
    <row r="34" spans="1:15" x14ac:dyDescent="0.4">
      <c r="A34" t="s">
        <v>89</v>
      </c>
      <c r="B34">
        <v>3508</v>
      </c>
      <c r="K34" t="s">
        <v>15</v>
      </c>
      <c r="L34" t="str">
        <f>A85</f>
        <v>G5</v>
      </c>
      <c r="M34">
        <f>B85</f>
        <v>3463</v>
      </c>
      <c r="N34" s="8">
        <f t="shared" si="1"/>
        <v>-1.4793741109530583E-2</v>
      </c>
      <c r="O34">
        <f t="shared" si="2"/>
        <v>-0.59174964438122335</v>
      </c>
    </row>
    <row r="35" spans="1:15" x14ac:dyDescent="0.4">
      <c r="A35" t="s">
        <v>90</v>
      </c>
      <c r="B35">
        <v>9186</v>
      </c>
      <c r="K35" t="s">
        <v>14</v>
      </c>
      <c r="L35" t="str">
        <f>A73</f>
        <v>F5</v>
      </c>
      <c r="M35">
        <f>B73</f>
        <v>3635</v>
      </c>
      <c r="N35" s="8">
        <f t="shared" si="1"/>
        <v>3.4139402560455195E-2</v>
      </c>
      <c r="O35">
        <f t="shared" si="2"/>
        <v>1.3655761024182078</v>
      </c>
    </row>
    <row r="36" spans="1:15" x14ac:dyDescent="0.4">
      <c r="A36" t="s">
        <v>11</v>
      </c>
      <c r="B36">
        <v>4066</v>
      </c>
      <c r="K36" t="s">
        <v>13</v>
      </c>
      <c r="L36" t="str">
        <f>A61</f>
        <v>E5</v>
      </c>
      <c r="M36">
        <f>B61</f>
        <v>4110</v>
      </c>
      <c r="N36" s="8">
        <f t="shared" si="1"/>
        <v>0.16927453769559034</v>
      </c>
      <c r="O36">
        <f t="shared" si="2"/>
        <v>6.7709815078236133</v>
      </c>
    </row>
    <row r="37" spans="1:15" x14ac:dyDescent="0.4">
      <c r="A37" t="s">
        <v>19</v>
      </c>
      <c r="B37">
        <v>14513</v>
      </c>
      <c r="K37" t="s">
        <v>12</v>
      </c>
      <c r="L37" t="str">
        <f>A49</f>
        <v>D5</v>
      </c>
      <c r="M37">
        <f>B49</f>
        <v>5430</v>
      </c>
      <c r="N37" s="8">
        <f t="shared" si="1"/>
        <v>0.54480796586059743</v>
      </c>
      <c r="O37">
        <f t="shared" si="2"/>
        <v>21.792318634423896</v>
      </c>
    </row>
    <row r="38" spans="1:15" x14ac:dyDescent="0.4">
      <c r="A38" t="s">
        <v>27</v>
      </c>
      <c r="B38">
        <v>11984</v>
      </c>
      <c r="K38" t="s">
        <v>11</v>
      </c>
      <c r="L38" t="str">
        <f>A37</f>
        <v>C5</v>
      </c>
      <c r="M38">
        <f>B37</f>
        <v>14513</v>
      </c>
      <c r="N38" s="8">
        <f t="shared" si="1"/>
        <v>3.1288762446657183</v>
      </c>
      <c r="O38">
        <f t="shared" si="2"/>
        <v>125.15504978662874</v>
      </c>
    </row>
    <row r="39" spans="1:15" x14ac:dyDescent="0.4">
      <c r="A39" t="s">
        <v>36</v>
      </c>
      <c r="B39">
        <v>3463</v>
      </c>
      <c r="K39" t="s">
        <v>10</v>
      </c>
      <c r="L39" t="str">
        <f>A25</f>
        <v>B5</v>
      </c>
      <c r="M39">
        <f>B25</f>
        <v>46266</v>
      </c>
      <c r="N39" s="8">
        <f t="shared" si="1"/>
        <v>12.1624466571835</v>
      </c>
      <c r="O39">
        <f t="shared" si="2"/>
        <v>486.49786628734</v>
      </c>
    </row>
    <row r="40" spans="1:15" x14ac:dyDescent="0.4">
      <c r="A40" t="s">
        <v>43</v>
      </c>
      <c r="B40">
        <v>4945</v>
      </c>
      <c r="K40" t="s">
        <v>9</v>
      </c>
      <c r="L40" t="str">
        <f>A13</f>
        <v>A5</v>
      </c>
      <c r="M40">
        <f>B13</f>
        <v>58338</v>
      </c>
      <c r="N40" s="8">
        <f t="shared" si="1"/>
        <v>15.596870554765292</v>
      </c>
      <c r="O40">
        <f t="shared" si="2"/>
        <v>623.87482219061167</v>
      </c>
    </row>
    <row r="41" spans="1:15" x14ac:dyDescent="0.4">
      <c r="A41" t="s">
        <v>51</v>
      </c>
      <c r="B41">
        <v>4178</v>
      </c>
      <c r="K41" t="s">
        <v>17</v>
      </c>
      <c r="L41" t="str">
        <f>A14</f>
        <v>A6</v>
      </c>
      <c r="M41">
        <f>B14</f>
        <v>43137</v>
      </c>
      <c r="N41" s="8">
        <f t="shared" si="1"/>
        <v>11.27226173541963</v>
      </c>
      <c r="O41">
        <f t="shared" si="2"/>
        <v>450.89046941678521</v>
      </c>
    </row>
    <row r="42" spans="1:15" x14ac:dyDescent="0.4">
      <c r="A42" t="s">
        <v>59</v>
      </c>
      <c r="B42">
        <v>3415</v>
      </c>
      <c r="K42" t="s">
        <v>18</v>
      </c>
      <c r="L42" t="str">
        <f>A26</f>
        <v>B6</v>
      </c>
      <c r="M42">
        <f>B26</f>
        <v>23682</v>
      </c>
      <c r="N42" s="8">
        <f t="shared" si="1"/>
        <v>5.7374110953058324</v>
      </c>
      <c r="O42">
        <f t="shared" si="2"/>
        <v>229.49644381223328</v>
      </c>
    </row>
    <row r="43" spans="1:15" x14ac:dyDescent="0.4">
      <c r="A43" t="s">
        <v>67</v>
      </c>
      <c r="B43">
        <v>31642</v>
      </c>
      <c r="K43" t="s">
        <v>19</v>
      </c>
      <c r="L43" t="str">
        <f>A38</f>
        <v>C6</v>
      </c>
      <c r="M43">
        <f>B38</f>
        <v>11984</v>
      </c>
      <c r="N43" s="8">
        <f t="shared" si="1"/>
        <v>2.4093883357041253</v>
      </c>
      <c r="O43">
        <f t="shared" si="2"/>
        <v>96.375533428165014</v>
      </c>
    </row>
    <row r="44" spans="1:15" x14ac:dyDescent="0.4">
      <c r="A44" t="s">
        <v>75</v>
      </c>
      <c r="B44">
        <v>4761</v>
      </c>
      <c r="K44" t="s">
        <v>20</v>
      </c>
      <c r="L44" t="str">
        <f>A50</f>
        <v>D6</v>
      </c>
      <c r="M44">
        <f>B50</f>
        <v>9085</v>
      </c>
      <c r="N44" s="8">
        <f t="shared" si="1"/>
        <v>1.5846372688477952</v>
      </c>
      <c r="O44">
        <f t="shared" si="2"/>
        <v>63.38549075391181</v>
      </c>
    </row>
    <row r="45" spans="1:15" x14ac:dyDescent="0.4">
      <c r="A45" t="s">
        <v>91</v>
      </c>
      <c r="B45">
        <v>7358</v>
      </c>
      <c r="K45" t="s">
        <v>21</v>
      </c>
      <c r="L45" t="str">
        <f>A62</f>
        <v>E6</v>
      </c>
      <c r="M45">
        <f>B62</f>
        <v>6768</v>
      </c>
      <c r="N45" s="8">
        <f t="shared" si="1"/>
        <v>0.92546230440967281</v>
      </c>
      <c r="O45">
        <f t="shared" si="2"/>
        <v>37.018492176386914</v>
      </c>
    </row>
    <row r="46" spans="1:15" x14ac:dyDescent="0.4">
      <c r="A46" t="s">
        <v>92</v>
      </c>
      <c r="B46">
        <v>3498</v>
      </c>
      <c r="K46" t="s">
        <v>22</v>
      </c>
      <c r="L46" t="str">
        <f>A74</f>
        <v>F6</v>
      </c>
      <c r="M46">
        <f>B74</f>
        <v>5294</v>
      </c>
      <c r="N46" s="8">
        <f t="shared" si="1"/>
        <v>0.50611664295874825</v>
      </c>
      <c r="O46">
        <f t="shared" si="2"/>
        <v>20.244665718349928</v>
      </c>
    </row>
    <row r="47" spans="1:15" x14ac:dyDescent="0.4">
      <c r="A47" t="s">
        <v>93</v>
      </c>
      <c r="B47">
        <v>15658</v>
      </c>
      <c r="K47" t="s">
        <v>23</v>
      </c>
      <c r="L47" t="str">
        <f>A86</f>
        <v>G6</v>
      </c>
      <c r="M47">
        <f>B86</f>
        <v>4251</v>
      </c>
      <c r="N47" s="8">
        <f t="shared" si="1"/>
        <v>0.20938833570412518</v>
      </c>
      <c r="O47">
        <f t="shared" si="2"/>
        <v>8.3755334281650065</v>
      </c>
    </row>
    <row r="48" spans="1:15" x14ac:dyDescent="0.4">
      <c r="A48" t="s">
        <v>12</v>
      </c>
      <c r="B48">
        <v>4170</v>
      </c>
      <c r="K48" t="s">
        <v>24</v>
      </c>
      <c r="L48" t="str">
        <f>A98</f>
        <v>H6</v>
      </c>
      <c r="M48">
        <f>B98</f>
        <v>3949</v>
      </c>
      <c r="N48" s="8">
        <f t="shared" si="1"/>
        <v>0.12347083926031295</v>
      </c>
      <c r="O48">
        <f t="shared" si="2"/>
        <v>4.9388335704125179</v>
      </c>
    </row>
    <row r="49" spans="1:15" x14ac:dyDescent="0.4">
      <c r="A49" t="s">
        <v>20</v>
      </c>
      <c r="B49">
        <v>5430</v>
      </c>
      <c r="K49" t="s">
        <v>33</v>
      </c>
      <c r="L49" t="str">
        <f>A99</f>
        <v>H7</v>
      </c>
      <c r="M49">
        <f>B99</f>
        <v>3934</v>
      </c>
      <c r="N49" s="8">
        <f t="shared" si="1"/>
        <v>0.11920341394025605</v>
      </c>
      <c r="O49">
        <f t="shared" si="2"/>
        <v>4.7681365576102417</v>
      </c>
    </row>
    <row r="50" spans="1:15" x14ac:dyDescent="0.4">
      <c r="A50" t="s">
        <v>28</v>
      </c>
      <c r="B50">
        <v>9085</v>
      </c>
      <c r="K50" t="s">
        <v>31</v>
      </c>
      <c r="L50" t="str">
        <f>A87</f>
        <v>G7</v>
      </c>
      <c r="M50">
        <f>B87</f>
        <v>3990</v>
      </c>
      <c r="N50" s="8">
        <f t="shared" si="1"/>
        <v>0.13513513513513514</v>
      </c>
      <c r="O50">
        <f t="shared" si="2"/>
        <v>5.4054054054054053</v>
      </c>
    </row>
    <row r="51" spans="1:15" x14ac:dyDescent="0.4">
      <c r="A51" t="s">
        <v>37</v>
      </c>
      <c r="B51">
        <v>3472</v>
      </c>
      <c r="K51" t="s">
        <v>32</v>
      </c>
      <c r="L51" t="str">
        <f>A75</f>
        <v>F7</v>
      </c>
      <c r="M51">
        <f>B75</f>
        <v>3891</v>
      </c>
      <c r="N51" s="8">
        <f t="shared" si="1"/>
        <v>0.1069701280227596</v>
      </c>
      <c r="O51">
        <f t="shared" si="2"/>
        <v>4.2788051209103841</v>
      </c>
    </row>
    <row r="52" spans="1:15" x14ac:dyDescent="0.4">
      <c r="A52" t="s">
        <v>44</v>
      </c>
      <c r="B52">
        <v>8316</v>
      </c>
      <c r="K52" t="s">
        <v>29</v>
      </c>
      <c r="L52" t="str">
        <f>A63</f>
        <v>E7</v>
      </c>
      <c r="M52">
        <f>B63</f>
        <v>3691</v>
      </c>
      <c r="N52" s="8">
        <f t="shared" si="1"/>
        <v>5.0071123755334283E-2</v>
      </c>
      <c r="O52">
        <f t="shared" si="2"/>
        <v>2.0028449502133712</v>
      </c>
    </row>
    <row r="53" spans="1:15" x14ac:dyDescent="0.4">
      <c r="A53" t="s">
        <v>52</v>
      </c>
      <c r="B53">
        <v>4687</v>
      </c>
      <c r="K53" t="s">
        <v>28</v>
      </c>
      <c r="L53" t="str">
        <f>A51</f>
        <v>D7</v>
      </c>
      <c r="M53">
        <f>B51</f>
        <v>3472</v>
      </c>
      <c r="N53" s="8">
        <f t="shared" si="1"/>
        <v>-1.2233285917496443E-2</v>
      </c>
      <c r="O53">
        <f t="shared" si="2"/>
        <v>-0.48933143669985774</v>
      </c>
    </row>
    <row r="54" spans="1:15" x14ac:dyDescent="0.4">
      <c r="A54" t="s">
        <v>60</v>
      </c>
      <c r="B54">
        <v>3500</v>
      </c>
      <c r="K54" t="s">
        <v>27</v>
      </c>
      <c r="L54" t="str">
        <f>A39</f>
        <v>C7</v>
      </c>
      <c r="M54">
        <f>B39</f>
        <v>3463</v>
      </c>
      <c r="N54" s="8">
        <f t="shared" si="1"/>
        <v>-1.4793741109530583E-2</v>
      </c>
      <c r="O54">
        <f t="shared" si="2"/>
        <v>-0.59174964438122335</v>
      </c>
    </row>
    <row r="55" spans="1:15" x14ac:dyDescent="0.4">
      <c r="A55" t="s">
        <v>68</v>
      </c>
      <c r="B55">
        <v>37628</v>
      </c>
      <c r="K55" t="s">
        <v>26</v>
      </c>
      <c r="L55" t="str">
        <f>A27</f>
        <v>B7</v>
      </c>
      <c r="M55">
        <f>B27</f>
        <v>3582</v>
      </c>
      <c r="N55" s="8">
        <f t="shared" si="1"/>
        <v>1.9061166429587481E-2</v>
      </c>
      <c r="O55">
        <f t="shared" si="2"/>
        <v>0.76244665718349924</v>
      </c>
    </row>
    <row r="56" spans="1:15" x14ac:dyDescent="0.4">
      <c r="A56" t="s">
        <v>76</v>
      </c>
      <c r="B56">
        <v>4367</v>
      </c>
      <c r="K56" t="s">
        <v>25</v>
      </c>
      <c r="L56" t="str">
        <f>A15</f>
        <v>A7</v>
      </c>
      <c r="M56">
        <f>B15</f>
        <v>3510</v>
      </c>
      <c r="N56" s="8">
        <f t="shared" si="1"/>
        <v>-1.4224751066856331E-3</v>
      </c>
      <c r="O56">
        <f t="shared" si="2"/>
        <v>-5.6899004267425321E-2</v>
      </c>
    </row>
    <row r="57" spans="1:15" x14ac:dyDescent="0.4">
      <c r="A57" t="s">
        <v>94</v>
      </c>
      <c r="B57">
        <v>4533</v>
      </c>
      <c r="K57" t="s">
        <v>34</v>
      </c>
      <c r="L57" t="str">
        <f>A16</f>
        <v>A8</v>
      </c>
      <c r="M57">
        <f>B16</f>
        <v>3649</v>
      </c>
      <c r="N57" s="8">
        <f t="shared" si="1"/>
        <v>3.8122332859174962E-2</v>
      </c>
      <c r="O57">
        <f t="shared" si="2"/>
        <v>1.5248933143669985</v>
      </c>
    </row>
    <row r="58" spans="1:15" x14ac:dyDescent="0.4">
      <c r="A58" t="s">
        <v>95</v>
      </c>
      <c r="B58">
        <v>3596</v>
      </c>
      <c r="K58" t="s">
        <v>35</v>
      </c>
      <c r="L58" t="str">
        <f>A28</f>
        <v>B8</v>
      </c>
      <c r="M58">
        <f>B28</f>
        <v>3942</v>
      </c>
      <c r="N58" s="8">
        <f t="shared" si="1"/>
        <v>0.12147937411095305</v>
      </c>
      <c r="O58">
        <f t="shared" si="2"/>
        <v>4.8591749644381217</v>
      </c>
    </row>
    <row r="59" spans="1:15" x14ac:dyDescent="0.4">
      <c r="A59" t="s">
        <v>96</v>
      </c>
      <c r="B59">
        <v>31541</v>
      </c>
      <c r="K59" t="s">
        <v>36</v>
      </c>
      <c r="L59" t="str">
        <f>A40</f>
        <v>C8</v>
      </c>
      <c r="M59">
        <f>B40</f>
        <v>4945</v>
      </c>
      <c r="N59" s="8">
        <f t="shared" si="1"/>
        <v>0.40682788051209101</v>
      </c>
      <c r="O59">
        <f t="shared" si="2"/>
        <v>16.273115220483639</v>
      </c>
    </row>
    <row r="60" spans="1:15" x14ac:dyDescent="0.4">
      <c r="A60" t="s">
        <v>13</v>
      </c>
      <c r="B60">
        <v>3912</v>
      </c>
      <c r="K60" t="s">
        <v>37</v>
      </c>
      <c r="L60" t="str">
        <f>A52</f>
        <v>D8</v>
      </c>
      <c r="M60">
        <f>B52</f>
        <v>8316</v>
      </c>
      <c r="N60" s="8">
        <f t="shared" si="1"/>
        <v>1.3658605974395448</v>
      </c>
      <c r="O60">
        <f t="shared" si="2"/>
        <v>54.63442389758179</v>
      </c>
    </row>
    <row r="61" spans="1:15" x14ac:dyDescent="0.4">
      <c r="A61" t="s">
        <v>21</v>
      </c>
      <c r="B61">
        <v>4110</v>
      </c>
      <c r="K61" t="s">
        <v>38</v>
      </c>
      <c r="L61" t="str">
        <f>A64</f>
        <v>E8</v>
      </c>
      <c r="M61">
        <f>B64</f>
        <v>26246</v>
      </c>
      <c r="N61" s="8">
        <f t="shared" si="1"/>
        <v>6.4668563300142248</v>
      </c>
      <c r="O61">
        <f t="shared" si="2"/>
        <v>258.67425320056901</v>
      </c>
    </row>
    <row r="62" spans="1:15" x14ac:dyDescent="0.4">
      <c r="A62" t="s">
        <v>29</v>
      </c>
      <c r="B62">
        <v>6768</v>
      </c>
      <c r="K62" t="s">
        <v>30</v>
      </c>
      <c r="L62" t="str">
        <f>A76</f>
        <v>F8</v>
      </c>
      <c r="M62">
        <f>B76</f>
        <v>50059</v>
      </c>
      <c r="N62" s="8">
        <f t="shared" si="1"/>
        <v>13.241536273115221</v>
      </c>
      <c r="O62">
        <f t="shared" si="2"/>
        <v>529.66145092460886</v>
      </c>
    </row>
    <row r="63" spans="1:15" x14ac:dyDescent="0.4">
      <c r="A63" t="s">
        <v>38</v>
      </c>
      <c r="B63">
        <v>3691</v>
      </c>
      <c r="K63" t="s">
        <v>39</v>
      </c>
      <c r="L63" t="str">
        <f>A88</f>
        <v>G8</v>
      </c>
      <c r="M63">
        <f>B88</f>
        <v>52384</v>
      </c>
      <c r="N63" s="8">
        <f t="shared" si="1"/>
        <v>13.902987197724039</v>
      </c>
      <c r="O63">
        <f t="shared" si="2"/>
        <v>556.11948790896156</v>
      </c>
    </row>
    <row r="64" spans="1:15" x14ac:dyDescent="0.4">
      <c r="A64" t="s">
        <v>45</v>
      </c>
      <c r="B64">
        <v>26246</v>
      </c>
      <c r="K64" t="s">
        <v>40</v>
      </c>
      <c r="L64" t="str">
        <f>A100</f>
        <v>H8</v>
      </c>
      <c r="M64">
        <f>B100</f>
        <v>33699</v>
      </c>
      <c r="N64" s="8">
        <f t="shared" si="1"/>
        <v>8.5871977240398287</v>
      </c>
      <c r="O64">
        <f t="shared" si="2"/>
        <v>343.48790896159312</v>
      </c>
    </row>
    <row r="65" spans="1:15" x14ac:dyDescent="0.4">
      <c r="A65" t="s">
        <v>53</v>
      </c>
      <c r="B65">
        <v>5872</v>
      </c>
      <c r="K65" t="s">
        <v>48</v>
      </c>
      <c r="L65" t="str">
        <f>A101</f>
        <v>H9</v>
      </c>
      <c r="M65">
        <f>B101</f>
        <v>19464</v>
      </c>
      <c r="N65" s="8">
        <f t="shared" si="1"/>
        <v>4.5374110953058322</v>
      </c>
      <c r="O65">
        <f t="shared" si="2"/>
        <v>181.49644381223328</v>
      </c>
    </row>
    <row r="66" spans="1:15" x14ac:dyDescent="0.4">
      <c r="A66" t="s">
        <v>61</v>
      </c>
      <c r="B66">
        <v>3463</v>
      </c>
      <c r="K66" t="s">
        <v>47</v>
      </c>
      <c r="L66" t="str">
        <f>A89</f>
        <v>G9</v>
      </c>
      <c r="M66">
        <f>B89</f>
        <v>11679</v>
      </c>
      <c r="N66" s="8">
        <f t="shared" si="1"/>
        <v>2.3226173541963018</v>
      </c>
      <c r="O66">
        <f t="shared" si="2"/>
        <v>92.904694167852071</v>
      </c>
    </row>
    <row r="67" spans="1:15" x14ac:dyDescent="0.4">
      <c r="A67" t="s">
        <v>69</v>
      </c>
      <c r="B67">
        <v>44985</v>
      </c>
      <c r="K67" t="s">
        <v>46</v>
      </c>
      <c r="L67" t="str">
        <f>A77</f>
        <v>F9</v>
      </c>
      <c r="M67">
        <f>B77</f>
        <v>8142</v>
      </c>
      <c r="N67" s="8">
        <f t="shared" si="1"/>
        <v>1.3163584637268848</v>
      </c>
      <c r="O67">
        <f t="shared" si="2"/>
        <v>52.654338549075391</v>
      </c>
    </row>
    <row r="68" spans="1:15" x14ac:dyDescent="0.4">
      <c r="A68" t="s">
        <v>77</v>
      </c>
      <c r="B68">
        <v>4412</v>
      </c>
      <c r="K68" t="s">
        <v>45</v>
      </c>
      <c r="L68" t="str">
        <f>A65</f>
        <v>E9</v>
      </c>
      <c r="M68">
        <f>B65</f>
        <v>5872</v>
      </c>
      <c r="N68" s="8">
        <f t="shared" si="1"/>
        <v>0.6705547652916074</v>
      </c>
      <c r="O68">
        <f t="shared" si="2"/>
        <v>26.822190611664297</v>
      </c>
    </row>
    <row r="69" spans="1:15" x14ac:dyDescent="0.4">
      <c r="A69" t="s">
        <v>97</v>
      </c>
      <c r="B69">
        <v>3741</v>
      </c>
      <c r="K69" t="s">
        <v>44</v>
      </c>
      <c r="L69" t="str">
        <f>A53</f>
        <v>D9</v>
      </c>
      <c r="M69">
        <f>B53</f>
        <v>4687</v>
      </c>
      <c r="N69" s="8">
        <f t="shared" si="1"/>
        <v>0.33342816500711236</v>
      </c>
      <c r="O69">
        <f t="shared" si="2"/>
        <v>13.337126600284495</v>
      </c>
    </row>
    <row r="70" spans="1:15" x14ac:dyDescent="0.4">
      <c r="A70" t="s">
        <v>98</v>
      </c>
      <c r="B70">
        <v>4121</v>
      </c>
      <c r="K70" t="s">
        <v>43</v>
      </c>
      <c r="L70" t="str">
        <f>A41</f>
        <v>C9</v>
      </c>
      <c r="M70">
        <f>B41</f>
        <v>4178</v>
      </c>
      <c r="N70" s="8">
        <f t="shared" si="1"/>
        <v>0.18862019914651493</v>
      </c>
      <c r="O70">
        <f t="shared" si="2"/>
        <v>7.5448079658605973</v>
      </c>
    </row>
    <row r="71" spans="1:15" x14ac:dyDescent="0.4">
      <c r="A71" t="s">
        <v>99</v>
      </c>
      <c r="B71">
        <v>47639</v>
      </c>
      <c r="K71" t="s">
        <v>42</v>
      </c>
      <c r="L71" t="str">
        <f>A29</f>
        <v>B9</v>
      </c>
      <c r="M71">
        <f>B29</f>
        <v>4272</v>
      </c>
      <c r="N71" s="8">
        <f t="shared" si="1"/>
        <v>0.21536273115220483</v>
      </c>
      <c r="O71">
        <f t="shared" si="2"/>
        <v>8.6145092460881934</v>
      </c>
    </row>
    <row r="72" spans="1:15" x14ac:dyDescent="0.4">
      <c r="A72" t="s">
        <v>14</v>
      </c>
      <c r="B72">
        <v>3753</v>
      </c>
      <c r="K72" t="s">
        <v>41</v>
      </c>
      <c r="L72" t="str">
        <f>A17</f>
        <v>A9</v>
      </c>
      <c r="M72">
        <f>B17</f>
        <v>4233</v>
      </c>
      <c r="N72" s="8">
        <f t="shared" si="1"/>
        <v>0.2042674253200569</v>
      </c>
      <c r="O72">
        <f t="shared" si="2"/>
        <v>8.1706970128022753</v>
      </c>
    </row>
    <row r="73" spans="1:15" x14ac:dyDescent="0.4">
      <c r="A73" t="s">
        <v>22</v>
      </c>
      <c r="B73">
        <v>3635</v>
      </c>
      <c r="K73" t="s">
        <v>49</v>
      </c>
      <c r="L73" t="str">
        <f>A18</f>
        <v>A10</v>
      </c>
      <c r="M73">
        <f>B18</f>
        <v>3918</v>
      </c>
      <c r="N73" s="8">
        <f t="shared" si="1"/>
        <v>0.11465149359886202</v>
      </c>
      <c r="O73">
        <f t="shared" si="2"/>
        <v>4.5860597439544808</v>
      </c>
    </row>
    <row r="74" spans="1:15" x14ac:dyDescent="0.4">
      <c r="A74" t="s">
        <v>32</v>
      </c>
      <c r="B74">
        <v>5294</v>
      </c>
      <c r="K74" t="s">
        <v>50</v>
      </c>
      <c r="L74" t="str">
        <f>A30</f>
        <v>B10</v>
      </c>
      <c r="M74">
        <f>B30</f>
        <v>3796</v>
      </c>
      <c r="N74" s="8">
        <f t="shared" ref="N74:N96" si="3">(M74-I$15)/3515</f>
        <v>7.9943100995732569E-2</v>
      </c>
      <c r="O74">
        <f t="shared" ref="O74:O96" si="4">N74*40</f>
        <v>3.1977240398293025</v>
      </c>
    </row>
    <row r="75" spans="1:15" x14ac:dyDescent="0.4">
      <c r="A75" t="s">
        <v>30</v>
      </c>
      <c r="B75">
        <v>3891</v>
      </c>
      <c r="K75" t="s">
        <v>51</v>
      </c>
      <c r="L75" t="str">
        <f>A42</f>
        <v>C10</v>
      </c>
      <c r="M75">
        <f>B42</f>
        <v>3415</v>
      </c>
      <c r="N75" s="8">
        <f t="shared" si="3"/>
        <v>-2.8449502133712661E-2</v>
      </c>
      <c r="O75">
        <f t="shared" si="4"/>
        <v>-1.1379800853485065</v>
      </c>
    </row>
    <row r="76" spans="1:15" x14ac:dyDescent="0.4">
      <c r="A76" t="s">
        <v>46</v>
      </c>
      <c r="B76">
        <v>50059</v>
      </c>
      <c r="K76" t="s">
        <v>52</v>
      </c>
      <c r="L76" t="str">
        <f>A54</f>
        <v>D10</v>
      </c>
      <c r="M76">
        <f>B54</f>
        <v>3500</v>
      </c>
      <c r="N76" s="8">
        <f t="shared" si="3"/>
        <v>-4.2674253200568994E-3</v>
      </c>
      <c r="O76">
        <f t="shared" si="4"/>
        <v>-0.17069701280227598</v>
      </c>
    </row>
    <row r="77" spans="1:15" x14ac:dyDescent="0.4">
      <c r="A77" t="s">
        <v>54</v>
      </c>
      <c r="B77">
        <v>8142</v>
      </c>
      <c r="K77" t="s">
        <v>53</v>
      </c>
      <c r="L77" t="str">
        <f>A66</f>
        <v>E10</v>
      </c>
      <c r="M77">
        <f>B66</f>
        <v>3463</v>
      </c>
      <c r="N77" s="8">
        <f t="shared" si="3"/>
        <v>-1.4793741109530583E-2</v>
      </c>
      <c r="O77">
        <f t="shared" si="4"/>
        <v>-0.59174964438122335</v>
      </c>
    </row>
    <row r="78" spans="1:15" x14ac:dyDescent="0.4">
      <c r="A78" t="s">
        <v>62</v>
      </c>
      <c r="B78">
        <v>3577</v>
      </c>
      <c r="K78" t="s">
        <v>54</v>
      </c>
      <c r="L78" t="str">
        <f>A78</f>
        <v>F10</v>
      </c>
      <c r="M78">
        <f>B78</f>
        <v>3577</v>
      </c>
      <c r="N78" s="8">
        <f t="shared" si="3"/>
        <v>1.7638691322901849E-2</v>
      </c>
      <c r="O78">
        <f t="shared" si="4"/>
        <v>0.70554765291607402</v>
      </c>
    </row>
    <row r="79" spans="1:15" x14ac:dyDescent="0.4">
      <c r="A79" t="s">
        <v>70</v>
      </c>
      <c r="B79">
        <v>38952</v>
      </c>
      <c r="K79" t="s">
        <v>55</v>
      </c>
      <c r="L79" t="str">
        <f>A90</f>
        <v>G10</v>
      </c>
      <c r="M79">
        <f>B90</f>
        <v>3782</v>
      </c>
      <c r="N79" s="8">
        <f t="shared" si="3"/>
        <v>7.5960170697012802E-2</v>
      </c>
      <c r="O79">
        <f t="shared" si="4"/>
        <v>3.0384068278805119</v>
      </c>
    </row>
    <row r="80" spans="1:15" x14ac:dyDescent="0.4">
      <c r="A80" t="s">
        <v>78</v>
      </c>
      <c r="B80">
        <v>4218</v>
      </c>
      <c r="K80" t="s">
        <v>56</v>
      </c>
      <c r="L80" t="str">
        <f>A102</f>
        <v>H10</v>
      </c>
      <c r="M80">
        <f>B102</f>
        <v>4293</v>
      </c>
      <c r="N80" s="8">
        <f t="shared" si="3"/>
        <v>0.22133712660028448</v>
      </c>
      <c r="O80">
        <f t="shared" si="4"/>
        <v>8.8534850640113802</v>
      </c>
    </row>
    <row r="81" spans="1:15" x14ac:dyDescent="0.4">
      <c r="A81" t="s">
        <v>100</v>
      </c>
      <c r="B81">
        <v>3515</v>
      </c>
      <c r="K81" t="s">
        <v>64</v>
      </c>
      <c r="L81" t="str">
        <f>A103</f>
        <v>H11</v>
      </c>
      <c r="M81">
        <f>B103</f>
        <v>5783</v>
      </c>
      <c r="N81" s="8">
        <f t="shared" si="3"/>
        <v>0.64523470839260311</v>
      </c>
      <c r="O81">
        <f t="shared" si="4"/>
        <v>25.809388335704124</v>
      </c>
    </row>
    <row r="82" spans="1:15" x14ac:dyDescent="0.4">
      <c r="A82" t="s">
        <v>101</v>
      </c>
      <c r="B82">
        <v>5453</v>
      </c>
      <c r="K82" t="s">
        <v>63</v>
      </c>
      <c r="L82" t="str">
        <f>A91</f>
        <v>G11</v>
      </c>
      <c r="M82">
        <f>B91</f>
        <v>11966</v>
      </c>
      <c r="N82" s="8">
        <f t="shared" si="3"/>
        <v>2.4042674253200569</v>
      </c>
      <c r="O82">
        <f t="shared" si="4"/>
        <v>96.170697012802279</v>
      </c>
    </row>
    <row r="83" spans="1:15" x14ac:dyDescent="0.4">
      <c r="A83" t="s">
        <v>102</v>
      </c>
      <c r="B83">
        <v>58725</v>
      </c>
      <c r="K83" t="s">
        <v>62</v>
      </c>
      <c r="L83" t="str">
        <f>A79</f>
        <v>F11</v>
      </c>
      <c r="M83">
        <f>B79</f>
        <v>38952</v>
      </c>
      <c r="N83" s="8">
        <f t="shared" si="3"/>
        <v>10.081650071123756</v>
      </c>
      <c r="O83">
        <f t="shared" si="4"/>
        <v>403.26600284495021</v>
      </c>
    </row>
    <row r="84" spans="1:15" x14ac:dyDescent="0.4">
      <c r="A84" t="s">
        <v>15</v>
      </c>
      <c r="B84">
        <v>3416</v>
      </c>
      <c r="K84" t="s">
        <v>61</v>
      </c>
      <c r="L84" t="str">
        <f>A67</f>
        <v>E11</v>
      </c>
      <c r="M84">
        <f>B67</f>
        <v>44985</v>
      </c>
      <c r="N84" s="8">
        <f t="shared" si="3"/>
        <v>11.79800853485064</v>
      </c>
      <c r="O84">
        <f t="shared" si="4"/>
        <v>471.92034139402557</v>
      </c>
    </row>
    <row r="85" spans="1:15" x14ac:dyDescent="0.4">
      <c r="A85" t="s">
        <v>23</v>
      </c>
      <c r="B85">
        <v>3463</v>
      </c>
      <c r="K85" t="s">
        <v>60</v>
      </c>
      <c r="L85" t="str">
        <f>A55</f>
        <v>D11</v>
      </c>
      <c r="M85">
        <f>B55</f>
        <v>37628</v>
      </c>
      <c r="N85" s="8">
        <f t="shared" si="3"/>
        <v>9.7049786628733994</v>
      </c>
      <c r="O85">
        <f t="shared" si="4"/>
        <v>388.19914651493599</v>
      </c>
    </row>
    <row r="86" spans="1:15" x14ac:dyDescent="0.4">
      <c r="A86" t="s">
        <v>31</v>
      </c>
      <c r="B86">
        <v>4251</v>
      </c>
      <c r="K86" t="s">
        <v>59</v>
      </c>
      <c r="L86" t="str">
        <f>A43</f>
        <v>C11</v>
      </c>
      <c r="M86">
        <f>B43</f>
        <v>31642</v>
      </c>
      <c r="N86" s="8">
        <f t="shared" si="3"/>
        <v>8.0019914651493593</v>
      </c>
      <c r="O86">
        <f t="shared" si="4"/>
        <v>320.07965860597437</v>
      </c>
    </row>
    <row r="87" spans="1:15" x14ac:dyDescent="0.4">
      <c r="A87" t="s">
        <v>39</v>
      </c>
      <c r="B87">
        <v>3990</v>
      </c>
      <c r="K87" t="s">
        <v>58</v>
      </c>
      <c r="L87" t="str">
        <f>A31</f>
        <v>B11</v>
      </c>
      <c r="M87">
        <f>B31</f>
        <v>15545</v>
      </c>
      <c r="N87" s="8">
        <f t="shared" si="3"/>
        <v>3.4224751066856332</v>
      </c>
      <c r="O87">
        <f t="shared" si="4"/>
        <v>136.89900426742531</v>
      </c>
    </row>
    <row r="88" spans="1:15" x14ac:dyDescent="0.4">
      <c r="A88" t="s">
        <v>47</v>
      </c>
      <c r="B88">
        <v>52384</v>
      </c>
      <c r="K88" t="s">
        <v>57</v>
      </c>
      <c r="L88" t="str">
        <f>A19</f>
        <v>A11</v>
      </c>
      <c r="M88">
        <f>B19</f>
        <v>8883</v>
      </c>
      <c r="N88" s="8">
        <f t="shared" si="3"/>
        <v>1.5271692745376957</v>
      </c>
      <c r="O88">
        <f t="shared" si="4"/>
        <v>61.086770981507826</v>
      </c>
    </row>
    <row r="89" spans="1:15" x14ac:dyDescent="0.4">
      <c r="A89" t="s">
        <v>55</v>
      </c>
      <c r="B89">
        <v>11679</v>
      </c>
      <c r="K89" t="s">
        <v>65</v>
      </c>
      <c r="L89" t="str">
        <f>A20</f>
        <v>A12</v>
      </c>
      <c r="M89">
        <f>B20</f>
        <v>7170</v>
      </c>
      <c r="N89" s="8">
        <f t="shared" si="3"/>
        <v>1.0398293029871977</v>
      </c>
      <c r="O89">
        <f t="shared" si="4"/>
        <v>41.593172119487903</v>
      </c>
    </row>
    <row r="90" spans="1:15" x14ac:dyDescent="0.4">
      <c r="A90" t="s">
        <v>63</v>
      </c>
      <c r="B90">
        <v>3782</v>
      </c>
      <c r="K90" t="s">
        <v>66</v>
      </c>
      <c r="L90" t="str">
        <f>A32</f>
        <v>B12</v>
      </c>
      <c r="M90">
        <f>B32</f>
        <v>5525</v>
      </c>
      <c r="N90" s="8">
        <f t="shared" si="3"/>
        <v>0.57183499288762452</v>
      </c>
      <c r="O90">
        <f t="shared" si="4"/>
        <v>22.873399715504981</v>
      </c>
    </row>
    <row r="91" spans="1:15" x14ac:dyDescent="0.4">
      <c r="A91" t="s">
        <v>71</v>
      </c>
      <c r="B91">
        <v>11966</v>
      </c>
      <c r="K91" t="s">
        <v>67</v>
      </c>
      <c r="L91" t="str">
        <f>A44</f>
        <v>C12</v>
      </c>
      <c r="M91">
        <f>B44</f>
        <v>4761</v>
      </c>
      <c r="N91" s="8">
        <f t="shared" si="3"/>
        <v>0.35448079658605974</v>
      </c>
      <c r="O91">
        <f t="shared" si="4"/>
        <v>14.179231863442389</v>
      </c>
    </row>
    <row r="92" spans="1:15" x14ac:dyDescent="0.4">
      <c r="A92" t="s">
        <v>79</v>
      </c>
      <c r="B92">
        <v>3963</v>
      </c>
      <c r="K92" t="s">
        <v>68</v>
      </c>
      <c r="L92" t="str">
        <f>A56</f>
        <v>D12</v>
      </c>
      <c r="M92">
        <f>B56</f>
        <v>4367</v>
      </c>
      <c r="N92" s="8">
        <f t="shared" si="3"/>
        <v>0.24238975817923186</v>
      </c>
      <c r="O92">
        <f t="shared" si="4"/>
        <v>9.695590327169274</v>
      </c>
    </row>
    <row r="93" spans="1:15" x14ac:dyDescent="0.4">
      <c r="A93" t="s">
        <v>103</v>
      </c>
      <c r="B93">
        <v>3433</v>
      </c>
      <c r="K93" t="s">
        <v>69</v>
      </c>
      <c r="L93" t="str">
        <f>A68</f>
        <v>E12</v>
      </c>
      <c r="M93">
        <f>B68</f>
        <v>4412</v>
      </c>
      <c r="N93" s="8">
        <f t="shared" si="3"/>
        <v>0.25519203413940256</v>
      </c>
      <c r="O93">
        <f t="shared" si="4"/>
        <v>10.207681365576102</v>
      </c>
    </row>
    <row r="94" spans="1:15" x14ac:dyDescent="0.4">
      <c r="A94" t="s">
        <v>104</v>
      </c>
      <c r="B94">
        <v>11092</v>
      </c>
      <c r="K94" t="s">
        <v>70</v>
      </c>
      <c r="L94" t="str">
        <f>A80</f>
        <v>F12</v>
      </c>
      <c r="M94">
        <f>B80</f>
        <v>4218</v>
      </c>
      <c r="N94" s="8">
        <f t="shared" si="3"/>
        <v>0.2</v>
      </c>
      <c r="O94">
        <f t="shared" si="4"/>
        <v>8</v>
      </c>
    </row>
    <row r="95" spans="1:15" x14ac:dyDescent="0.4">
      <c r="A95" t="s">
        <v>105</v>
      </c>
      <c r="B95">
        <v>39774</v>
      </c>
      <c r="K95" t="s">
        <v>71</v>
      </c>
      <c r="L95" t="str">
        <f>A92</f>
        <v>G12</v>
      </c>
      <c r="M95">
        <f>B92</f>
        <v>3963</v>
      </c>
      <c r="N95" s="8">
        <f t="shared" si="3"/>
        <v>0.1274537695590327</v>
      </c>
      <c r="O95">
        <f t="shared" si="4"/>
        <v>5.0981507823613086</v>
      </c>
    </row>
    <row r="96" spans="1:15" x14ac:dyDescent="0.4">
      <c r="A96" t="s">
        <v>16</v>
      </c>
      <c r="B96">
        <v>3431</v>
      </c>
      <c r="K96" t="s">
        <v>72</v>
      </c>
      <c r="L96" t="str">
        <f>A104</f>
        <v>H12</v>
      </c>
      <c r="M96">
        <f>B104</f>
        <v>3649</v>
      </c>
      <c r="N96" s="8">
        <f t="shared" si="3"/>
        <v>3.8122332859174962E-2</v>
      </c>
      <c r="O96">
        <f t="shared" si="4"/>
        <v>1.5248933143669985</v>
      </c>
    </row>
    <row r="97" spans="1:2" x14ac:dyDescent="0.4">
      <c r="A97" t="s">
        <v>24</v>
      </c>
      <c r="B97">
        <v>3422</v>
      </c>
    </row>
    <row r="98" spans="1:2" x14ac:dyDescent="0.4">
      <c r="A98" t="s">
        <v>33</v>
      </c>
      <c r="B98">
        <v>3949</v>
      </c>
    </row>
    <row r="99" spans="1:2" x14ac:dyDescent="0.4">
      <c r="A99" t="s">
        <v>40</v>
      </c>
      <c r="B99">
        <v>3934</v>
      </c>
    </row>
    <row r="100" spans="1:2" x14ac:dyDescent="0.4">
      <c r="A100" t="s">
        <v>48</v>
      </c>
      <c r="B100">
        <v>33699</v>
      </c>
    </row>
    <row r="101" spans="1:2" x14ac:dyDescent="0.4">
      <c r="A101" t="s">
        <v>56</v>
      </c>
      <c r="B101">
        <v>19464</v>
      </c>
    </row>
    <row r="102" spans="1:2" x14ac:dyDescent="0.4">
      <c r="A102" t="s">
        <v>64</v>
      </c>
      <c r="B102">
        <v>4293</v>
      </c>
    </row>
    <row r="103" spans="1:2" x14ac:dyDescent="0.4">
      <c r="A103" t="s">
        <v>72</v>
      </c>
      <c r="B103">
        <v>5783</v>
      </c>
    </row>
    <row r="104" spans="1:2" x14ac:dyDescent="0.4">
      <c r="A104" t="s">
        <v>80</v>
      </c>
      <c r="B104">
        <v>3649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Q18" sqref="Q18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61170</v>
      </c>
      <c r="D2">
        <v>3362</v>
      </c>
      <c r="E2">
        <v>5293</v>
      </c>
      <c r="F2">
        <v>4497</v>
      </c>
      <c r="G2">
        <v>53769</v>
      </c>
      <c r="H2">
        <v>40603</v>
      </c>
      <c r="I2">
        <v>3456</v>
      </c>
      <c r="J2">
        <v>3563</v>
      </c>
      <c r="K2">
        <v>4075</v>
      </c>
      <c r="L2">
        <v>3855</v>
      </c>
      <c r="M2">
        <v>8304</v>
      </c>
      <c r="N2">
        <v>6807</v>
      </c>
      <c r="O2">
        <v>37092</v>
      </c>
      <c r="P2">
        <v>3375</v>
      </c>
      <c r="Q2">
        <v>6788</v>
      </c>
      <c r="R2">
        <v>4022</v>
      </c>
      <c r="S2">
        <v>42752</v>
      </c>
      <c r="T2">
        <v>22586</v>
      </c>
      <c r="U2">
        <v>3419</v>
      </c>
      <c r="V2">
        <v>3889</v>
      </c>
      <c r="W2">
        <v>4140</v>
      </c>
      <c r="X2">
        <v>3627</v>
      </c>
      <c r="Y2">
        <v>14381</v>
      </c>
      <c r="Z2">
        <v>5140</v>
      </c>
      <c r="AA2">
        <v>21031</v>
      </c>
      <c r="AB2">
        <v>3367</v>
      </c>
      <c r="AC2">
        <v>8757</v>
      </c>
      <c r="AD2">
        <v>3964</v>
      </c>
      <c r="AE2">
        <v>13543</v>
      </c>
      <c r="AF2">
        <v>11433</v>
      </c>
      <c r="AG2">
        <v>3410</v>
      </c>
      <c r="AH2">
        <v>4726</v>
      </c>
      <c r="AI2">
        <v>4028</v>
      </c>
      <c r="AJ2">
        <v>3397</v>
      </c>
      <c r="AK2">
        <v>28688</v>
      </c>
      <c r="AL2">
        <v>4484</v>
      </c>
      <c r="AM2">
        <v>7071</v>
      </c>
      <c r="AN2">
        <v>3475</v>
      </c>
      <c r="AO2">
        <v>14375</v>
      </c>
      <c r="AP2">
        <v>3952</v>
      </c>
      <c r="AQ2">
        <v>5174</v>
      </c>
      <c r="AR2">
        <v>8527</v>
      </c>
      <c r="AS2">
        <v>3377</v>
      </c>
      <c r="AT2">
        <v>7613</v>
      </c>
      <c r="AU2">
        <v>4472</v>
      </c>
      <c r="AV2">
        <v>3353</v>
      </c>
      <c r="AW2">
        <v>33655</v>
      </c>
      <c r="AX2">
        <v>4023</v>
      </c>
      <c r="AY2">
        <v>4312</v>
      </c>
      <c r="AZ2">
        <v>3499</v>
      </c>
      <c r="BA2">
        <v>28932</v>
      </c>
      <c r="BB2">
        <v>3775</v>
      </c>
      <c r="BC2">
        <v>3947</v>
      </c>
      <c r="BD2">
        <v>6355</v>
      </c>
      <c r="BE2">
        <v>3559</v>
      </c>
      <c r="BF2">
        <v>24866</v>
      </c>
      <c r="BG2">
        <v>5604</v>
      </c>
      <c r="BH2">
        <v>3374</v>
      </c>
      <c r="BI2">
        <v>41109</v>
      </c>
      <c r="BJ2">
        <v>4127</v>
      </c>
      <c r="BK2">
        <v>3616</v>
      </c>
      <c r="BL2">
        <v>3915</v>
      </c>
      <c r="BM2">
        <v>43351</v>
      </c>
      <c r="BN2">
        <v>3559</v>
      </c>
      <c r="BO2">
        <v>3494</v>
      </c>
      <c r="BP2">
        <v>4992</v>
      </c>
      <c r="BQ2">
        <v>3697</v>
      </c>
      <c r="BR2">
        <v>44995</v>
      </c>
      <c r="BS2">
        <v>7603</v>
      </c>
      <c r="BT2">
        <v>3420</v>
      </c>
      <c r="BU2">
        <v>36383</v>
      </c>
      <c r="BV2">
        <v>4004</v>
      </c>
      <c r="BW2">
        <v>3421</v>
      </c>
      <c r="BX2">
        <v>5218</v>
      </c>
      <c r="BY2">
        <v>54244</v>
      </c>
      <c r="BZ2">
        <v>3349</v>
      </c>
      <c r="CA2">
        <v>3405</v>
      </c>
      <c r="CB2">
        <v>4125</v>
      </c>
      <c r="CC2">
        <v>3926</v>
      </c>
      <c r="CD2">
        <v>48658</v>
      </c>
      <c r="CE2">
        <v>10924</v>
      </c>
      <c r="CF2">
        <v>3670</v>
      </c>
      <c r="CG2">
        <v>11072</v>
      </c>
      <c r="CH2">
        <v>3896</v>
      </c>
      <c r="CI2">
        <v>3431</v>
      </c>
      <c r="CJ2">
        <v>10625</v>
      </c>
      <c r="CK2">
        <v>36843</v>
      </c>
      <c r="CL2">
        <v>3357</v>
      </c>
      <c r="CM2">
        <v>3351</v>
      </c>
      <c r="CN2">
        <v>3827</v>
      </c>
      <c r="CO2">
        <v>3889</v>
      </c>
      <c r="CP2">
        <v>31027</v>
      </c>
      <c r="CQ2">
        <v>18407</v>
      </c>
      <c r="CR2">
        <v>4078</v>
      </c>
      <c r="CS2">
        <v>5434</v>
      </c>
      <c r="CT2">
        <v>3526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61170</v>
      </c>
      <c r="G9">
        <f>'Plate 1'!G9</f>
        <v>30</v>
      </c>
      <c r="H9" t="str">
        <f t="shared" ref="H9:I9" si="0">A9</f>
        <v>A1</v>
      </c>
      <c r="I9">
        <f t="shared" si="0"/>
        <v>61170</v>
      </c>
      <c r="K9" t="s">
        <v>82</v>
      </c>
      <c r="L9" t="str">
        <f>A10</f>
        <v>A2</v>
      </c>
      <c r="M9">
        <f>B10</f>
        <v>3362</v>
      </c>
      <c r="N9" s="8">
        <f>(M9-I$15)/3412</f>
        <v>-1.7291910902696366E-2</v>
      </c>
      <c r="O9">
        <f>N9*40</f>
        <v>-0.69167643610785468</v>
      </c>
    </row>
    <row r="10" spans="1:98" x14ac:dyDescent="0.4">
      <c r="A10" t="s">
        <v>83</v>
      </c>
      <c r="B10">
        <v>3362</v>
      </c>
      <c r="G10">
        <f>'Plate 1'!G10</f>
        <v>15</v>
      </c>
      <c r="H10" t="str">
        <f>A21</f>
        <v>B1</v>
      </c>
      <c r="I10">
        <f>B21</f>
        <v>37092</v>
      </c>
      <c r="K10" t="s">
        <v>85</v>
      </c>
      <c r="L10" t="str">
        <f>A22</f>
        <v>B2</v>
      </c>
      <c r="M10">
        <f>B22</f>
        <v>3375</v>
      </c>
      <c r="N10" s="8">
        <f t="shared" ref="N10:N73" si="1">(M10-I$15)/3412</f>
        <v>-1.3481828839390387E-2</v>
      </c>
      <c r="O10">
        <f t="shared" ref="O10:O73" si="2">N10*40</f>
        <v>-0.53927315357561545</v>
      </c>
    </row>
    <row r="11" spans="1:98" x14ac:dyDescent="0.4">
      <c r="A11" t="s">
        <v>84</v>
      </c>
      <c r="B11">
        <v>5293</v>
      </c>
      <c r="G11">
        <f>'Plate 1'!G11</f>
        <v>7.5</v>
      </c>
      <c r="H11" t="str">
        <f>A33</f>
        <v>C1</v>
      </c>
      <c r="I11">
        <f>B33</f>
        <v>21031</v>
      </c>
      <c r="K11" t="s">
        <v>88</v>
      </c>
      <c r="L11" t="str">
        <f>A34</f>
        <v>C2</v>
      </c>
      <c r="M11">
        <f>B34</f>
        <v>3367</v>
      </c>
      <c r="N11" s="8">
        <f t="shared" si="1"/>
        <v>-1.5826494724501757E-2</v>
      </c>
      <c r="O11">
        <f t="shared" si="2"/>
        <v>-0.63305978898007031</v>
      </c>
    </row>
    <row r="12" spans="1:98" x14ac:dyDescent="0.4">
      <c r="A12" t="s">
        <v>9</v>
      </c>
      <c r="B12">
        <v>4497</v>
      </c>
      <c r="G12">
        <f>'Plate 1'!G12</f>
        <v>1.875</v>
      </c>
      <c r="H12" t="str">
        <f>A45</f>
        <v>D1</v>
      </c>
      <c r="I12">
        <f>B45</f>
        <v>7071</v>
      </c>
      <c r="K12" t="s">
        <v>91</v>
      </c>
      <c r="L12" t="str">
        <f>A46</f>
        <v>D2</v>
      </c>
      <c r="M12">
        <f>B46</f>
        <v>3475</v>
      </c>
      <c r="N12" s="8">
        <f t="shared" si="1"/>
        <v>1.5826494724501757E-2</v>
      </c>
      <c r="O12">
        <f t="shared" si="2"/>
        <v>0.63305978898007031</v>
      </c>
    </row>
    <row r="13" spans="1:98" x14ac:dyDescent="0.4">
      <c r="A13" t="s">
        <v>17</v>
      </c>
      <c r="B13">
        <v>53769</v>
      </c>
      <c r="G13">
        <f>'Plate 1'!G13</f>
        <v>0.46875</v>
      </c>
      <c r="H13" t="str">
        <f>A57</f>
        <v>E1</v>
      </c>
      <c r="I13">
        <f>B57</f>
        <v>4312</v>
      </c>
      <c r="K13" t="s">
        <v>94</v>
      </c>
      <c r="L13" t="str">
        <f>A58</f>
        <v>E2</v>
      </c>
      <c r="M13">
        <f>B58</f>
        <v>3499</v>
      </c>
      <c r="N13" s="8">
        <f t="shared" si="1"/>
        <v>2.2860492379835874E-2</v>
      </c>
      <c r="O13">
        <f t="shared" si="2"/>
        <v>0.91441969519343491</v>
      </c>
    </row>
    <row r="14" spans="1:98" x14ac:dyDescent="0.4">
      <c r="A14" t="s">
        <v>25</v>
      </c>
      <c r="B14">
        <v>40603</v>
      </c>
      <c r="G14">
        <f>'Plate 1'!G14</f>
        <v>0.1171875</v>
      </c>
      <c r="H14" t="str">
        <f>A69</f>
        <v>F1</v>
      </c>
      <c r="I14">
        <f>B69</f>
        <v>3616</v>
      </c>
      <c r="K14" t="s">
        <v>97</v>
      </c>
      <c r="L14" t="str">
        <f>A70</f>
        <v>F2</v>
      </c>
      <c r="M14">
        <f>B70</f>
        <v>3915</v>
      </c>
      <c r="N14" s="8">
        <f t="shared" si="1"/>
        <v>0.14478311840562719</v>
      </c>
      <c r="O14">
        <f t="shared" si="2"/>
        <v>5.7913247362250875</v>
      </c>
    </row>
    <row r="15" spans="1:98" x14ac:dyDescent="0.4">
      <c r="A15" t="s">
        <v>34</v>
      </c>
      <c r="B15">
        <v>3456</v>
      </c>
      <c r="G15">
        <f>'Plate 1'!G15</f>
        <v>0</v>
      </c>
      <c r="H15" t="str">
        <f>A81</f>
        <v>G1</v>
      </c>
      <c r="I15">
        <f>B81</f>
        <v>3421</v>
      </c>
      <c r="K15" t="s">
        <v>100</v>
      </c>
      <c r="L15" t="str">
        <f>A82</f>
        <v>G2</v>
      </c>
      <c r="M15">
        <f>B82</f>
        <v>5218</v>
      </c>
      <c r="N15" s="8">
        <f t="shared" si="1"/>
        <v>0.5266705744431418</v>
      </c>
      <c r="O15">
        <f t="shared" si="2"/>
        <v>21.066822977725671</v>
      </c>
    </row>
    <row r="16" spans="1:98" x14ac:dyDescent="0.4">
      <c r="A16" t="s">
        <v>41</v>
      </c>
      <c r="B16">
        <v>3563</v>
      </c>
      <c r="H16" t="s">
        <v>119</v>
      </c>
      <c r="I16">
        <f>SLOPE(I10:I15, G10:G15)</f>
        <v>2270.8657746781387</v>
      </c>
      <c r="K16" t="s">
        <v>103</v>
      </c>
      <c r="L16" t="str">
        <f>A94</f>
        <v>H2</v>
      </c>
      <c r="M16">
        <f>B94</f>
        <v>10625</v>
      </c>
      <c r="N16" s="8">
        <f t="shared" si="1"/>
        <v>2.11137162954279</v>
      </c>
      <c r="O16">
        <f t="shared" si="2"/>
        <v>84.454865181711597</v>
      </c>
    </row>
    <row r="17" spans="1:15" x14ac:dyDescent="0.4">
      <c r="A17" t="s">
        <v>49</v>
      </c>
      <c r="B17">
        <v>4075</v>
      </c>
      <c r="K17" t="s">
        <v>104</v>
      </c>
      <c r="L17" t="str">
        <f>A95</f>
        <v>H3</v>
      </c>
      <c r="M17">
        <f>B95</f>
        <v>36843</v>
      </c>
      <c r="N17" s="8">
        <f t="shared" si="1"/>
        <v>9.7954279015240324</v>
      </c>
      <c r="O17">
        <f t="shared" si="2"/>
        <v>391.81711606096133</v>
      </c>
    </row>
    <row r="18" spans="1:15" x14ac:dyDescent="0.4">
      <c r="A18" t="s">
        <v>57</v>
      </c>
      <c r="B18">
        <v>3855</v>
      </c>
      <c r="K18" t="s">
        <v>101</v>
      </c>
      <c r="L18" t="str">
        <f>A83</f>
        <v>G3</v>
      </c>
      <c r="M18">
        <f>B83</f>
        <v>54244</v>
      </c>
      <c r="N18" s="8">
        <f t="shared" si="1"/>
        <v>14.895369284876905</v>
      </c>
      <c r="O18">
        <f t="shared" si="2"/>
        <v>595.81477139507615</v>
      </c>
    </row>
    <row r="19" spans="1:15" x14ac:dyDescent="0.4">
      <c r="A19" t="s">
        <v>65</v>
      </c>
      <c r="B19">
        <v>8304</v>
      </c>
      <c r="K19" t="s">
        <v>98</v>
      </c>
      <c r="L19" t="str">
        <f>A71</f>
        <v>F3</v>
      </c>
      <c r="M19">
        <f>B71</f>
        <v>43351</v>
      </c>
      <c r="N19" s="8">
        <f t="shared" si="1"/>
        <v>11.702813599062134</v>
      </c>
      <c r="O19">
        <f t="shared" si="2"/>
        <v>468.11254396248535</v>
      </c>
    </row>
    <row r="20" spans="1:15" x14ac:dyDescent="0.4">
      <c r="A20" t="s">
        <v>73</v>
      </c>
      <c r="B20">
        <v>6807</v>
      </c>
      <c r="K20" t="s">
        <v>95</v>
      </c>
      <c r="L20" t="str">
        <f>A59</f>
        <v>E3</v>
      </c>
      <c r="M20">
        <f>B59</f>
        <v>28932</v>
      </c>
      <c r="N20" s="8">
        <f t="shared" si="1"/>
        <v>7.476846424384525</v>
      </c>
      <c r="O20">
        <f t="shared" si="2"/>
        <v>299.07385697538098</v>
      </c>
    </row>
    <row r="21" spans="1:15" x14ac:dyDescent="0.4">
      <c r="A21" t="s">
        <v>85</v>
      </c>
      <c r="B21">
        <v>37092</v>
      </c>
      <c r="K21" t="s">
        <v>92</v>
      </c>
      <c r="L21" t="str">
        <f>A47</f>
        <v>D3</v>
      </c>
      <c r="M21">
        <f>B47</f>
        <v>14375</v>
      </c>
      <c r="N21" s="8">
        <f t="shared" si="1"/>
        <v>3.2104337631887456</v>
      </c>
      <c r="O21">
        <f t="shared" si="2"/>
        <v>128.41735052754981</v>
      </c>
    </row>
    <row r="22" spans="1:15" x14ac:dyDescent="0.4">
      <c r="A22" t="s">
        <v>86</v>
      </c>
      <c r="B22">
        <v>3375</v>
      </c>
      <c r="K22" t="s">
        <v>89</v>
      </c>
      <c r="L22" t="str">
        <f>A35</f>
        <v>C3</v>
      </c>
      <c r="M22">
        <f>B35</f>
        <v>8757</v>
      </c>
      <c r="N22" s="8">
        <f t="shared" si="1"/>
        <v>1.5638921453692849</v>
      </c>
      <c r="O22">
        <f t="shared" si="2"/>
        <v>62.555685814771394</v>
      </c>
    </row>
    <row r="23" spans="1:15" x14ac:dyDescent="0.4">
      <c r="A23" t="s">
        <v>87</v>
      </c>
      <c r="B23">
        <v>6788</v>
      </c>
      <c r="K23" t="s">
        <v>86</v>
      </c>
      <c r="L23" t="str">
        <f>A23</f>
        <v>B3</v>
      </c>
      <c r="M23">
        <f>B23</f>
        <v>6788</v>
      </c>
      <c r="N23" s="8">
        <f t="shared" si="1"/>
        <v>0.98681125439624851</v>
      </c>
      <c r="O23">
        <f t="shared" si="2"/>
        <v>39.472450175849943</v>
      </c>
    </row>
    <row r="24" spans="1:15" x14ac:dyDescent="0.4">
      <c r="A24" t="s">
        <v>10</v>
      </c>
      <c r="B24">
        <v>4022</v>
      </c>
      <c r="K24" t="s">
        <v>83</v>
      </c>
      <c r="L24" t="str">
        <f>A11</f>
        <v>A3</v>
      </c>
      <c r="M24">
        <f>B11</f>
        <v>5293</v>
      </c>
      <c r="N24" s="8">
        <f t="shared" si="1"/>
        <v>0.54865181711606092</v>
      </c>
      <c r="O24">
        <f t="shared" si="2"/>
        <v>21.946072684642438</v>
      </c>
    </row>
    <row r="25" spans="1:15" x14ac:dyDescent="0.4">
      <c r="A25" t="s">
        <v>18</v>
      </c>
      <c r="B25">
        <v>42752</v>
      </c>
      <c r="K25" t="s">
        <v>84</v>
      </c>
      <c r="L25" t="str">
        <f>A12</f>
        <v>A4</v>
      </c>
      <c r="M25">
        <f>B12</f>
        <v>4497</v>
      </c>
      <c r="N25" s="8">
        <f t="shared" si="1"/>
        <v>0.31535756154747946</v>
      </c>
      <c r="O25">
        <f t="shared" si="2"/>
        <v>12.614302461899179</v>
      </c>
    </row>
    <row r="26" spans="1:15" x14ac:dyDescent="0.4">
      <c r="A26" t="s">
        <v>26</v>
      </c>
      <c r="B26">
        <v>22586</v>
      </c>
      <c r="K26" t="s">
        <v>87</v>
      </c>
      <c r="L26" t="str">
        <f>A24</f>
        <v>B4</v>
      </c>
      <c r="M26">
        <f>B24</f>
        <v>4022</v>
      </c>
      <c r="N26" s="8">
        <f t="shared" si="1"/>
        <v>0.17614302461899178</v>
      </c>
      <c r="O26">
        <f t="shared" si="2"/>
        <v>7.0457209847596713</v>
      </c>
    </row>
    <row r="27" spans="1:15" x14ac:dyDescent="0.4">
      <c r="A27" t="s">
        <v>35</v>
      </c>
      <c r="B27">
        <v>3419</v>
      </c>
      <c r="K27" t="s">
        <v>90</v>
      </c>
      <c r="L27" t="str">
        <f>A36</f>
        <v>C4</v>
      </c>
      <c r="M27">
        <f>B36</f>
        <v>3964</v>
      </c>
      <c r="N27" s="8">
        <f t="shared" si="1"/>
        <v>0.15914419695193435</v>
      </c>
      <c r="O27">
        <f t="shared" si="2"/>
        <v>6.3657678780773743</v>
      </c>
    </row>
    <row r="28" spans="1:15" x14ac:dyDescent="0.4">
      <c r="A28" t="s">
        <v>42</v>
      </c>
      <c r="B28">
        <v>3889</v>
      </c>
      <c r="K28" t="s">
        <v>93</v>
      </c>
      <c r="L28" t="str">
        <f>A48</f>
        <v>D4</v>
      </c>
      <c r="M28">
        <f>B48</f>
        <v>3952</v>
      </c>
      <c r="N28" s="8">
        <f t="shared" si="1"/>
        <v>0.15562719812426729</v>
      </c>
      <c r="O28">
        <f t="shared" si="2"/>
        <v>6.2250879249706914</v>
      </c>
    </row>
    <row r="29" spans="1:15" x14ac:dyDescent="0.4">
      <c r="A29" t="s">
        <v>50</v>
      </c>
      <c r="B29">
        <v>4140</v>
      </c>
      <c r="K29" t="s">
        <v>96</v>
      </c>
      <c r="L29" t="str">
        <f>A60</f>
        <v>E4</v>
      </c>
      <c r="M29">
        <f>B60</f>
        <v>3775</v>
      </c>
      <c r="N29" s="8">
        <f t="shared" si="1"/>
        <v>0.10375146541617819</v>
      </c>
      <c r="O29">
        <f t="shared" si="2"/>
        <v>4.1500586166471276</v>
      </c>
    </row>
    <row r="30" spans="1:15" x14ac:dyDescent="0.4">
      <c r="A30" t="s">
        <v>58</v>
      </c>
      <c r="B30">
        <v>3627</v>
      </c>
      <c r="K30" t="s">
        <v>99</v>
      </c>
      <c r="L30" t="str">
        <f>A72</f>
        <v>F4</v>
      </c>
      <c r="M30">
        <f>B72</f>
        <v>3559</v>
      </c>
      <c r="N30" s="8">
        <f t="shared" si="1"/>
        <v>4.0445486518171161E-2</v>
      </c>
      <c r="O30">
        <f t="shared" si="2"/>
        <v>1.6178194607268463</v>
      </c>
    </row>
    <row r="31" spans="1:15" x14ac:dyDescent="0.4">
      <c r="A31" t="s">
        <v>66</v>
      </c>
      <c r="B31">
        <v>14381</v>
      </c>
      <c r="K31" t="s">
        <v>102</v>
      </c>
      <c r="L31" t="str">
        <f>A84</f>
        <v>G4</v>
      </c>
      <c r="M31">
        <f>B84</f>
        <v>3349</v>
      </c>
      <c r="N31" s="8">
        <f t="shared" si="1"/>
        <v>-2.1101992966002344E-2</v>
      </c>
      <c r="O31">
        <f t="shared" si="2"/>
        <v>-0.84407971864009379</v>
      </c>
    </row>
    <row r="32" spans="1:15" x14ac:dyDescent="0.4">
      <c r="A32" t="s">
        <v>74</v>
      </c>
      <c r="B32">
        <v>5140</v>
      </c>
      <c r="K32" t="s">
        <v>105</v>
      </c>
      <c r="L32" t="str">
        <f>A96</f>
        <v>H4</v>
      </c>
      <c r="M32">
        <f>B96</f>
        <v>3357</v>
      </c>
      <c r="N32" s="8">
        <f t="shared" si="1"/>
        <v>-1.8757327080890972E-2</v>
      </c>
      <c r="O32">
        <f t="shared" si="2"/>
        <v>-0.75029308323563892</v>
      </c>
    </row>
    <row r="33" spans="1:15" x14ac:dyDescent="0.4">
      <c r="A33" t="s">
        <v>88</v>
      </c>
      <c r="B33">
        <v>21031</v>
      </c>
      <c r="K33" t="s">
        <v>16</v>
      </c>
      <c r="L33" t="str">
        <f>A97</f>
        <v>H5</v>
      </c>
      <c r="M33">
        <f>B97</f>
        <v>3351</v>
      </c>
      <c r="N33" s="8">
        <f t="shared" si="1"/>
        <v>-2.0515826494724502E-2</v>
      </c>
      <c r="O33">
        <f t="shared" si="2"/>
        <v>-0.82063305978898005</v>
      </c>
    </row>
    <row r="34" spans="1:15" x14ac:dyDescent="0.4">
      <c r="A34" t="s">
        <v>89</v>
      </c>
      <c r="B34">
        <v>3367</v>
      </c>
      <c r="K34" t="s">
        <v>15</v>
      </c>
      <c r="L34" t="str">
        <f>A85</f>
        <v>G5</v>
      </c>
      <c r="M34">
        <f>B85</f>
        <v>3405</v>
      </c>
      <c r="N34" s="8">
        <f t="shared" si="1"/>
        <v>-4.6893317702227429E-3</v>
      </c>
      <c r="O34">
        <f t="shared" si="2"/>
        <v>-0.18757327080890973</v>
      </c>
    </row>
    <row r="35" spans="1:15" x14ac:dyDescent="0.4">
      <c r="A35" t="s">
        <v>90</v>
      </c>
      <c r="B35">
        <v>8757</v>
      </c>
      <c r="K35" t="s">
        <v>14</v>
      </c>
      <c r="L35" t="str">
        <f>A73</f>
        <v>F5</v>
      </c>
      <c r="M35">
        <f>B73</f>
        <v>3494</v>
      </c>
      <c r="N35" s="8">
        <f t="shared" si="1"/>
        <v>2.1395076201641265E-2</v>
      </c>
      <c r="O35">
        <f t="shared" si="2"/>
        <v>0.85580304806565066</v>
      </c>
    </row>
    <row r="36" spans="1:15" x14ac:dyDescent="0.4">
      <c r="A36" t="s">
        <v>11</v>
      </c>
      <c r="B36">
        <v>3964</v>
      </c>
      <c r="K36" t="s">
        <v>13</v>
      </c>
      <c r="L36" t="str">
        <f>A61</f>
        <v>E5</v>
      </c>
      <c r="M36">
        <f>B61</f>
        <v>3947</v>
      </c>
      <c r="N36" s="8">
        <f t="shared" si="1"/>
        <v>0.15416178194607269</v>
      </c>
      <c r="O36">
        <f t="shared" si="2"/>
        <v>6.1664712778429074</v>
      </c>
    </row>
    <row r="37" spans="1:15" x14ac:dyDescent="0.4">
      <c r="A37" t="s">
        <v>19</v>
      </c>
      <c r="B37">
        <v>13543</v>
      </c>
      <c r="K37" t="s">
        <v>12</v>
      </c>
      <c r="L37" t="str">
        <f>A49</f>
        <v>D5</v>
      </c>
      <c r="M37">
        <f>B49</f>
        <v>5174</v>
      </c>
      <c r="N37" s="8">
        <f t="shared" si="1"/>
        <v>0.51377491207502934</v>
      </c>
      <c r="O37">
        <f t="shared" si="2"/>
        <v>20.550996483001175</v>
      </c>
    </row>
    <row r="38" spans="1:15" x14ac:dyDescent="0.4">
      <c r="A38" t="s">
        <v>27</v>
      </c>
      <c r="B38">
        <v>11433</v>
      </c>
      <c r="K38" t="s">
        <v>11</v>
      </c>
      <c r="L38" t="str">
        <f>A37</f>
        <v>C5</v>
      </c>
      <c r="M38">
        <f>B37</f>
        <v>13543</v>
      </c>
      <c r="N38" s="8">
        <f t="shared" si="1"/>
        <v>2.966588511137163</v>
      </c>
      <c r="O38">
        <f t="shared" si="2"/>
        <v>118.66354044548652</v>
      </c>
    </row>
    <row r="39" spans="1:15" x14ac:dyDescent="0.4">
      <c r="A39" t="s">
        <v>36</v>
      </c>
      <c r="B39">
        <v>3410</v>
      </c>
      <c r="K39" t="s">
        <v>10</v>
      </c>
      <c r="L39" t="str">
        <f>A25</f>
        <v>B5</v>
      </c>
      <c r="M39">
        <f>B25</f>
        <v>42752</v>
      </c>
      <c r="N39" s="8">
        <f t="shared" si="1"/>
        <v>11.527256740914419</v>
      </c>
      <c r="O39">
        <f t="shared" si="2"/>
        <v>461.09026963657675</v>
      </c>
    </row>
    <row r="40" spans="1:15" x14ac:dyDescent="0.4">
      <c r="A40" t="s">
        <v>43</v>
      </c>
      <c r="B40">
        <v>4726</v>
      </c>
      <c r="K40" t="s">
        <v>9</v>
      </c>
      <c r="L40" t="str">
        <f>A13</f>
        <v>A5</v>
      </c>
      <c r="M40">
        <f>B13</f>
        <v>53769</v>
      </c>
      <c r="N40" s="8">
        <f t="shared" si="1"/>
        <v>14.756154747948417</v>
      </c>
      <c r="O40">
        <f t="shared" si="2"/>
        <v>590.2461899179367</v>
      </c>
    </row>
    <row r="41" spans="1:15" x14ac:dyDescent="0.4">
      <c r="A41" t="s">
        <v>51</v>
      </c>
      <c r="B41">
        <v>4028</v>
      </c>
      <c r="K41" t="s">
        <v>17</v>
      </c>
      <c r="L41" t="str">
        <f>A14</f>
        <v>A6</v>
      </c>
      <c r="M41">
        <f>B14</f>
        <v>40603</v>
      </c>
      <c r="N41" s="8">
        <f t="shared" si="1"/>
        <v>10.897420867526378</v>
      </c>
      <c r="O41">
        <f t="shared" si="2"/>
        <v>435.89683470105513</v>
      </c>
    </row>
    <row r="42" spans="1:15" x14ac:dyDescent="0.4">
      <c r="A42" t="s">
        <v>59</v>
      </c>
      <c r="B42">
        <v>3397</v>
      </c>
      <c r="K42" t="s">
        <v>18</v>
      </c>
      <c r="L42" t="str">
        <f>A26</f>
        <v>B6</v>
      </c>
      <c r="M42">
        <f>B26</f>
        <v>22586</v>
      </c>
      <c r="N42" s="8">
        <f t="shared" si="1"/>
        <v>5.61694021101993</v>
      </c>
      <c r="O42">
        <f t="shared" si="2"/>
        <v>224.6776084407972</v>
      </c>
    </row>
    <row r="43" spans="1:15" x14ac:dyDescent="0.4">
      <c r="A43" t="s">
        <v>67</v>
      </c>
      <c r="B43">
        <v>28688</v>
      </c>
      <c r="K43" t="s">
        <v>19</v>
      </c>
      <c r="L43" t="str">
        <f>A38</f>
        <v>C6</v>
      </c>
      <c r="M43">
        <f>B38</f>
        <v>11433</v>
      </c>
      <c r="N43" s="8">
        <f t="shared" si="1"/>
        <v>2.3481828839390388</v>
      </c>
      <c r="O43">
        <f t="shared" si="2"/>
        <v>93.927315357561554</v>
      </c>
    </row>
    <row r="44" spans="1:15" x14ac:dyDescent="0.4">
      <c r="A44" t="s">
        <v>75</v>
      </c>
      <c r="B44">
        <v>4484</v>
      </c>
      <c r="K44" t="s">
        <v>20</v>
      </c>
      <c r="L44" t="str">
        <f>A50</f>
        <v>D6</v>
      </c>
      <c r="M44">
        <f>B50</f>
        <v>8527</v>
      </c>
      <c r="N44" s="8">
        <f t="shared" si="1"/>
        <v>1.4964830011723329</v>
      </c>
      <c r="O44">
        <f t="shared" si="2"/>
        <v>59.859320046893316</v>
      </c>
    </row>
    <row r="45" spans="1:15" x14ac:dyDescent="0.4">
      <c r="A45" t="s">
        <v>91</v>
      </c>
      <c r="B45">
        <v>7071</v>
      </c>
      <c r="K45" t="s">
        <v>21</v>
      </c>
      <c r="L45" t="str">
        <f>A62</f>
        <v>E6</v>
      </c>
      <c r="M45">
        <f>B62</f>
        <v>6355</v>
      </c>
      <c r="N45" s="8">
        <f t="shared" si="1"/>
        <v>0.8599062133645955</v>
      </c>
      <c r="O45">
        <f t="shared" si="2"/>
        <v>34.396248534583819</v>
      </c>
    </row>
    <row r="46" spans="1:15" x14ac:dyDescent="0.4">
      <c r="A46" t="s">
        <v>92</v>
      </c>
      <c r="B46">
        <v>3475</v>
      </c>
      <c r="K46" t="s">
        <v>22</v>
      </c>
      <c r="L46" t="str">
        <f>A74</f>
        <v>F6</v>
      </c>
      <c r="M46">
        <f>B74</f>
        <v>4992</v>
      </c>
      <c r="N46" s="8">
        <f t="shared" si="1"/>
        <v>0.46043376318874563</v>
      </c>
      <c r="O46">
        <f t="shared" si="2"/>
        <v>18.417350527549825</v>
      </c>
    </row>
    <row r="47" spans="1:15" x14ac:dyDescent="0.4">
      <c r="A47" t="s">
        <v>93</v>
      </c>
      <c r="B47">
        <v>14375</v>
      </c>
      <c r="K47" t="s">
        <v>23</v>
      </c>
      <c r="L47" t="str">
        <f>A86</f>
        <v>G6</v>
      </c>
      <c r="M47">
        <f>B86</f>
        <v>4125</v>
      </c>
      <c r="N47" s="8">
        <f t="shared" si="1"/>
        <v>0.20633059788980071</v>
      </c>
      <c r="O47">
        <f t="shared" si="2"/>
        <v>8.2532239155920291</v>
      </c>
    </row>
    <row r="48" spans="1:15" x14ac:dyDescent="0.4">
      <c r="A48" t="s">
        <v>12</v>
      </c>
      <c r="B48">
        <v>3952</v>
      </c>
      <c r="K48" t="s">
        <v>24</v>
      </c>
      <c r="L48" t="str">
        <f>A98</f>
        <v>H6</v>
      </c>
      <c r="M48">
        <f>B98</f>
        <v>3827</v>
      </c>
      <c r="N48" s="8">
        <f t="shared" si="1"/>
        <v>0.11899179366940212</v>
      </c>
      <c r="O48">
        <f t="shared" si="2"/>
        <v>4.7596717467760845</v>
      </c>
    </row>
    <row r="49" spans="1:15" x14ac:dyDescent="0.4">
      <c r="A49" t="s">
        <v>20</v>
      </c>
      <c r="B49">
        <v>5174</v>
      </c>
      <c r="K49" t="s">
        <v>33</v>
      </c>
      <c r="L49" t="str">
        <f>A99</f>
        <v>H7</v>
      </c>
      <c r="M49">
        <f>B99</f>
        <v>3889</v>
      </c>
      <c r="N49" s="8">
        <f t="shared" si="1"/>
        <v>0.13716295427901523</v>
      </c>
      <c r="O49">
        <f t="shared" si="2"/>
        <v>5.4865181711606095</v>
      </c>
    </row>
    <row r="50" spans="1:15" x14ac:dyDescent="0.4">
      <c r="A50" t="s">
        <v>28</v>
      </c>
      <c r="B50">
        <v>8527</v>
      </c>
      <c r="K50" t="s">
        <v>31</v>
      </c>
      <c r="L50" t="str">
        <f>A87</f>
        <v>G7</v>
      </c>
      <c r="M50">
        <f>B87</f>
        <v>3926</v>
      </c>
      <c r="N50" s="8">
        <f t="shared" si="1"/>
        <v>0.14800703399765533</v>
      </c>
      <c r="O50">
        <f t="shared" si="2"/>
        <v>5.9202813599062134</v>
      </c>
    </row>
    <row r="51" spans="1:15" x14ac:dyDescent="0.4">
      <c r="A51" t="s">
        <v>37</v>
      </c>
      <c r="B51">
        <v>3377</v>
      </c>
      <c r="K51" t="s">
        <v>32</v>
      </c>
      <c r="L51" t="str">
        <f>A75</f>
        <v>F7</v>
      </c>
      <c r="M51">
        <f>B75</f>
        <v>3697</v>
      </c>
      <c r="N51" s="8">
        <f t="shared" si="1"/>
        <v>8.0890973036342323E-2</v>
      </c>
      <c r="O51">
        <f t="shared" si="2"/>
        <v>3.2356389214536927</v>
      </c>
    </row>
    <row r="52" spans="1:15" x14ac:dyDescent="0.4">
      <c r="A52" t="s">
        <v>44</v>
      </c>
      <c r="B52">
        <v>7613</v>
      </c>
      <c r="K52" t="s">
        <v>29</v>
      </c>
      <c r="L52" t="str">
        <f>A63</f>
        <v>E7</v>
      </c>
      <c r="M52">
        <f>B63</f>
        <v>3559</v>
      </c>
      <c r="N52" s="8">
        <f t="shared" si="1"/>
        <v>4.0445486518171161E-2</v>
      </c>
      <c r="O52">
        <f t="shared" si="2"/>
        <v>1.6178194607268463</v>
      </c>
    </row>
    <row r="53" spans="1:15" x14ac:dyDescent="0.4">
      <c r="A53" t="s">
        <v>52</v>
      </c>
      <c r="B53">
        <v>4472</v>
      </c>
      <c r="K53" t="s">
        <v>28</v>
      </c>
      <c r="L53" t="str">
        <f>A51</f>
        <v>D7</v>
      </c>
      <c r="M53">
        <f>B51</f>
        <v>3377</v>
      </c>
      <c r="N53" s="8">
        <f t="shared" si="1"/>
        <v>-1.2895662368112544E-2</v>
      </c>
      <c r="O53">
        <f t="shared" si="2"/>
        <v>-0.51582649472450182</v>
      </c>
    </row>
    <row r="54" spans="1:15" x14ac:dyDescent="0.4">
      <c r="A54" t="s">
        <v>60</v>
      </c>
      <c r="B54">
        <v>3353</v>
      </c>
      <c r="K54" t="s">
        <v>27</v>
      </c>
      <c r="L54" t="str">
        <f>A39</f>
        <v>C7</v>
      </c>
      <c r="M54">
        <f>B39</f>
        <v>3410</v>
      </c>
      <c r="N54" s="8">
        <f t="shared" si="1"/>
        <v>-3.2239155920281361E-3</v>
      </c>
      <c r="O54">
        <f t="shared" si="2"/>
        <v>-0.12895662368112545</v>
      </c>
    </row>
    <row r="55" spans="1:15" x14ac:dyDescent="0.4">
      <c r="A55" t="s">
        <v>68</v>
      </c>
      <c r="B55">
        <v>33655</v>
      </c>
      <c r="K55" t="s">
        <v>26</v>
      </c>
      <c r="L55" t="str">
        <f>A27</f>
        <v>B7</v>
      </c>
      <c r="M55">
        <f>B27</f>
        <v>3419</v>
      </c>
      <c r="N55" s="8">
        <f t="shared" si="1"/>
        <v>-5.8616647127784287E-4</v>
      </c>
      <c r="O55">
        <f t="shared" si="2"/>
        <v>-2.3446658851113716E-2</v>
      </c>
    </row>
    <row r="56" spans="1:15" x14ac:dyDescent="0.4">
      <c r="A56" t="s">
        <v>76</v>
      </c>
      <c r="B56">
        <v>4023</v>
      </c>
      <c r="K56" t="s">
        <v>25</v>
      </c>
      <c r="L56" t="str">
        <f>A15</f>
        <v>A7</v>
      </c>
      <c r="M56">
        <f>B15</f>
        <v>3456</v>
      </c>
      <c r="N56" s="8">
        <f t="shared" si="1"/>
        <v>1.0257913247362251E-2</v>
      </c>
      <c r="O56">
        <f t="shared" si="2"/>
        <v>0.41031652989449002</v>
      </c>
    </row>
    <row r="57" spans="1:15" x14ac:dyDescent="0.4">
      <c r="A57" t="s">
        <v>94</v>
      </c>
      <c r="B57">
        <v>4312</v>
      </c>
      <c r="K57" t="s">
        <v>34</v>
      </c>
      <c r="L57" t="str">
        <f>A16</f>
        <v>A8</v>
      </c>
      <c r="M57">
        <f>B16</f>
        <v>3563</v>
      </c>
      <c r="N57" s="8">
        <f t="shared" si="1"/>
        <v>4.1617819460726846E-2</v>
      </c>
      <c r="O57">
        <f t="shared" si="2"/>
        <v>1.6647127784290738</v>
      </c>
    </row>
    <row r="58" spans="1:15" x14ac:dyDescent="0.4">
      <c r="A58" t="s">
        <v>95</v>
      </c>
      <c r="B58">
        <v>3499</v>
      </c>
      <c r="K58" t="s">
        <v>35</v>
      </c>
      <c r="L58" t="str">
        <f>A28</f>
        <v>B8</v>
      </c>
      <c r="M58">
        <f>B28</f>
        <v>3889</v>
      </c>
      <c r="N58" s="8">
        <f t="shared" si="1"/>
        <v>0.13716295427901523</v>
      </c>
      <c r="O58">
        <f t="shared" si="2"/>
        <v>5.4865181711606095</v>
      </c>
    </row>
    <row r="59" spans="1:15" x14ac:dyDescent="0.4">
      <c r="A59" t="s">
        <v>96</v>
      </c>
      <c r="B59">
        <v>28932</v>
      </c>
      <c r="K59" t="s">
        <v>36</v>
      </c>
      <c r="L59" t="str">
        <f>A40</f>
        <v>C8</v>
      </c>
      <c r="M59">
        <f>B40</f>
        <v>4726</v>
      </c>
      <c r="N59" s="8">
        <f t="shared" si="1"/>
        <v>0.38247362250879252</v>
      </c>
      <c r="O59">
        <f t="shared" si="2"/>
        <v>15.298944900351701</v>
      </c>
    </row>
    <row r="60" spans="1:15" x14ac:dyDescent="0.4">
      <c r="A60" t="s">
        <v>13</v>
      </c>
      <c r="B60">
        <v>3775</v>
      </c>
      <c r="K60" t="s">
        <v>37</v>
      </c>
      <c r="L60" t="str">
        <f>A52</f>
        <v>D8</v>
      </c>
      <c r="M60">
        <f>B52</f>
        <v>7613</v>
      </c>
      <c r="N60" s="8">
        <f t="shared" si="1"/>
        <v>1.2286049237983587</v>
      </c>
      <c r="O60">
        <f t="shared" si="2"/>
        <v>49.144196951934347</v>
      </c>
    </row>
    <row r="61" spans="1:15" x14ac:dyDescent="0.4">
      <c r="A61" t="s">
        <v>21</v>
      </c>
      <c r="B61">
        <v>3947</v>
      </c>
      <c r="K61" t="s">
        <v>38</v>
      </c>
      <c r="L61" t="str">
        <f>A64</f>
        <v>E8</v>
      </c>
      <c r="M61">
        <f>B64</f>
        <v>24866</v>
      </c>
      <c r="N61" s="8">
        <f t="shared" si="1"/>
        <v>6.2851699882766709</v>
      </c>
      <c r="O61">
        <f t="shared" si="2"/>
        <v>251.40679953106684</v>
      </c>
    </row>
    <row r="62" spans="1:15" x14ac:dyDescent="0.4">
      <c r="A62" t="s">
        <v>29</v>
      </c>
      <c r="B62">
        <v>6355</v>
      </c>
      <c r="K62" t="s">
        <v>30</v>
      </c>
      <c r="L62" t="str">
        <f>A76</f>
        <v>F8</v>
      </c>
      <c r="M62">
        <f>B76</f>
        <v>44995</v>
      </c>
      <c r="N62" s="8">
        <f t="shared" si="1"/>
        <v>12.184642438452521</v>
      </c>
      <c r="O62">
        <f t="shared" si="2"/>
        <v>487.38569753810083</v>
      </c>
    </row>
    <row r="63" spans="1:15" x14ac:dyDescent="0.4">
      <c r="A63" t="s">
        <v>38</v>
      </c>
      <c r="B63">
        <v>3559</v>
      </c>
      <c r="K63" t="s">
        <v>39</v>
      </c>
      <c r="L63" t="str">
        <f>A88</f>
        <v>G8</v>
      </c>
      <c r="M63">
        <f>B88</f>
        <v>48658</v>
      </c>
      <c r="N63" s="8">
        <f t="shared" si="1"/>
        <v>13.25820633059789</v>
      </c>
      <c r="O63">
        <f t="shared" si="2"/>
        <v>530.32825322391557</v>
      </c>
    </row>
    <row r="64" spans="1:15" x14ac:dyDescent="0.4">
      <c r="A64" t="s">
        <v>45</v>
      </c>
      <c r="B64">
        <v>24866</v>
      </c>
      <c r="K64" t="s">
        <v>40</v>
      </c>
      <c r="L64" t="str">
        <f>A100</f>
        <v>H8</v>
      </c>
      <c r="M64">
        <f>B100</f>
        <v>31027</v>
      </c>
      <c r="N64" s="8">
        <f t="shared" si="1"/>
        <v>8.0908558030480648</v>
      </c>
      <c r="O64">
        <f t="shared" si="2"/>
        <v>323.63423212192259</v>
      </c>
    </row>
    <row r="65" spans="1:15" x14ac:dyDescent="0.4">
      <c r="A65" t="s">
        <v>53</v>
      </c>
      <c r="B65">
        <v>5604</v>
      </c>
      <c r="K65" t="s">
        <v>48</v>
      </c>
      <c r="L65" t="str">
        <f>A101</f>
        <v>H9</v>
      </c>
      <c r="M65">
        <f>B101</f>
        <v>18407</v>
      </c>
      <c r="N65" s="8">
        <f t="shared" si="1"/>
        <v>4.3921453692848766</v>
      </c>
      <c r="O65">
        <f t="shared" si="2"/>
        <v>175.68581477139506</v>
      </c>
    </row>
    <row r="66" spans="1:15" x14ac:dyDescent="0.4">
      <c r="A66" t="s">
        <v>61</v>
      </c>
      <c r="B66">
        <v>3374</v>
      </c>
      <c r="K66" t="s">
        <v>47</v>
      </c>
      <c r="L66" t="str">
        <f>A89</f>
        <v>G9</v>
      </c>
      <c r="M66">
        <f>B89</f>
        <v>10924</v>
      </c>
      <c r="N66" s="8">
        <f t="shared" si="1"/>
        <v>2.1990035169988276</v>
      </c>
      <c r="O66">
        <f t="shared" si="2"/>
        <v>87.960140679953099</v>
      </c>
    </row>
    <row r="67" spans="1:15" x14ac:dyDescent="0.4">
      <c r="A67" t="s">
        <v>69</v>
      </c>
      <c r="B67">
        <v>41109</v>
      </c>
      <c r="K67" t="s">
        <v>46</v>
      </c>
      <c r="L67" t="str">
        <f>A77</f>
        <v>F9</v>
      </c>
      <c r="M67">
        <f>B77</f>
        <v>7603</v>
      </c>
      <c r="N67" s="8">
        <f t="shared" si="1"/>
        <v>1.2256740914419695</v>
      </c>
      <c r="O67">
        <f t="shared" si="2"/>
        <v>49.026963657678778</v>
      </c>
    </row>
    <row r="68" spans="1:15" x14ac:dyDescent="0.4">
      <c r="A68" t="s">
        <v>77</v>
      </c>
      <c r="B68">
        <v>4127</v>
      </c>
      <c r="K68" t="s">
        <v>45</v>
      </c>
      <c r="L68" t="str">
        <f>A65</f>
        <v>E9</v>
      </c>
      <c r="M68">
        <f>B65</f>
        <v>5604</v>
      </c>
      <c r="N68" s="8">
        <f t="shared" si="1"/>
        <v>0.63980070339976558</v>
      </c>
      <c r="O68">
        <f t="shared" si="2"/>
        <v>25.592028135990624</v>
      </c>
    </row>
    <row r="69" spans="1:15" x14ac:dyDescent="0.4">
      <c r="A69" t="s">
        <v>97</v>
      </c>
      <c r="B69">
        <v>3616</v>
      </c>
      <c r="K69" t="s">
        <v>44</v>
      </c>
      <c r="L69" t="str">
        <f>A53</f>
        <v>D9</v>
      </c>
      <c r="M69">
        <f>B53</f>
        <v>4472</v>
      </c>
      <c r="N69" s="8">
        <f t="shared" si="1"/>
        <v>0.30803048065650646</v>
      </c>
      <c r="O69">
        <f t="shared" si="2"/>
        <v>12.321219226260258</v>
      </c>
    </row>
    <row r="70" spans="1:15" x14ac:dyDescent="0.4">
      <c r="A70" t="s">
        <v>98</v>
      </c>
      <c r="B70">
        <v>3915</v>
      </c>
      <c r="K70" t="s">
        <v>43</v>
      </c>
      <c r="L70" t="str">
        <f>A41</f>
        <v>C9</v>
      </c>
      <c r="M70">
        <f>B41</f>
        <v>4028</v>
      </c>
      <c r="N70" s="8">
        <f t="shared" si="1"/>
        <v>0.17790152403282533</v>
      </c>
      <c r="O70">
        <f t="shared" si="2"/>
        <v>7.1160609613130132</v>
      </c>
    </row>
    <row r="71" spans="1:15" x14ac:dyDescent="0.4">
      <c r="A71" t="s">
        <v>99</v>
      </c>
      <c r="B71">
        <v>43351</v>
      </c>
      <c r="K71" t="s">
        <v>42</v>
      </c>
      <c r="L71" t="str">
        <f>A29</f>
        <v>B9</v>
      </c>
      <c r="M71">
        <f>B29</f>
        <v>4140</v>
      </c>
      <c r="N71" s="8">
        <f t="shared" si="1"/>
        <v>0.21072684642438452</v>
      </c>
      <c r="O71">
        <f t="shared" si="2"/>
        <v>8.4290738569753803</v>
      </c>
    </row>
    <row r="72" spans="1:15" x14ac:dyDescent="0.4">
      <c r="A72" t="s">
        <v>14</v>
      </c>
      <c r="B72">
        <v>3559</v>
      </c>
      <c r="K72" t="s">
        <v>41</v>
      </c>
      <c r="L72" t="str">
        <f>A17</f>
        <v>A9</v>
      </c>
      <c r="M72">
        <f>B17</f>
        <v>4075</v>
      </c>
      <c r="N72" s="8">
        <f t="shared" si="1"/>
        <v>0.19167643610785462</v>
      </c>
      <c r="O72">
        <f t="shared" si="2"/>
        <v>7.6670574443141852</v>
      </c>
    </row>
    <row r="73" spans="1:15" x14ac:dyDescent="0.4">
      <c r="A73" t="s">
        <v>22</v>
      </c>
      <c r="B73">
        <v>3494</v>
      </c>
      <c r="K73" t="s">
        <v>49</v>
      </c>
      <c r="L73" t="str">
        <f>A18</f>
        <v>A10</v>
      </c>
      <c r="M73">
        <f>B18</f>
        <v>3855</v>
      </c>
      <c r="N73" s="8">
        <f t="shared" si="1"/>
        <v>0.12719812426729191</v>
      </c>
      <c r="O73">
        <f t="shared" si="2"/>
        <v>5.0879249706916765</v>
      </c>
    </row>
    <row r="74" spans="1:15" x14ac:dyDescent="0.4">
      <c r="A74" t="s">
        <v>32</v>
      </c>
      <c r="B74">
        <v>4992</v>
      </c>
      <c r="K74" t="s">
        <v>50</v>
      </c>
      <c r="L74" t="str">
        <f>A30</f>
        <v>B10</v>
      </c>
      <c r="M74">
        <f>B30</f>
        <v>3627</v>
      </c>
      <c r="N74" s="8">
        <f t="shared" ref="N74:N96" si="3">(M74-I$15)/3412</f>
        <v>6.0375146541617818E-2</v>
      </c>
      <c r="O74">
        <f t="shared" ref="O74:O96" si="4">N74*40</f>
        <v>2.4150058616647128</v>
      </c>
    </row>
    <row r="75" spans="1:15" x14ac:dyDescent="0.4">
      <c r="A75" t="s">
        <v>30</v>
      </c>
      <c r="B75">
        <v>3697</v>
      </c>
      <c r="K75" t="s">
        <v>51</v>
      </c>
      <c r="L75" t="str">
        <f>A42</f>
        <v>C10</v>
      </c>
      <c r="M75">
        <f>B42</f>
        <v>3397</v>
      </c>
      <c r="N75" s="8">
        <f t="shared" si="3"/>
        <v>-7.0339976553341153E-3</v>
      </c>
      <c r="O75">
        <f t="shared" si="4"/>
        <v>-0.2813599062133646</v>
      </c>
    </row>
    <row r="76" spans="1:15" x14ac:dyDescent="0.4">
      <c r="A76" t="s">
        <v>46</v>
      </c>
      <c r="B76">
        <v>44995</v>
      </c>
      <c r="K76" t="s">
        <v>52</v>
      </c>
      <c r="L76" t="str">
        <f>A54</f>
        <v>D10</v>
      </c>
      <c r="M76">
        <f>B54</f>
        <v>3353</v>
      </c>
      <c r="N76" s="8">
        <f t="shared" si="3"/>
        <v>-1.992966002344666E-2</v>
      </c>
      <c r="O76">
        <f t="shared" si="4"/>
        <v>-0.79718640093786641</v>
      </c>
    </row>
    <row r="77" spans="1:15" x14ac:dyDescent="0.4">
      <c r="A77" t="s">
        <v>54</v>
      </c>
      <c r="B77">
        <v>7603</v>
      </c>
      <c r="K77" t="s">
        <v>53</v>
      </c>
      <c r="L77" t="str">
        <f>A66</f>
        <v>E10</v>
      </c>
      <c r="M77">
        <f>B66</f>
        <v>3374</v>
      </c>
      <c r="N77" s="8">
        <f t="shared" si="3"/>
        <v>-1.3774912075029308E-2</v>
      </c>
      <c r="O77">
        <f t="shared" si="4"/>
        <v>-0.55099648300117232</v>
      </c>
    </row>
    <row r="78" spans="1:15" x14ac:dyDescent="0.4">
      <c r="A78" t="s">
        <v>62</v>
      </c>
      <c r="B78">
        <v>3420</v>
      </c>
      <c r="K78" t="s">
        <v>54</v>
      </c>
      <c r="L78" t="str">
        <f>A78</f>
        <v>F10</v>
      </c>
      <c r="M78">
        <f>B78</f>
        <v>3420</v>
      </c>
      <c r="N78" s="8">
        <f t="shared" si="3"/>
        <v>-2.9308323563892143E-4</v>
      </c>
      <c r="O78">
        <f t="shared" si="4"/>
        <v>-1.1723329425556858E-2</v>
      </c>
    </row>
    <row r="79" spans="1:15" x14ac:dyDescent="0.4">
      <c r="A79" t="s">
        <v>70</v>
      </c>
      <c r="B79">
        <v>36383</v>
      </c>
      <c r="K79" t="s">
        <v>55</v>
      </c>
      <c r="L79" t="str">
        <f>A90</f>
        <v>G10</v>
      </c>
      <c r="M79">
        <f>B90</f>
        <v>3670</v>
      </c>
      <c r="N79" s="8">
        <f t="shared" si="3"/>
        <v>7.2977725674091443E-2</v>
      </c>
      <c r="O79">
        <f t="shared" si="4"/>
        <v>2.9191090269636577</v>
      </c>
    </row>
    <row r="80" spans="1:15" x14ac:dyDescent="0.4">
      <c r="A80" t="s">
        <v>78</v>
      </c>
      <c r="B80">
        <v>4004</v>
      </c>
      <c r="K80" t="s">
        <v>56</v>
      </c>
      <c r="L80" t="str">
        <f>A102</f>
        <v>H10</v>
      </c>
      <c r="M80">
        <f>B102</f>
        <v>4078</v>
      </c>
      <c r="N80" s="8">
        <f t="shared" si="3"/>
        <v>0.19255568581477139</v>
      </c>
      <c r="O80">
        <f t="shared" si="4"/>
        <v>7.7022274325908562</v>
      </c>
    </row>
    <row r="81" spans="1:15" x14ac:dyDescent="0.4">
      <c r="A81" t="s">
        <v>100</v>
      </c>
      <c r="B81">
        <v>3421</v>
      </c>
      <c r="K81" t="s">
        <v>64</v>
      </c>
      <c r="L81" t="str">
        <f>A103</f>
        <v>H11</v>
      </c>
      <c r="M81">
        <f>B103</f>
        <v>5434</v>
      </c>
      <c r="N81" s="8">
        <f t="shared" si="3"/>
        <v>0.58997655334114885</v>
      </c>
      <c r="O81">
        <f t="shared" si="4"/>
        <v>23.599062133645955</v>
      </c>
    </row>
    <row r="82" spans="1:15" x14ac:dyDescent="0.4">
      <c r="A82" t="s">
        <v>101</v>
      </c>
      <c r="B82">
        <v>5218</v>
      </c>
      <c r="K82" t="s">
        <v>63</v>
      </c>
      <c r="L82" t="str">
        <f>A91</f>
        <v>G11</v>
      </c>
      <c r="M82">
        <f>B91</f>
        <v>11072</v>
      </c>
      <c r="N82" s="8">
        <f t="shared" si="3"/>
        <v>2.242379835873388</v>
      </c>
      <c r="O82">
        <f t="shared" si="4"/>
        <v>89.695193434935518</v>
      </c>
    </row>
    <row r="83" spans="1:15" x14ac:dyDescent="0.4">
      <c r="A83" t="s">
        <v>102</v>
      </c>
      <c r="B83">
        <v>54244</v>
      </c>
      <c r="K83" t="s">
        <v>62</v>
      </c>
      <c r="L83" t="str">
        <f>A79</f>
        <v>F11</v>
      </c>
      <c r="M83">
        <f>B79</f>
        <v>36383</v>
      </c>
      <c r="N83" s="8">
        <f t="shared" si="3"/>
        <v>9.6606096131301289</v>
      </c>
      <c r="O83">
        <f t="shared" si="4"/>
        <v>386.42438452520514</v>
      </c>
    </row>
    <row r="84" spans="1:15" x14ac:dyDescent="0.4">
      <c r="A84" t="s">
        <v>15</v>
      </c>
      <c r="B84">
        <v>3349</v>
      </c>
      <c r="K84" t="s">
        <v>61</v>
      </c>
      <c r="L84" t="str">
        <f>A67</f>
        <v>E11</v>
      </c>
      <c r="M84">
        <f>B67</f>
        <v>41109</v>
      </c>
      <c r="N84" s="8">
        <f t="shared" si="3"/>
        <v>11.045720984759672</v>
      </c>
      <c r="O84">
        <f t="shared" si="4"/>
        <v>441.82883939038686</v>
      </c>
    </row>
    <row r="85" spans="1:15" x14ac:dyDescent="0.4">
      <c r="A85" t="s">
        <v>23</v>
      </c>
      <c r="B85">
        <v>3405</v>
      </c>
      <c r="K85" t="s">
        <v>60</v>
      </c>
      <c r="L85" t="str">
        <f>A55</f>
        <v>D11</v>
      </c>
      <c r="M85">
        <f>B55</f>
        <v>33655</v>
      </c>
      <c r="N85" s="8">
        <f t="shared" si="3"/>
        <v>8.8610785463071515</v>
      </c>
      <c r="O85">
        <f t="shared" si="4"/>
        <v>354.44314185228609</v>
      </c>
    </row>
    <row r="86" spans="1:15" x14ac:dyDescent="0.4">
      <c r="A86" t="s">
        <v>31</v>
      </c>
      <c r="B86">
        <v>4125</v>
      </c>
      <c r="K86" t="s">
        <v>59</v>
      </c>
      <c r="L86" t="str">
        <f>A43</f>
        <v>C11</v>
      </c>
      <c r="M86">
        <f>B43</f>
        <v>28688</v>
      </c>
      <c r="N86" s="8">
        <f t="shared" si="3"/>
        <v>7.4053341148886282</v>
      </c>
      <c r="O86">
        <f t="shared" si="4"/>
        <v>296.21336459554516</v>
      </c>
    </row>
    <row r="87" spans="1:15" x14ac:dyDescent="0.4">
      <c r="A87" t="s">
        <v>39</v>
      </c>
      <c r="B87">
        <v>3926</v>
      </c>
      <c r="K87" t="s">
        <v>58</v>
      </c>
      <c r="L87" t="str">
        <f>A31</f>
        <v>B11</v>
      </c>
      <c r="M87">
        <f>B31</f>
        <v>14381</v>
      </c>
      <c r="N87" s="8">
        <f t="shared" si="3"/>
        <v>3.2121922626025792</v>
      </c>
      <c r="O87">
        <f t="shared" si="4"/>
        <v>128.48769050410317</v>
      </c>
    </row>
    <row r="88" spans="1:15" x14ac:dyDescent="0.4">
      <c r="A88" t="s">
        <v>47</v>
      </c>
      <c r="B88">
        <v>48658</v>
      </c>
      <c r="K88" t="s">
        <v>57</v>
      </c>
      <c r="L88" t="str">
        <f>A19</f>
        <v>A11</v>
      </c>
      <c r="M88">
        <f>B19</f>
        <v>8304</v>
      </c>
      <c r="N88" s="8">
        <f t="shared" si="3"/>
        <v>1.4311254396248534</v>
      </c>
      <c r="O88">
        <f t="shared" si="4"/>
        <v>57.245017584994137</v>
      </c>
    </row>
    <row r="89" spans="1:15" x14ac:dyDescent="0.4">
      <c r="A89" t="s">
        <v>55</v>
      </c>
      <c r="B89">
        <v>10924</v>
      </c>
      <c r="K89" t="s">
        <v>65</v>
      </c>
      <c r="L89" t="str">
        <f>A20</f>
        <v>A12</v>
      </c>
      <c r="M89">
        <f>B20</f>
        <v>6807</v>
      </c>
      <c r="N89" s="8">
        <f t="shared" si="3"/>
        <v>0.99237983587338807</v>
      </c>
      <c r="O89">
        <f t="shared" si="4"/>
        <v>39.695193434935526</v>
      </c>
    </row>
    <row r="90" spans="1:15" x14ac:dyDescent="0.4">
      <c r="A90" t="s">
        <v>63</v>
      </c>
      <c r="B90">
        <v>3670</v>
      </c>
      <c r="K90" t="s">
        <v>66</v>
      </c>
      <c r="L90" t="str">
        <f>A32</f>
        <v>B12</v>
      </c>
      <c r="M90">
        <f>B32</f>
        <v>5140</v>
      </c>
      <c r="N90" s="8">
        <f t="shared" si="3"/>
        <v>0.50381008206330602</v>
      </c>
      <c r="O90">
        <f t="shared" si="4"/>
        <v>20.152403282532241</v>
      </c>
    </row>
    <row r="91" spans="1:15" x14ac:dyDescent="0.4">
      <c r="A91" t="s">
        <v>71</v>
      </c>
      <c r="B91">
        <v>11072</v>
      </c>
      <c r="K91" t="s">
        <v>67</v>
      </c>
      <c r="L91" t="str">
        <f>A44</f>
        <v>C12</v>
      </c>
      <c r="M91">
        <f>B44</f>
        <v>4484</v>
      </c>
      <c r="N91" s="8">
        <f t="shared" si="3"/>
        <v>0.3115474794841735</v>
      </c>
      <c r="O91">
        <f t="shared" si="4"/>
        <v>12.46189917936694</v>
      </c>
    </row>
    <row r="92" spans="1:15" x14ac:dyDescent="0.4">
      <c r="A92" t="s">
        <v>79</v>
      </c>
      <c r="B92">
        <v>3896</v>
      </c>
      <c r="K92" t="s">
        <v>68</v>
      </c>
      <c r="L92" t="str">
        <f>A56</f>
        <v>D12</v>
      </c>
      <c r="M92">
        <f>B56</f>
        <v>4023</v>
      </c>
      <c r="N92" s="8">
        <f t="shared" si="3"/>
        <v>0.17643610785463071</v>
      </c>
      <c r="O92">
        <f t="shared" si="4"/>
        <v>7.0574443141852283</v>
      </c>
    </row>
    <row r="93" spans="1:15" x14ac:dyDescent="0.4">
      <c r="A93" t="s">
        <v>103</v>
      </c>
      <c r="B93">
        <v>3431</v>
      </c>
      <c r="K93" t="s">
        <v>69</v>
      </c>
      <c r="L93" t="str">
        <f>A68</f>
        <v>E12</v>
      </c>
      <c r="M93">
        <f>B68</f>
        <v>4127</v>
      </c>
      <c r="N93" s="8">
        <f t="shared" si="3"/>
        <v>0.20691676436107856</v>
      </c>
      <c r="O93">
        <f t="shared" si="4"/>
        <v>8.276670574443143</v>
      </c>
    </row>
    <row r="94" spans="1:15" x14ac:dyDescent="0.4">
      <c r="A94" t="s">
        <v>104</v>
      </c>
      <c r="B94">
        <v>10625</v>
      </c>
      <c r="K94" t="s">
        <v>70</v>
      </c>
      <c r="L94" t="str">
        <f>A80</f>
        <v>F12</v>
      </c>
      <c r="M94">
        <f>B80</f>
        <v>4004</v>
      </c>
      <c r="N94" s="8">
        <f t="shared" si="3"/>
        <v>0.1708675263774912</v>
      </c>
      <c r="O94">
        <f t="shared" si="4"/>
        <v>6.8347010550996483</v>
      </c>
    </row>
    <row r="95" spans="1:15" x14ac:dyDescent="0.4">
      <c r="A95" t="s">
        <v>105</v>
      </c>
      <c r="B95">
        <v>36843</v>
      </c>
      <c r="K95" t="s">
        <v>71</v>
      </c>
      <c r="L95" t="str">
        <f>A92</f>
        <v>G12</v>
      </c>
      <c r="M95">
        <f>B92</f>
        <v>3896</v>
      </c>
      <c r="N95" s="8">
        <f t="shared" si="3"/>
        <v>0.1392145369284877</v>
      </c>
      <c r="O95">
        <f t="shared" si="4"/>
        <v>5.5685814771395084</v>
      </c>
    </row>
    <row r="96" spans="1:15" x14ac:dyDescent="0.4">
      <c r="A96" t="s">
        <v>16</v>
      </c>
      <c r="B96">
        <v>3357</v>
      </c>
      <c r="K96" t="s">
        <v>72</v>
      </c>
      <c r="L96" t="str">
        <f>A104</f>
        <v>H12</v>
      </c>
      <c r="M96">
        <f>B104</f>
        <v>3526</v>
      </c>
      <c r="N96" s="8">
        <f t="shared" si="3"/>
        <v>3.0773739742086751E-2</v>
      </c>
      <c r="O96">
        <f t="shared" si="4"/>
        <v>1.2309495896834701</v>
      </c>
    </row>
    <row r="97" spans="1:2" x14ac:dyDescent="0.4">
      <c r="A97" t="s">
        <v>24</v>
      </c>
      <c r="B97">
        <v>3351</v>
      </c>
    </row>
    <row r="98" spans="1:2" x14ac:dyDescent="0.4">
      <c r="A98" t="s">
        <v>33</v>
      </c>
      <c r="B98">
        <v>3827</v>
      </c>
    </row>
    <row r="99" spans="1:2" x14ac:dyDescent="0.4">
      <c r="A99" t="s">
        <v>40</v>
      </c>
      <c r="B99">
        <v>3889</v>
      </c>
    </row>
    <row r="100" spans="1:2" x14ac:dyDescent="0.4">
      <c r="A100" t="s">
        <v>48</v>
      </c>
      <c r="B100">
        <v>31027</v>
      </c>
    </row>
    <row r="101" spans="1:2" x14ac:dyDescent="0.4">
      <c r="A101" t="s">
        <v>56</v>
      </c>
      <c r="B101">
        <v>18407</v>
      </c>
    </row>
    <row r="102" spans="1:2" x14ac:dyDescent="0.4">
      <c r="A102" t="s">
        <v>64</v>
      </c>
      <c r="B102">
        <v>4078</v>
      </c>
    </row>
    <row r="103" spans="1:2" x14ac:dyDescent="0.4">
      <c r="A103" t="s">
        <v>72</v>
      </c>
      <c r="B103">
        <v>5434</v>
      </c>
    </row>
    <row r="104" spans="1:2" x14ac:dyDescent="0.4">
      <c r="A104" t="s">
        <v>80</v>
      </c>
      <c r="B104">
        <v>3526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-5.794701986754967E-3</v>
      </c>
      <c r="E2" s="7">
        <f>'Plate 2'!N9</f>
        <v>-2.3897581792318635E-2</v>
      </c>
      <c r="F2" s="7">
        <f>'Plate 3'!N9</f>
        <v>-1.7291910902696366E-2</v>
      </c>
      <c r="G2" s="7">
        <f>AVERAGE(D2:F2)</f>
        <v>-1.5661398227256654E-2</v>
      </c>
      <c r="H2" s="7">
        <f>STDEV(D2:F2)</f>
        <v>9.1609220607015533E-3</v>
      </c>
      <c r="I2" s="7">
        <f>G2*40</f>
        <v>-0.62645592909026615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2.8973509933774835E-3</v>
      </c>
      <c r="E3" s="7">
        <f>'Plate 2'!N10</f>
        <v>-1.0526315789473684E-2</v>
      </c>
      <c r="F3" s="7">
        <f>'Plate 3'!N10</f>
        <v>-1.3481828839390387E-2</v>
      </c>
      <c r="G3" s="7">
        <f t="shared" ref="G3:G66" si="0">AVERAGE(D3:F3)</f>
        <v>-7.0369312118288624E-3</v>
      </c>
      <c r="H3" s="7">
        <f t="shared" ref="H3:H66" si="1">STDEV(D3:F3)</f>
        <v>8.7293319645071685E-3</v>
      </c>
      <c r="I3" s="7">
        <f t="shared" ref="I3:I66" si="2">G3*40</f>
        <v>-0.28147724847315447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8.6920529801324496E-3</v>
      </c>
      <c r="E4" s="7">
        <f>'Plate 2'!N11</f>
        <v>-1.991465149359886E-3</v>
      </c>
      <c r="F4" s="7">
        <f>'Plate 3'!N11</f>
        <v>-1.5826494724501757E-2</v>
      </c>
      <c r="G4" s="7">
        <f t="shared" si="0"/>
        <v>-3.0419689645763983E-3</v>
      </c>
      <c r="H4" s="7">
        <f t="shared" si="1"/>
        <v>1.2292984344147035E-2</v>
      </c>
      <c r="I4" s="7">
        <f t="shared" si="2"/>
        <v>-0.12167875858305593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8.2781456953642391E-3</v>
      </c>
      <c r="E5" s="7">
        <f>'Plate 2'!N12</f>
        <v>-4.8364153627311526E-3</v>
      </c>
      <c r="F5" s="7">
        <f>'Plate 3'!N12</f>
        <v>1.5826494724501757E-2</v>
      </c>
      <c r="G5" s="7">
        <f t="shared" si="0"/>
        <v>6.4227416857116151E-3</v>
      </c>
      <c r="H5" s="7">
        <f t="shared" si="1"/>
        <v>1.0455661449547042E-2</v>
      </c>
      <c r="I5" s="7">
        <f t="shared" si="2"/>
        <v>0.25690966742846461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3.7665562913907283E-2</v>
      </c>
      <c r="E6" s="7">
        <f>'Plate 2'!N13</f>
        <v>2.3044096728307255E-2</v>
      </c>
      <c r="F6" s="7">
        <f>'Plate 3'!N13</f>
        <v>2.2860492379835874E-2</v>
      </c>
      <c r="G6" s="7">
        <f t="shared" si="0"/>
        <v>2.7856717340683471E-2</v>
      </c>
      <c r="H6" s="7">
        <f t="shared" si="1"/>
        <v>8.495205485961407E-3</v>
      </c>
      <c r="I6" s="7">
        <f t="shared" si="2"/>
        <v>1.1142686936273387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0.25124172185430466</v>
      </c>
      <c r="E7" s="7">
        <f>'Plate 2'!N14</f>
        <v>0.17240398293029871</v>
      </c>
      <c r="F7" s="7">
        <f>'Plate 3'!N14</f>
        <v>0.14478311840562719</v>
      </c>
      <c r="G7" s="7">
        <f t="shared" si="0"/>
        <v>0.18947627439674353</v>
      </c>
      <c r="H7" s="7">
        <f t="shared" si="1"/>
        <v>5.5244510261175418E-2</v>
      </c>
      <c r="I7" s="7">
        <f t="shared" si="2"/>
        <v>7.5790509758697411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0.8116721854304636</v>
      </c>
      <c r="E8" s="7">
        <f>'Plate 2'!N15</f>
        <v>0.55135135135135138</v>
      </c>
      <c r="F8" s="7">
        <f>'Plate 3'!N15</f>
        <v>0.5266705744431418</v>
      </c>
      <c r="G8" s="7">
        <f t="shared" si="0"/>
        <v>0.6298980370749856</v>
      </c>
      <c r="H8" s="7">
        <f t="shared" si="1"/>
        <v>0.15790397697641309</v>
      </c>
      <c r="I8" s="7">
        <f t="shared" si="2"/>
        <v>25.195921482999424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3.1287251655629138</v>
      </c>
      <c r="E9" s="7">
        <f>'Plate 2'!N16</f>
        <v>2.1556187766714081</v>
      </c>
      <c r="F9" s="7">
        <f>'Plate 3'!N16</f>
        <v>2.11137162954279</v>
      </c>
      <c r="G9" s="7">
        <f t="shared" si="0"/>
        <v>2.465238523925704</v>
      </c>
      <c r="H9" s="7">
        <f t="shared" si="1"/>
        <v>0.57502203890852899</v>
      </c>
      <c r="I9" s="7">
        <f t="shared" si="2"/>
        <v>98.609540957028159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14.515314569536423</v>
      </c>
      <c r="E10" s="7">
        <f>'Plate 2'!N17</f>
        <v>10.315504978662874</v>
      </c>
      <c r="F10" s="7">
        <f>'Plate 3'!N17</f>
        <v>9.7954279015240324</v>
      </c>
      <c r="G10" s="7">
        <f t="shared" si="0"/>
        <v>11.54208248324111</v>
      </c>
      <c r="H10" s="7">
        <f t="shared" si="1"/>
        <v>2.5879918509866466</v>
      </c>
      <c r="I10" s="7">
        <f t="shared" si="2"/>
        <v>461.6832993296444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22.465645695364238</v>
      </c>
      <c r="E11" s="7">
        <f>'Plate 2'!N18</f>
        <v>15.706970128022759</v>
      </c>
      <c r="F11" s="7">
        <f>'Plate 3'!N18</f>
        <v>14.895369284876905</v>
      </c>
      <c r="G11" s="7">
        <f t="shared" si="0"/>
        <v>17.6893283694213</v>
      </c>
      <c r="H11" s="7">
        <f t="shared" si="1"/>
        <v>4.1562698878592688</v>
      </c>
      <c r="I11" s="7">
        <f t="shared" si="2"/>
        <v>707.57313477685204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17.809188741721854</v>
      </c>
      <c r="E12" s="7">
        <f>'Plate 2'!N19</f>
        <v>12.553058321479375</v>
      </c>
      <c r="F12" s="7">
        <f>'Plate 3'!N19</f>
        <v>11.702813599062134</v>
      </c>
      <c r="G12" s="7">
        <f t="shared" si="0"/>
        <v>14.02168688742112</v>
      </c>
      <c r="H12" s="7">
        <f t="shared" si="1"/>
        <v>3.3075076332864572</v>
      </c>
      <c r="I12" s="7">
        <f t="shared" si="2"/>
        <v>560.8674754968448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11.3125</v>
      </c>
      <c r="E13" s="7">
        <f>'Plate 2'!N20</f>
        <v>7.9732574679943102</v>
      </c>
      <c r="F13" s="7">
        <f>'Plate 3'!N20</f>
        <v>7.476846424384525</v>
      </c>
      <c r="G13" s="7">
        <f t="shared" si="0"/>
        <v>8.9208679641262787</v>
      </c>
      <c r="H13" s="7">
        <f t="shared" si="1"/>
        <v>2.0860330360081916</v>
      </c>
      <c r="I13" s="7">
        <f t="shared" si="2"/>
        <v>356.83471856505116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4.8460264900662251</v>
      </c>
      <c r="E14" s="7">
        <f>'Plate 2'!N21</f>
        <v>3.4546230440967283</v>
      </c>
      <c r="F14" s="7">
        <f>'Plate 3'!N21</f>
        <v>3.2104337631887456</v>
      </c>
      <c r="G14" s="7">
        <f t="shared" si="0"/>
        <v>3.8370277657838998</v>
      </c>
      <c r="H14" s="7">
        <f t="shared" si="1"/>
        <v>0.88230715764415302</v>
      </c>
      <c r="I14" s="7">
        <f t="shared" si="2"/>
        <v>153.48111063135599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2.2880794701986753</v>
      </c>
      <c r="E15" s="7">
        <f>'Plate 2'!N22</f>
        <v>1.613371266002845</v>
      </c>
      <c r="F15" s="7">
        <f>'Plate 3'!N22</f>
        <v>1.5638921453692849</v>
      </c>
      <c r="G15" s="7">
        <f t="shared" si="0"/>
        <v>1.8217809605236017</v>
      </c>
      <c r="H15" s="7">
        <f t="shared" si="1"/>
        <v>0.40458345361440962</v>
      </c>
      <c r="I15" s="7">
        <f t="shared" si="2"/>
        <v>72.871238420944067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1.4540562913907285</v>
      </c>
      <c r="E16" s="7">
        <f>'Plate 2'!N23</f>
        <v>1.0091038406827881</v>
      </c>
      <c r="F16" s="7">
        <f>'Plate 3'!N23</f>
        <v>0.98681125439624851</v>
      </c>
      <c r="G16" s="7">
        <f t="shared" si="0"/>
        <v>1.1499904621565884</v>
      </c>
      <c r="H16" s="7">
        <f t="shared" si="1"/>
        <v>0.26356452954014814</v>
      </c>
      <c r="I16" s="7">
        <f t="shared" si="2"/>
        <v>45.999618486263536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0.8423013245033113</v>
      </c>
      <c r="E17" s="7">
        <f>'Plate 2'!N24</f>
        <v>0.56642958748221905</v>
      </c>
      <c r="F17" s="7">
        <f>'Plate 3'!N24</f>
        <v>0.54865181711606092</v>
      </c>
      <c r="G17" s="7">
        <f t="shared" si="0"/>
        <v>0.6524609097005305</v>
      </c>
      <c r="H17" s="7">
        <f t="shared" si="1"/>
        <v>0.16464674184194097</v>
      </c>
      <c r="I17" s="7">
        <f t="shared" si="2"/>
        <v>26.09843638802122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0.5008278145695364</v>
      </c>
      <c r="E18" s="7">
        <f>'Plate 2'!N25</f>
        <v>0.32773826458036986</v>
      </c>
      <c r="F18" s="7">
        <f>'Plate 3'!N25</f>
        <v>0.31535756154747946</v>
      </c>
      <c r="G18" s="7">
        <f t="shared" si="0"/>
        <v>0.38130788023246193</v>
      </c>
      <c r="H18" s="7">
        <f t="shared" si="1"/>
        <v>0.103692244067968</v>
      </c>
      <c r="I18" s="7">
        <f t="shared" si="2"/>
        <v>15.252315209298477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0.27731788079470199</v>
      </c>
      <c r="E19" s="7">
        <f>'Plate 2'!N26</f>
        <v>0.18748221906116644</v>
      </c>
      <c r="F19" s="7">
        <f>'Plate 3'!N26</f>
        <v>0.17614302461899178</v>
      </c>
      <c r="G19" s="7">
        <f t="shared" si="0"/>
        <v>0.21364770815828674</v>
      </c>
      <c r="H19" s="7">
        <f t="shared" si="1"/>
        <v>5.5430699935257496E-2</v>
      </c>
      <c r="I19" s="7">
        <f t="shared" si="2"/>
        <v>8.5459083263314692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0.2433774834437086</v>
      </c>
      <c r="E20" s="7">
        <f>'Plate 2'!N27</f>
        <v>0.15675675675675677</v>
      </c>
      <c r="F20" s="7">
        <f>'Plate 3'!N27</f>
        <v>0.15914419695193435</v>
      </c>
      <c r="G20" s="7">
        <f t="shared" si="0"/>
        <v>0.1864261457174666</v>
      </c>
      <c r="H20" s="7">
        <f t="shared" si="1"/>
        <v>4.9335748897505728E-2</v>
      </c>
      <c r="I20" s="7">
        <f t="shared" si="2"/>
        <v>7.4570458286986643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0.24503311258278146</v>
      </c>
      <c r="E21" s="7">
        <f>'Plate 2'!N28</f>
        <v>0.18634423897581792</v>
      </c>
      <c r="F21" s="7">
        <f>'Plate 3'!N28</f>
        <v>0.15562719812426729</v>
      </c>
      <c r="G21" s="7">
        <f t="shared" si="0"/>
        <v>0.19566818322762222</v>
      </c>
      <c r="H21" s="7">
        <f t="shared" si="1"/>
        <v>4.5426383714190277E-2</v>
      </c>
      <c r="I21" s="7">
        <f t="shared" si="2"/>
        <v>7.8267273291048891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0.17011589403973509</v>
      </c>
      <c r="E22" s="7">
        <f>'Plate 2'!N29</f>
        <v>0.11294452347083926</v>
      </c>
      <c r="F22" s="7">
        <f>'Plate 3'!N29</f>
        <v>0.10375146541617819</v>
      </c>
      <c r="G22" s="7">
        <f t="shared" si="0"/>
        <v>0.12893729430891751</v>
      </c>
      <c r="H22" s="7">
        <f t="shared" si="1"/>
        <v>3.595672240266426E-2</v>
      </c>
      <c r="I22" s="7">
        <f t="shared" si="2"/>
        <v>5.1574917723567006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0.10140728476821192</v>
      </c>
      <c r="E23" s="7">
        <f>'Plate 2'!N30</f>
        <v>6.7709815078236132E-2</v>
      </c>
      <c r="F23" s="7">
        <f>'Plate 3'!N30</f>
        <v>4.0445486518171161E-2</v>
      </c>
      <c r="G23" s="7">
        <f t="shared" si="0"/>
        <v>6.9854195454873078E-2</v>
      </c>
      <c r="H23" s="7">
        <f t="shared" si="1"/>
        <v>3.0537419453343574E-2</v>
      </c>
      <c r="I23" s="7">
        <f t="shared" si="2"/>
        <v>2.7941678181949232</v>
      </c>
      <c r="J23">
        <f>SUM(I2:I23)</f>
        <v>2564.1687682197685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-3.3526490066225163E-2</v>
      </c>
      <c r="E24">
        <f>'Plate 2'!N31</f>
        <v>-2.8165007112375535E-2</v>
      </c>
      <c r="F24">
        <f>'Plate 3'!N31</f>
        <v>-2.1101992966002344E-2</v>
      </c>
      <c r="G24">
        <f t="shared" si="0"/>
        <v>-2.7597830048201016E-2</v>
      </c>
      <c r="H24">
        <f t="shared" si="1"/>
        <v>6.2316369771477651E-3</v>
      </c>
      <c r="I24" s="7">
        <f t="shared" si="2"/>
        <v>-1.1039132019280407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-3.0215231788079472E-2</v>
      </c>
      <c r="E25">
        <f>'Plate 2'!N32</f>
        <v>-2.3897581792318635E-2</v>
      </c>
      <c r="F25">
        <f>'Plate 3'!N32</f>
        <v>-1.8757327080890972E-2</v>
      </c>
      <c r="G25">
        <f t="shared" si="0"/>
        <v>-2.4290046887096361E-2</v>
      </c>
      <c r="H25">
        <f t="shared" si="1"/>
        <v>5.7390257629424592E-3</v>
      </c>
      <c r="I25" s="7">
        <f t="shared" si="2"/>
        <v>-0.97160187548385446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-3.1043046357615893E-2</v>
      </c>
      <c r="E26">
        <f>'Plate 2'!N33</f>
        <v>-2.6458036984352774E-2</v>
      </c>
      <c r="F26">
        <f>'Plate 3'!N33</f>
        <v>-2.0515826494724502E-2</v>
      </c>
      <c r="G26">
        <f t="shared" si="0"/>
        <v>-2.6005636612231056E-2</v>
      </c>
      <c r="H26">
        <f t="shared" si="1"/>
        <v>5.2781709978870313E-3</v>
      </c>
      <c r="I26" s="7">
        <f t="shared" si="2"/>
        <v>-1.0402254644892421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-1.5728476821192054E-2</v>
      </c>
      <c r="E27">
        <f>'Plate 2'!N34</f>
        <v>-1.4793741109530583E-2</v>
      </c>
      <c r="F27">
        <f>'Plate 3'!N34</f>
        <v>-4.6893317702227429E-3</v>
      </c>
      <c r="G27">
        <f t="shared" si="0"/>
        <v>-1.173718323364846E-2</v>
      </c>
      <c r="H27">
        <f t="shared" si="1"/>
        <v>6.1214859634363171E-3</v>
      </c>
      <c r="I27" s="7">
        <f t="shared" si="2"/>
        <v>-0.4694873293459384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4.8013245033112585E-2</v>
      </c>
      <c r="E28">
        <f>'Plate 2'!N35</f>
        <v>3.4139402560455195E-2</v>
      </c>
      <c r="F28">
        <f>'Plate 3'!N35</f>
        <v>2.1395076201641265E-2</v>
      </c>
      <c r="G28">
        <f t="shared" si="0"/>
        <v>3.4515907931736346E-2</v>
      </c>
      <c r="H28">
        <f t="shared" si="1"/>
        <v>1.3313077976415904E-2</v>
      </c>
      <c r="I28" s="7">
        <f t="shared" si="2"/>
        <v>1.3806363172694538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0.24627483443708609</v>
      </c>
      <c r="E29">
        <f>'Plate 2'!N36</f>
        <v>0.16927453769559034</v>
      </c>
      <c r="F29">
        <f>'Plate 3'!N36</f>
        <v>0.15416178194607269</v>
      </c>
      <c r="G29">
        <f t="shared" si="0"/>
        <v>0.1899037180262497</v>
      </c>
      <c r="H29">
        <f t="shared" si="1"/>
        <v>4.9400161139810182E-2</v>
      </c>
      <c r="I29" s="7">
        <f t="shared" si="2"/>
        <v>7.5961487210499881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0.7806291390728477</v>
      </c>
      <c r="E30">
        <f>'Plate 2'!N37</f>
        <v>0.54480796586059743</v>
      </c>
      <c r="F30">
        <f>'Plate 3'!N37</f>
        <v>0.51377491207502934</v>
      </c>
      <c r="G30">
        <f t="shared" si="0"/>
        <v>0.6130706723361582</v>
      </c>
      <c r="H30">
        <f t="shared" si="1"/>
        <v>0.14593711809603896</v>
      </c>
      <c r="I30" s="7">
        <f t="shared" si="2"/>
        <v>24.522826893446329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4.4859271523178812</v>
      </c>
      <c r="E31">
        <f>'Plate 2'!N38</f>
        <v>3.1288762446657183</v>
      </c>
      <c r="F31">
        <f>'Plate 3'!N38</f>
        <v>2.966588511137163</v>
      </c>
      <c r="G31">
        <f t="shared" si="0"/>
        <v>3.5271306360402543</v>
      </c>
      <c r="H31">
        <f t="shared" si="1"/>
        <v>0.83429754694176272</v>
      </c>
      <c r="I31" s="7">
        <f t="shared" si="2"/>
        <v>141.08522544161016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17.425082781456954</v>
      </c>
      <c r="E32">
        <f>'Plate 2'!N39</f>
        <v>12.1624466571835</v>
      </c>
      <c r="F32">
        <f>'Plate 3'!N39</f>
        <v>11.527256740914419</v>
      </c>
      <c r="G32">
        <f t="shared" si="0"/>
        <v>13.70492872651829</v>
      </c>
      <c r="H32">
        <f t="shared" si="1"/>
        <v>3.2373640823654641</v>
      </c>
      <c r="I32" s="7">
        <f t="shared" si="2"/>
        <v>548.19714906073159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22.654387417218544</v>
      </c>
      <c r="E33">
        <f>'Plate 2'!N40</f>
        <v>15.596870554765292</v>
      </c>
      <c r="F33">
        <f>'Plate 3'!N40</f>
        <v>14.756154747948417</v>
      </c>
      <c r="G33">
        <f t="shared" si="0"/>
        <v>17.669137573310749</v>
      </c>
      <c r="H33">
        <f t="shared" si="1"/>
        <v>4.3377687549701189</v>
      </c>
      <c r="I33" s="7">
        <f t="shared" si="2"/>
        <v>706.76550293242997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16.327400662251655</v>
      </c>
      <c r="E34">
        <f>'Plate 2'!N41</f>
        <v>11.27226173541963</v>
      </c>
      <c r="F34">
        <f>'Plate 3'!N41</f>
        <v>10.897420867526378</v>
      </c>
      <c r="G34">
        <f t="shared" si="0"/>
        <v>12.832361088399219</v>
      </c>
      <c r="H34">
        <f t="shared" si="1"/>
        <v>3.0325900870636584</v>
      </c>
      <c r="I34" s="7">
        <f t="shared" si="2"/>
        <v>513.29444353596875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8.2475165562913908</v>
      </c>
      <c r="E35">
        <f>'Plate 2'!N42</f>
        <v>5.7374110953058324</v>
      </c>
      <c r="F35">
        <f>'Plate 3'!N42</f>
        <v>5.61694021101993</v>
      </c>
      <c r="G35">
        <f t="shared" si="0"/>
        <v>6.5339559542057186</v>
      </c>
      <c r="H35">
        <f t="shared" si="1"/>
        <v>1.4852089958168528</v>
      </c>
      <c r="I35" s="7">
        <f t="shared" si="2"/>
        <v>261.35823816822875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3.4805463576158941</v>
      </c>
      <c r="E36">
        <f>'Plate 2'!N43</f>
        <v>2.4093883357041253</v>
      </c>
      <c r="F36">
        <f>'Plate 3'!N43</f>
        <v>2.3481828839390388</v>
      </c>
      <c r="G36">
        <f t="shared" si="0"/>
        <v>2.7460391924196856</v>
      </c>
      <c r="H36">
        <f t="shared" si="1"/>
        <v>0.63683758418051473</v>
      </c>
      <c r="I36" s="7">
        <f t="shared" si="2"/>
        <v>109.84156769678742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1.9706125827814569</v>
      </c>
      <c r="E37">
        <f>'Plate 2'!N44</f>
        <v>1.5846372688477952</v>
      </c>
      <c r="F37">
        <f>'Plate 3'!N44</f>
        <v>1.4964830011723329</v>
      </c>
      <c r="G37">
        <f t="shared" si="0"/>
        <v>1.6839109509338617</v>
      </c>
      <c r="H37">
        <f t="shared" si="1"/>
        <v>0.2521728831682829</v>
      </c>
      <c r="I37" s="7">
        <f t="shared" si="2"/>
        <v>67.356438037354465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1.3282284768211921</v>
      </c>
      <c r="E38">
        <f>'Plate 2'!N45</f>
        <v>0.92546230440967281</v>
      </c>
      <c r="F38">
        <f>'Plate 3'!N45</f>
        <v>0.8599062133645955</v>
      </c>
      <c r="G38">
        <f t="shared" si="0"/>
        <v>1.0378656648651534</v>
      </c>
      <c r="H38">
        <f t="shared" si="1"/>
        <v>0.25358888420737513</v>
      </c>
      <c r="I38" s="7">
        <f t="shared" si="2"/>
        <v>41.514626594606135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0.71523178807947019</v>
      </c>
      <c r="E39">
        <f>'Plate 2'!N46</f>
        <v>0.50611664295874825</v>
      </c>
      <c r="F39">
        <f>'Plate 3'!N46</f>
        <v>0.46043376318874563</v>
      </c>
      <c r="G39">
        <f t="shared" si="0"/>
        <v>0.56059406474232132</v>
      </c>
      <c r="H39">
        <f t="shared" si="1"/>
        <v>0.13585415151990246</v>
      </c>
      <c r="I39" s="7">
        <f t="shared" si="2"/>
        <v>22.423762589692853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0.3133278145695364</v>
      </c>
      <c r="E40">
        <f>'Plate 2'!N47</f>
        <v>0.20938833570412518</v>
      </c>
      <c r="F40">
        <f>'Plate 3'!N47</f>
        <v>0.20633059788980071</v>
      </c>
      <c r="G40">
        <f t="shared" si="0"/>
        <v>0.24301558272115409</v>
      </c>
      <c r="H40">
        <f t="shared" si="1"/>
        <v>6.0911369224150587E-2</v>
      </c>
      <c r="I40" s="7">
        <f t="shared" si="2"/>
        <v>9.7206233088461644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0.17715231788079469</v>
      </c>
      <c r="E41">
        <f>'Plate 2'!N48</f>
        <v>0.12347083926031295</v>
      </c>
      <c r="F41">
        <f>'Plate 3'!N48</f>
        <v>0.11899179366940212</v>
      </c>
      <c r="G41">
        <f t="shared" si="0"/>
        <v>0.13987165027016993</v>
      </c>
      <c r="H41">
        <f t="shared" si="1"/>
        <v>3.2363584403952837E-2</v>
      </c>
      <c r="I41" s="7">
        <f t="shared" si="2"/>
        <v>5.5948660108067969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0.18129139072847683</v>
      </c>
      <c r="E42">
        <f>'Plate 2'!N49</f>
        <v>0.11920341394025605</v>
      </c>
      <c r="F42">
        <f>'Plate 3'!N49</f>
        <v>0.13716295427901523</v>
      </c>
      <c r="G42">
        <f t="shared" si="0"/>
        <v>0.14588591964924938</v>
      </c>
      <c r="H42">
        <f t="shared" si="1"/>
        <v>3.1949910939647171E-2</v>
      </c>
      <c r="I42" s="7">
        <f t="shared" si="2"/>
        <v>5.8354367859699749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0.20322847682119205</v>
      </c>
      <c r="E43">
        <f>'Plate 2'!N50</f>
        <v>0.13513513513513514</v>
      </c>
      <c r="F43">
        <f>'Plate 3'!N50</f>
        <v>0.14800703399765533</v>
      </c>
      <c r="G43">
        <f t="shared" si="0"/>
        <v>0.1621235486513275</v>
      </c>
      <c r="H43">
        <f t="shared" si="1"/>
        <v>3.6175029854431787E-2</v>
      </c>
      <c r="I43" s="7">
        <f t="shared" si="2"/>
        <v>6.4849419460530999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0.15894039735099338</v>
      </c>
      <c r="E44">
        <f>'Plate 2'!N51</f>
        <v>0.1069701280227596</v>
      </c>
      <c r="F44">
        <f>'Plate 3'!N51</f>
        <v>8.0890973036342323E-2</v>
      </c>
      <c r="G44">
        <f t="shared" si="0"/>
        <v>0.11560049947003177</v>
      </c>
      <c r="H44">
        <f t="shared" si="1"/>
        <v>3.9733998571129525E-2</v>
      </c>
      <c r="I44" s="7">
        <f t="shared" si="2"/>
        <v>4.6240199788012708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8.071192052980132E-2</v>
      </c>
      <c r="E45">
        <f>'Plate 2'!N52</f>
        <v>5.0071123755334283E-2</v>
      </c>
      <c r="F45">
        <f>'Plate 3'!N52</f>
        <v>4.0445486518171161E-2</v>
      </c>
      <c r="G45">
        <f t="shared" si="0"/>
        <v>5.7076176934435584E-2</v>
      </c>
      <c r="H45">
        <f t="shared" si="1"/>
        <v>2.1027351343780105E-2</v>
      </c>
      <c r="I45" s="7">
        <f t="shared" si="2"/>
        <v>2.2830470773774234</v>
      </c>
      <c r="J45">
        <f>SUM(I24:I45)</f>
        <v>2476.2942732257839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-4.552980132450331E-3</v>
      </c>
      <c r="E46" s="6">
        <f>'Plate 2'!N53</f>
        <v>-1.2233285917496443E-2</v>
      </c>
      <c r="F46" s="6">
        <f>'Plate 3'!N53</f>
        <v>-1.2895662368112544E-2</v>
      </c>
      <c r="G46" s="6">
        <f t="shared" si="0"/>
        <v>-9.893976139353106E-3</v>
      </c>
      <c r="H46" s="6">
        <f t="shared" si="1"/>
        <v>4.637279849210767E-3</v>
      </c>
      <c r="I46" s="7">
        <f t="shared" si="2"/>
        <v>-0.39575904557412422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-7.4503311258278145E-3</v>
      </c>
      <c r="E47" s="6">
        <f>'Plate 2'!N54</f>
        <v>-1.4793741109530583E-2</v>
      </c>
      <c r="F47" s="6">
        <f>'Plate 3'!N54</f>
        <v>-3.2239155920281361E-3</v>
      </c>
      <c r="G47" s="6">
        <f t="shared" si="0"/>
        <v>-8.48932927579551E-3</v>
      </c>
      <c r="H47" s="6">
        <f t="shared" si="1"/>
        <v>5.8544729475068832E-3</v>
      </c>
      <c r="I47" s="7">
        <f t="shared" si="2"/>
        <v>-0.33957317103182039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2.0281456953642384E-2</v>
      </c>
      <c r="E48" s="6">
        <f>'Plate 2'!N55</f>
        <v>1.9061166429587481E-2</v>
      </c>
      <c r="F48" s="6">
        <f>'Plate 3'!N55</f>
        <v>-5.8616647127784287E-4</v>
      </c>
      <c r="G48" s="6">
        <f t="shared" si="0"/>
        <v>1.2918818970650675E-2</v>
      </c>
      <c r="H48" s="6">
        <f t="shared" si="1"/>
        <v>1.1711564843384524E-2</v>
      </c>
      <c r="I48" s="7">
        <f t="shared" si="2"/>
        <v>0.516752758826027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2.6076158940397352E-2</v>
      </c>
      <c r="E49" s="6">
        <f>'Plate 2'!N56</f>
        <v>-1.4224751066856331E-3</v>
      </c>
      <c r="F49" s="6">
        <f>'Plate 3'!N56</f>
        <v>1.0257913247362251E-2</v>
      </c>
      <c r="G49" s="6">
        <f t="shared" si="0"/>
        <v>1.1637199027024656E-2</v>
      </c>
      <c r="H49" s="6">
        <f t="shared" si="1"/>
        <v>1.3801106497680979E-2</v>
      </c>
      <c r="I49" s="7">
        <f t="shared" si="2"/>
        <v>0.46548796108098622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8.1953642384105962E-2</v>
      </c>
      <c r="E50" s="6">
        <f>'Plate 2'!N57</f>
        <v>3.8122332859174962E-2</v>
      </c>
      <c r="F50" s="6">
        <f>'Plate 3'!N57</f>
        <v>4.1617819460726846E-2</v>
      </c>
      <c r="G50" s="6">
        <f t="shared" si="0"/>
        <v>5.3897931568002592E-2</v>
      </c>
      <c r="H50" s="6">
        <f t="shared" si="1"/>
        <v>2.4359737040719916E-2</v>
      </c>
      <c r="I50" s="7">
        <f t="shared" si="2"/>
        <v>2.1559172627201035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0.18625827814569537</v>
      </c>
      <c r="E51" s="6">
        <f>'Plate 2'!N58</f>
        <v>0.12147937411095305</v>
      </c>
      <c r="F51" s="6">
        <f>'Plate 3'!N58</f>
        <v>0.13716295427901523</v>
      </c>
      <c r="G51" s="6">
        <f t="shared" si="0"/>
        <v>0.14830020217855455</v>
      </c>
      <c r="H51" s="6">
        <f t="shared" si="1"/>
        <v>3.3795048750777608E-2</v>
      </c>
      <c r="I51" s="7">
        <f t="shared" si="2"/>
        <v>5.9320080871421821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0.60430463576158944</v>
      </c>
      <c r="E52" s="6">
        <f>'Plate 2'!N59</f>
        <v>0.40682788051209101</v>
      </c>
      <c r="F52" s="6">
        <f>'Plate 3'!N59</f>
        <v>0.38247362250879252</v>
      </c>
      <c r="G52" s="6">
        <f t="shared" si="0"/>
        <v>0.46453537959415764</v>
      </c>
      <c r="H52" s="6">
        <f t="shared" si="1"/>
        <v>0.12165470068156296</v>
      </c>
      <c r="I52" s="7">
        <f t="shared" si="2"/>
        <v>18.581415183766307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1.9706125827814569</v>
      </c>
      <c r="E53" s="6">
        <f>'Plate 2'!N60</f>
        <v>1.3658605974395448</v>
      </c>
      <c r="F53" s="6">
        <f>'Plate 3'!N60</f>
        <v>1.2286049237983587</v>
      </c>
      <c r="G53" s="6">
        <f t="shared" si="0"/>
        <v>1.5216927013397867</v>
      </c>
      <c r="H53" s="6">
        <f t="shared" si="1"/>
        <v>0.39478674617048226</v>
      </c>
      <c r="I53" s="7">
        <f t="shared" si="2"/>
        <v>60.867708053591471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9.243791390728477</v>
      </c>
      <c r="E54" s="6">
        <f>'Plate 2'!N61</f>
        <v>6.4668563300142248</v>
      </c>
      <c r="F54" s="6">
        <f>'Plate 3'!N61</f>
        <v>6.2851699882766709</v>
      </c>
      <c r="G54" s="6">
        <f t="shared" si="0"/>
        <v>7.3319392363397915</v>
      </c>
      <c r="H54" s="6">
        <f t="shared" si="1"/>
        <v>1.6582027852087295</v>
      </c>
      <c r="I54" s="7">
        <f t="shared" si="2"/>
        <v>293.27756945359164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18.99958609271523</v>
      </c>
      <c r="E55" s="6">
        <f>'Plate 2'!N62</f>
        <v>13.241536273115221</v>
      </c>
      <c r="F55" s="6">
        <f>'Plate 3'!N62</f>
        <v>12.184642438452521</v>
      </c>
      <c r="G55" s="6">
        <f t="shared" si="0"/>
        <v>14.808588268094324</v>
      </c>
      <c r="H55" s="6">
        <f t="shared" si="1"/>
        <v>3.6677790580840437</v>
      </c>
      <c r="I55" s="7">
        <f t="shared" si="2"/>
        <v>592.34353072377291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19.326986754966889</v>
      </c>
      <c r="E56" s="6">
        <f>'Plate 2'!N63</f>
        <v>13.902987197724039</v>
      </c>
      <c r="F56" s="6">
        <f>'Plate 3'!N63</f>
        <v>13.25820633059789</v>
      </c>
      <c r="G56" s="6">
        <f t="shared" si="0"/>
        <v>15.496060094429604</v>
      </c>
      <c r="H56" s="6">
        <f t="shared" si="1"/>
        <v>3.3333069016315529</v>
      </c>
      <c r="I56" s="7">
        <f t="shared" si="2"/>
        <v>619.84240377718413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12.060844370860927</v>
      </c>
      <c r="E57" s="6">
        <f>'Plate 2'!N64</f>
        <v>8.5871977240398287</v>
      </c>
      <c r="F57" s="6">
        <f>'Plate 3'!N64</f>
        <v>8.0908558030480648</v>
      </c>
      <c r="G57" s="6">
        <f t="shared" si="0"/>
        <v>9.5796326326496075</v>
      </c>
      <c r="H57" s="6">
        <f t="shared" si="1"/>
        <v>2.1630759563666961</v>
      </c>
      <c r="I57" s="7">
        <f t="shared" si="2"/>
        <v>383.18530530598429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6.4971026490066226</v>
      </c>
      <c r="E58" s="6">
        <f>'Plate 2'!N65</f>
        <v>4.5374110953058322</v>
      </c>
      <c r="F58" s="6">
        <f>'Plate 3'!N65</f>
        <v>4.3921453692848766</v>
      </c>
      <c r="G58" s="6">
        <f t="shared" si="0"/>
        <v>5.1422197045324438</v>
      </c>
      <c r="H58" s="6">
        <f t="shared" si="1"/>
        <v>1.1756089391074571</v>
      </c>
      <c r="I58" s="7">
        <f t="shared" si="2"/>
        <v>205.68878818129775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3.3282284768211921</v>
      </c>
      <c r="E59" s="6">
        <f>'Plate 2'!N66</f>
        <v>2.3226173541963018</v>
      </c>
      <c r="F59" s="6">
        <f>'Plate 3'!N66</f>
        <v>2.1990035169988276</v>
      </c>
      <c r="G59" s="6">
        <f t="shared" si="0"/>
        <v>2.6166164493387734</v>
      </c>
      <c r="H59" s="6">
        <f t="shared" si="1"/>
        <v>0.61936568635169109</v>
      </c>
      <c r="I59" s="7">
        <f t="shared" si="2"/>
        <v>104.66465797355093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1.8563741721854305</v>
      </c>
      <c r="E60" s="6">
        <f>'Plate 2'!N67</f>
        <v>1.3163584637268848</v>
      </c>
      <c r="F60" s="6">
        <f>'Plate 3'!N67</f>
        <v>1.2256740914419695</v>
      </c>
      <c r="G60" s="6">
        <f t="shared" si="0"/>
        <v>1.4661355757847616</v>
      </c>
      <c r="H60" s="6">
        <f t="shared" si="1"/>
        <v>0.34098465571745301</v>
      </c>
      <c r="I60" s="7">
        <f t="shared" si="2"/>
        <v>58.645423031390465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0.96481788079470199</v>
      </c>
      <c r="E61" s="6">
        <f>'Plate 2'!N68</f>
        <v>0.6705547652916074</v>
      </c>
      <c r="F61" s="6">
        <f>'Plate 3'!N68</f>
        <v>0.63980070339976558</v>
      </c>
      <c r="G61" s="6">
        <f t="shared" si="0"/>
        <v>0.75839111649535829</v>
      </c>
      <c r="H61" s="6">
        <f t="shared" si="1"/>
        <v>0.17943093335608123</v>
      </c>
      <c r="I61" s="7">
        <f t="shared" si="2"/>
        <v>30.335644659814331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0.47102649006622516</v>
      </c>
      <c r="E62" s="6">
        <f>'Plate 2'!N69</f>
        <v>0.33342816500711236</v>
      </c>
      <c r="F62" s="6">
        <f>'Plate 3'!N69</f>
        <v>0.30803048065650646</v>
      </c>
      <c r="G62" s="6">
        <f t="shared" si="0"/>
        <v>0.37082837857661466</v>
      </c>
      <c r="H62" s="6">
        <f t="shared" si="1"/>
        <v>8.7698385117153443E-2</v>
      </c>
      <c r="I62" s="7">
        <f t="shared" si="2"/>
        <v>14.833135143064586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0.28518211920529801</v>
      </c>
      <c r="E63" s="6">
        <f>'Plate 2'!N70</f>
        <v>0.18862019914651493</v>
      </c>
      <c r="F63" s="6">
        <f>'Plate 3'!N70</f>
        <v>0.17790152403282533</v>
      </c>
      <c r="G63" s="6">
        <f t="shared" si="0"/>
        <v>0.21723461412821277</v>
      </c>
      <c r="H63" s="6">
        <f t="shared" si="1"/>
        <v>5.9087816711218884E-2</v>
      </c>
      <c r="I63" s="7">
        <f t="shared" si="2"/>
        <v>8.6893845651285098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0.32574503311258279</v>
      </c>
      <c r="E64" s="6">
        <f>'Plate 2'!N71</f>
        <v>0.21536273115220483</v>
      </c>
      <c r="F64" s="6">
        <f>'Plate 3'!N71</f>
        <v>0.21072684642438452</v>
      </c>
      <c r="G64" s="6">
        <f t="shared" si="0"/>
        <v>0.25061153689639076</v>
      </c>
      <c r="H64" s="6">
        <f t="shared" si="1"/>
        <v>6.5108790090538465E-2</v>
      </c>
      <c r="I64" s="7">
        <f t="shared" si="2"/>
        <v>10.024461475855631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0.31663907284768211</v>
      </c>
      <c r="E65" s="6">
        <f>'Plate 2'!N72</f>
        <v>0.2042674253200569</v>
      </c>
      <c r="F65" s="6">
        <f>'Plate 3'!N72</f>
        <v>0.19167643610785462</v>
      </c>
      <c r="G65" s="6">
        <f t="shared" si="0"/>
        <v>0.23752764475853119</v>
      </c>
      <c r="H65" s="6">
        <f t="shared" si="1"/>
        <v>6.8801139475041656E-2</v>
      </c>
      <c r="I65" s="7">
        <f t="shared" si="2"/>
        <v>9.5011057903412475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0.1870860927152318</v>
      </c>
      <c r="E66" s="6">
        <f>'Plate 2'!N73</f>
        <v>0.11465149359886202</v>
      </c>
      <c r="F66" s="6">
        <f>'Plate 3'!N73</f>
        <v>0.12719812426729191</v>
      </c>
      <c r="G66" s="6">
        <f t="shared" si="0"/>
        <v>0.14297857019379523</v>
      </c>
      <c r="H66" s="6">
        <f t="shared" si="1"/>
        <v>3.8709942424612009E-2</v>
      </c>
      <c r="I66" s="7">
        <f t="shared" si="2"/>
        <v>5.7191428077518092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0.1316225165562914</v>
      </c>
      <c r="E67" s="6">
        <f>'Plate 2'!N74</f>
        <v>7.9943100995732569E-2</v>
      </c>
      <c r="F67" s="6">
        <f>'Plate 3'!N74</f>
        <v>6.0375146541617818E-2</v>
      </c>
      <c r="G67" s="6">
        <f t="shared" ref="G67:G73" si="3">AVERAGE(D67:F67)</f>
        <v>9.0646921364547259E-2</v>
      </c>
      <c r="H67" s="6">
        <f t="shared" ref="H67:H73" si="4">STDEV(D67:F67)</f>
        <v>3.6809995400269274E-2</v>
      </c>
      <c r="I67" s="7">
        <f t="shared" ref="I67:I89" si="5">G67*40</f>
        <v>3.6258768545818905</v>
      </c>
      <c r="J67">
        <f>SUM(I46:I67)</f>
        <v>2428.160386833832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-2.3592715231788079E-2</v>
      </c>
      <c r="E68">
        <f>'Plate 2'!N75</f>
        <v>-2.8449502133712661E-2</v>
      </c>
      <c r="F68">
        <f>'Plate 3'!N75</f>
        <v>-7.0339976553341153E-3</v>
      </c>
      <c r="G68">
        <f t="shared" si="3"/>
        <v>-1.969207167361162E-2</v>
      </c>
      <c r="H68">
        <f t="shared" si="4"/>
        <v>1.1227966117771306E-2</v>
      </c>
      <c r="I68" s="7">
        <f t="shared" si="5"/>
        <v>-0.78768286694446477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5.3807947019867547E-3</v>
      </c>
      <c r="E69">
        <f>'Plate 2'!N76</f>
        <v>-4.2674253200568994E-3</v>
      </c>
      <c r="F69">
        <f>'Plate 3'!N76</f>
        <v>-1.992966002344666E-2</v>
      </c>
      <c r="G69">
        <f t="shared" si="3"/>
        <v>-6.2720968805056012E-3</v>
      </c>
      <c r="H69">
        <f t="shared" si="4"/>
        <v>1.2773754759310495E-2</v>
      </c>
      <c r="I69" s="7">
        <f t="shared" si="5"/>
        <v>-0.25088387522022404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-1.2003311258278146E-2</v>
      </c>
      <c r="E70">
        <f>'Plate 2'!N77</f>
        <v>-1.4793741109530583E-2</v>
      </c>
      <c r="F70">
        <f>'Plate 3'!N77</f>
        <v>-1.3774912075029308E-2</v>
      </c>
      <c r="G70">
        <f t="shared" si="3"/>
        <v>-1.352398814761268E-2</v>
      </c>
      <c r="H70">
        <f t="shared" si="4"/>
        <v>1.4120364024000278E-3</v>
      </c>
      <c r="I70" s="7">
        <f t="shared" si="5"/>
        <v>-0.54095952590450724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3.4768211920529798E-2</v>
      </c>
      <c r="E71">
        <f>'Plate 2'!N78</f>
        <v>1.7638691322901849E-2</v>
      </c>
      <c r="F71">
        <f>'Plate 3'!N78</f>
        <v>-2.9308323563892143E-4</v>
      </c>
      <c r="G71">
        <f t="shared" si="3"/>
        <v>1.7371273335930908E-2</v>
      </c>
      <c r="H71">
        <f t="shared" si="4"/>
        <v>1.7532177240485902E-2</v>
      </c>
      <c r="I71" s="7">
        <f t="shared" si="5"/>
        <v>0.69485093343723636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0.1183774834437086</v>
      </c>
      <c r="E72">
        <f>'Plate 2'!N79</f>
        <v>7.5960170697012802E-2</v>
      </c>
      <c r="F72">
        <f>'Plate 3'!N79</f>
        <v>7.2977725674091443E-2</v>
      </c>
      <c r="G72">
        <f t="shared" si="3"/>
        <v>8.9105126604937621E-2</v>
      </c>
      <c r="H72">
        <f t="shared" si="4"/>
        <v>2.5394426568657608E-2</v>
      </c>
      <c r="I72" s="7">
        <f t="shared" si="5"/>
        <v>3.5642050641975049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0.31870860927152317</v>
      </c>
      <c r="E73">
        <f>'Plate 2'!N80</f>
        <v>0.22133712660028448</v>
      </c>
      <c r="F73">
        <f>'Plate 3'!N80</f>
        <v>0.19255568581477139</v>
      </c>
      <c r="G73">
        <f t="shared" si="3"/>
        <v>0.24420047389552635</v>
      </c>
      <c r="H73">
        <f t="shared" si="4"/>
        <v>6.6111190515134477E-2</v>
      </c>
      <c r="I73" s="7">
        <f t="shared" si="5"/>
        <v>9.768018955821054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0.92632450331125826</v>
      </c>
      <c r="E74">
        <f>'Plate 2'!N81</f>
        <v>0.64523470839260311</v>
      </c>
      <c r="F74">
        <f>'Plate 3'!N81</f>
        <v>0.58997655334114885</v>
      </c>
      <c r="G74">
        <f t="shared" ref="G74:G89" si="6">AVERAGE(D74:F74)</f>
        <v>0.72051192168167011</v>
      </c>
      <c r="H74">
        <f t="shared" ref="H74:H89" si="7">STDEV(D74:F74)</f>
        <v>0.18036762456909911</v>
      </c>
      <c r="I74" s="7">
        <f t="shared" si="5"/>
        <v>28.820476867266805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3.5169701986754967</v>
      </c>
      <c r="E75">
        <f>'Plate 2'!N82</f>
        <v>2.4042674253200569</v>
      </c>
      <c r="F75">
        <f>'Plate 3'!N82</f>
        <v>2.242379835873388</v>
      </c>
      <c r="G75">
        <f t="shared" si="6"/>
        <v>2.7212058199563138</v>
      </c>
      <c r="H75">
        <f t="shared" si="7"/>
        <v>0.69388947803879908</v>
      </c>
      <c r="I75" s="7">
        <f t="shared" si="5"/>
        <v>108.84823279825255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14.242135761589404</v>
      </c>
      <c r="E76">
        <f>'Plate 2'!N83</f>
        <v>10.081650071123756</v>
      </c>
      <c r="F76">
        <f>'Plate 3'!N83</f>
        <v>9.6606096131301289</v>
      </c>
      <c r="G76">
        <f t="shared" si="6"/>
        <v>11.328131815281097</v>
      </c>
      <c r="H76">
        <f t="shared" si="7"/>
        <v>2.5323670776848548</v>
      </c>
      <c r="I76" s="7">
        <f t="shared" si="5"/>
        <v>453.12527261124387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17.200745033112582</v>
      </c>
      <c r="E77">
        <f>'Plate 2'!N84</f>
        <v>11.79800853485064</v>
      </c>
      <c r="F77">
        <f>'Plate 3'!N84</f>
        <v>11.045720984759672</v>
      </c>
      <c r="G77">
        <f t="shared" si="6"/>
        <v>13.348158184240964</v>
      </c>
      <c r="H77">
        <f t="shared" si="7"/>
        <v>3.3575740067166735</v>
      </c>
      <c r="I77" s="7">
        <f t="shared" si="5"/>
        <v>533.92632736963856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13.833609271523178</v>
      </c>
      <c r="E78">
        <f>'Plate 2'!N85</f>
        <v>9.7049786628733994</v>
      </c>
      <c r="F78">
        <f>'Plate 3'!N85</f>
        <v>8.8610785463071515</v>
      </c>
      <c r="G78">
        <f t="shared" si="6"/>
        <v>10.799888826901244</v>
      </c>
      <c r="H78">
        <f t="shared" si="7"/>
        <v>2.6609465710105837</v>
      </c>
      <c r="I78" s="7">
        <f t="shared" si="5"/>
        <v>431.99555307604976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11.350165562913908</v>
      </c>
      <c r="E79">
        <f>'Plate 2'!N86</f>
        <v>8.0019914651493593</v>
      </c>
      <c r="F79">
        <f>'Plate 3'!N86</f>
        <v>7.4053341148886282</v>
      </c>
      <c r="G79">
        <f t="shared" si="6"/>
        <v>8.9191637143172979</v>
      </c>
      <c r="H79">
        <f t="shared" si="7"/>
        <v>2.1263413388529933</v>
      </c>
      <c r="I79" s="7">
        <f t="shared" si="5"/>
        <v>356.76654857269193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4.8754139072847682</v>
      </c>
      <c r="E80">
        <f>'Plate 2'!N87</f>
        <v>3.4224751066856332</v>
      </c>
      <c r="F80">
        <f>'Plate 3'!N87</f>
        <v>3.2121922626025792</v>
      </c>
      <c r="G80">
        <f t="shared" si="6"/>
        <v>3.8366937588576602</v>
      </c>
      <c r="H80">
        <f t="shared" si="7"/>
        <v>0.90568172041299078</v>
      </c>
      <c r="I80" s="7">
        <f t="shared" si="5"/>
        <v>153.46775035430642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2.2259933774834435</v>
      </c>
      <c r="E81">
        <f>'Plate 2'!N88</f>
        <v>1.5271692745376957</v>
      </c>
      <c r="F81">
        <f>'Plate 3'!N88</f>
        <v>1.4311254396248534</v>
      </c>
      <c r="G81">
        <f t="shared" si="6"/>
        <v>1.7280960305486641</v>
      </c>
      <c r="H81">
        <f t="shared" si="7"/>
        <v>0.43385761560644509</v>
      </c>
      <c r="I81" s="7">
        <f t="shared" si="5"/>
        <v>69.123841221946563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1.5277317880794703</v>
      </c>
      <c r="E82">
        <f>'Plate 2'!N89</f>
        <v>1.0398293029871977</v>
      </c>
      <c r="F82">
        <f>'Plate 3'!N89</f>
        <v>0.99237983587338807</v>
      </c>
      <c r="G82">
        <f t="shared" si="6"/>
        <v>1.1866469756466853</v>
      </c>
      <c r="H82">
        <f t="shared" si="7"/>
        <v>0.29633933241569066</v>
      </c>
      <c r="I82" s="7">
        <f t="shared" si="5"/>
        <v>47.465879025867409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0.82408940397350994</v>
      </c>
      <c r="E83">
        <f>'Plate 2'!N90</f>
        <v>0.57183499288762452</v>
      </c>
      <c r="F83">
        <f>'Plate 3'!N90</f>
        <v>0.50381008206330602</v>
      </c>
      <c r="G83">
        <f t="shared" si="6"/>
        <v>0.63324482630814682</v>
      </c>
      <c r="H83">
        <f t="shared" si="7"/>
        <v>0.16873970114163167</v>
      </c>
      <c r="I83" s="7">
        <f t="shared" si="5"/>
        <v>25.329793052325872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0.48096026490066224</v>
      </c>
      <c r="E84">
        <f>'Plate 2'!N91</f>
        <v>0.35448079658605974</v>
      </c>
      <c r="F84">
        <f>'Plate 3'!N91</f>
        <v>0.3115474794841735</v>
      </c>
      <c r="G84">
        <f t="shared" si="6"/>
        <v>0.38232951365696516</v>
      </c>
      <c r="H84">
        <f t="shared" si="7"/>
        <v>8.8072903026497021E-2</v>
      </c>
      <c r="I84" s="7">
        <f t="shared" si="5"/>
        <v>15.293180546278606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0.35347682119205298</v>
      </c>
      <c r="E85">
        <f>'Plate 2'!N92</f>
        <v>0.24238975817923186</v>
      </c>
      <c r="F85">
        <f>'Plate 3'!N92</f>
        <v>0.17643610785463071</v>
      </c>
      <c r="G85">
        <f t="shared" si="6"/>
        <v>0.25743422907530517</v>
      </c>
      <c r="H85">
        <f t="shared" si="7"/>
        <v>8.9474049998661195E-2</v>
      </c>
      <c r="I85" s="7">
        <f t="shared" si="5"/>
        <v>10.297369163012206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0.37334437086092714</v>
      </c>
      <c r="E86">
        <f>'Plate 2'!N93</f>
        <v>0.25519203413940256</v>
      </c>
      <c r="F86">
        <f>'Plate 3'!N93</f>
        <v>0.20691676436107856</v>
      </c>
      <c r="G86">
        <f t="shared" si="6"/>
        <v>0.27848438978713608</v>
      </c>
      <c r="H86">
        <f t="shared" si="7"/>
        <v>8.562381342262497E-2</v>
      </c>
      <c r="I86" s="7">
        <f t="shared" si="5"/>
        <v>11.139375591485443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0.29221854304635764</v>
      </c>
      <c r="E87">
        <f>'Plate 2'!N94</f>
        <v>0.2</v>
      </c>
      <c r="F87">
        <f>'Plate 3'!N94</f>
        <v>0.1708675263774912</v>
      </c>
      <c r="G87">
        <f t="shared" si="6"/>
        <v>0.22102868980794962</v>
      </c>
      <c r="H87">
        <f t="shared" si="7"/>
        <v>6.334959871949547E-2</v>
      </c>
      <c r="I87" s="7">
        <f t="shared" si="5"/>
        <v>8.8411475923179843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0.18998344370860928</v>
      </c>
      <c r="E88">
        <f>'Plate 2'!N95</f>
        <v>0.1274537695590327</v>
      </c>
      <c r="F88">
        <f>'Plate 3'!N95</f>
        <v>0.1392145369284877</v>
      </c>
      <c r="G88">
        <f t="shared" si="6"/>
        <v>0.15221725006537656</v>
      </c>
      <c r="H88">
        <f t="shared" si="7"/>
        <v>3.3230903523726568E-2</v>
      </c>
      <c r="I88" s="7">
        <f t="shared" si="5"/>
        <v>6.0886900026150625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5.9602649006622516E-2</v>
      </c>
      <c r="E89">
        <f>'Plate 2'!N96</f>
        <v>3.8122332859174962E-2</v>
      </c>
      <c r="F89">
        <f>'Plate 3'!N96</f>
        <v>3.0773739742086751E-2</v>
      </c>
      <c r="G89">
        <f t="shared" si="6"/>
        <v>4.2832907202628077E-2</v>
      </c>
      <c r="H89">
        <f t="shared" si="7"/>
        <v>1.4980608643496714E-2</v>
      </c>
      <c r="I89" s="7">
        <f t="shared" si="5"/>
        <v>1.7133162881051232</v>
      </c>
      <c r="J89">
        <f>SUM(I68:I89)</f>
        <v>2274.6903028187908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2023-03-07T00:05:12Z</dcterms:modified>
</cp:coreProperties>
</file>