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9 Batch 143 Water yr\"/>
    </mc:Choice>
  </mc:AlternateContent>
  <xr:revisionPtr revIDLastSave="0" documentId="13_ncr:1_{C5CDA1A1-D882-4B37-98B3-A2B37794A7D3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O10" i="6" s="1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O18" i="6" s="1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O26" i="6" s="1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O34" i="6" s="1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O42" i="6" s="1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O50" i="6" s="1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O82" i="6" s="1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O90" i="6" s="1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65" i="6" l="1"/>
  <c r="O57" i="6"/>
  <c r="O49" i="6"/>
  <c r="O33" i="6"/>
  <c r="O25" i="6"/>
  <c r="O17" i="6"/>
  <c r="O41" i="6"/>
  <c r="O9" i="6"/>
  <c r="O74" i="6"/>
  <c r="O80" i="6"/>
  <c r="O48" i="6"/>
  <c r="O24" i="6"/>
  <c r="O95" i="6"/>
  <c r="O87" i="6"/>
  <c r="O79" i="6"/>
  <c r="O71" i="6"/>
  <c r="O63" i="6"/>
  <c r="O55" i="6"/>
  <c r="O47" i="6"/>
  <c r="O39" i="6"/>
  <c r="O31" i="6"/>
  <c r="O23" i="6"/>
  <c r="O15" i="6"/>
  <c r="O88" i="6"/>
  <c r="O56" i="6"/>
  <c r="O94" i="6"/>
  <c r="O86" i="6"/>
  <c r="O78" i="6"/>
  <c r="O70" i="6"/>
  <c r="O62" i="6"/>
  <c r="O54" i="6"/>
  <c r="O46" i="6"/>
  <c r="O38" i="6"/>
  <c r="O30" i="6"/>
  <c r="O22" i="6"/>
  <c r="O14" i="6"/>
  <c r="O72" i="6"/>
  <c r="O40" i="6"/>
  <c r="O16" i="6"/>
  <c r="O96" i="6"/>
  <c r="O64" i="6"/>
  <c r="O32" i="6"/>
  <c r="O93" i="6"/>
  <c r="O85" i="6"/>
  <c r="O77" i="6"/>
  <c r="O69" i="6"/>
  <c r="O61" i="6"/>
  <c r="O53" i="6"/>
  <c r="O45" i="6"/>
  <c r="O37" i="6"/>
  <c r="O29" i="6"/>
  <c r="O21" i="6"/>
  <c r="O13" i="6"/>
  <c r="O73" i="6"/>
  <c r="O92" i="6"/>
  <c r="O84" i="6"/>
  <c r="O76" i="6"/>
  <c r="O68" i="6"/>
  <c r="O60" i="6"/>
  <c r="O52" i="6"/>
  <c r="O44" i="6"/>
  <c r="O36" i="6"/>
  <c r="O28" i="6"/>
  <c r="O20" i="6"/>
  <c r="O12" i="6"/>
  <c r="O66" i="6"/>
  <c r="O89" i="6"/>
  <c r="O91" i="6"/>
  <c r="O83" i="6"/>
  <c r="O75" i="6"/>
  <c r="O67" i="6"/>
  <c r="O59" i="6"/>
  <c r="O51" i="6"/>
  <c r="O43" i="6"/>
  <c r="O35" i="6"/>
  <c r="O27" i="6"/>
  <c r="O19" i="6"/>
  <c r="O11" i="6"/>
  <c r="O58" i="6"/>
  <c r="O81" i="6"/>
  <c r="O26" i="5"/>
  <c r="O18" i="5"/>
  <c r="O10" i="5"/>
  <c r="O96" i="5"/>
  <c r="O88" i="5"/>
  <c r="O80" i="5"/>
  <c r="E2" i="3"/>
  <c r="O95" i="5"/>
  <c r="O87" i="5"/>
  <c r="O79" i="5"/>
  <c r="O71" i="5"/>
  <c r="O63" i="5"/>
  <c r="O41" i="5"/>
  <c r="O33" i="5"/>
  <c r="O86" i="5"/>
  <c r="O78" i="5"/>
  <c r="O70" i="5"/>
  <c r="O62" i="5"/>
  <c r="E47" i="3"/>
  <c r="O46" i="5"/>
  <c r="O38" i="5"/>
  <c r="E54" i="3"/>
  <c r="O45" i="5"/>
  <c r="O37" i="5"/>
  <c r="O29" i="5"/>
  <c r="O21" i="5"/>
  <c r="O13" i="5"/>
  <c r="O89" i="5"/>
  <c r="E29" i="3"/>
  <c r="O12" i="5"/>
  <c r="O73" i="5"/>
  <c r="O91" i="5"/>
  <c r="O83" i="5"/>
  <c r="O75" i="5"/>
  <c r="O67" i="5"/>
  <c r="O59" i="5"/>
  <c r="O55" i="5"/>
  <c r="O51" i="5"/>
  <c r="O47" i="5"/>
  <c r="O43" i="5"/>
  <c r="O39" i="5"/>
  <c r="O35" i="5"/>
  <c r="O31" i="5"/>
  <c r="O27" i="5"/>
  <c r="O23" i="5"/>
  <c r="O19" i="5"/>
  <c r="O15" i="5"/>
  <c r="O11" i="5"/>
  <c r="I16" i="1"/>
  <c r="O89" i="1" s="1"/>
  <c r="O94" i="5"/>
  <c r="O90" i="5"/>
  <c r="O82" i="5"/>
  <c r="O74" i="5"/>
  <c r="O66" i="5"/>
  <c r="O58" i="5"/>
  <c r="O50" i="5"/>
  <c r="O42" i="5"/>
  <c r="O34" i="5"/>
  <c r="O30" i="5"/>
  <c r="O22" i="5"/>
  <c r="O14" i="5"/>
  <c r="O93" i="5"/>
  <c r="O81" i="5"/>
  <c r="O77" i="5"/>
  <c r="O69" i="5"/>
  <c r="O65" i="5"/>
  <c r="O61" i="5"/>
  <c r="O57" i="5"/>
  <c r="O53" i="5"/>
  <c r="O49" i="5"/>
  <c r="O25" i="5"/>
  <c r="O17" i="5"/>
  <c r="O85" i="5"/>
  <c r="O9" i="5"/>
  <c r="O92" i="5"/>
  <c r="O84" i="5"/>
  <c r="O76" i="5"/>
  <c r="O72" i="5"/>
  <c r="O68" i="5"/>
  <c r="O64" i="5"/>
  <c r="O60" i="5"/>
  <c r="O56" i="5"/>
  <c r="O52" i="5"/>
  <c r="O48" i="5"/>
  <c r="O44" i="5"/>
  <c r="O40" i="5"/>
  <c r="O36" i="5"/>
  <c r="O32" i="5"/>
  <c r="O28" i="5"/>
  <c r="O24" i="5"/>
  <c r="O20" i="5"/>
  <c r="O16" i="5"/>
  <c r="G9" i="6"/>
  <c r="F66" i="3"/>
  <c r="E77" i="3"/>
  <c r="E25" i="3"/>
  <c r="F30" i="3"/>
  <c r="F58" i="3"/>
  <c r="F23" i="3"/>
  <c r="F88" i="3"/>
  <c r="F63" i="3"/>
  <c r="F22" i="3"/>
  <c r="F43" i="3"/>
  <c r="F14" i="3"/>
  <c r="F76" i="3"/>
  <c r="E48" i="3"/>
  <c r="E40" i="3"/>
  <c r="E32" i="3"/>
  <c r="E24" i="3"/>
  <c r="F18" i="3"/>
  <c r="E52" i="3"/>
  <c r="F49" i="3"/>
  <c r="E8" i="3"/>
  <c r="F82" i="3"/>
  <c r="F69" i="3"/>
  <c r="G10" i="1"/>
  <c r="G10" i="6" s="1"/>
  <c r="E62" i="3"/>
  <c r="F25" i="3"/>
  <c r="E17" i="3"/>
  <c r="E78" i="3"/>
  <c r="E53" i="3"/>
  <c r="F42" i="3"/>
  <c r="E39" i="3"/>
  <c r="F20" i="3"/>
  <c r="E11" i="3"/>
  <c r="F89" i="3"/>
  <c r="F50" i="3"/>
  <c r="F7" i="3"/>
  <c r="F67" i="3"/>
  <c r="E57" i="3"/>
  <c r="F38" i="3"/>
  <c r="F26" i="3"/>
  <c r="E7" i="3"/>
  <c r="F87" i="3"/>
  <c r="F86" i="3"/>
  <c r="E71" i="3"/>
  <c r="F59" i="3"/>
  <c r="F55" i="3"/>
  <c r="E43" i="3"/>
  <c r="F41" i="3"/>
  <c r="F35" i="3"/>
  <c r="F31" i="3"/>
  <c r="F27" i="3"/>
  <c r="F8" i="3"/>
  <c r="F68" i="3"/>
  <c r="F52" i="3"/>
  <c r="F2" i="3"/>
  <c r="F80" i="3"/>
  <c r="E75" i="3"/>
  <c r="F48" i="3"/>
  <c r="F84" i="3"/>
  <c r="F83" i="3"/>
  <c r="F64" i="3"/>
  <c r="F56" i="3"/>
  <c r="F60" i="3"/>
  <c r="F36" i="3"/>
  <c r="F40" i="3"/>
  <c r="F32" i="3"/>
  <c r="F44" i="3"/>
  <c r="F28" i="3"/>
  <c r="F72" i="3" l="1"/>
  <c r="F70" i="3"/>
  <c r="F79" i="3"/>
  <c r="F74" i="3"/>
  <c r="F24" i="3"/>
  <c r="F13" i="3"/>
  <c r="F77" i="3"/>
  <c r="F62" i="3"/>
  <c r="F4" i="3"/>
  <c r="F21" i="3"/>
  <c r="F46" i="3"/>
  <c r="F12" i="3"/>
  <c r="F78" i="3"/>
  <c r="F47" i="3"/>
  <c r="F53" i="3"/>
  <c r="F54" i="3"/>
  <c r="F65" i="3"/>
  <c r="F85" i="3"/>
  <c r="E30" i="3"/>
  <c r="O54" i="5"/>
  <c r="E38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G60" i="3" s="1"/>
  <c r="I60" i="3" s="1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7" i="3"/>
  <c r="G7" i="3" s="1"/>
  <c r="I7" i="3" s="1"/>
  <c r="D63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D15" i="3" l="1"/>
  <c r="D79" i="3"/>
  <c r="H60" i="3"/>
  <c r="D19" i="3"/>
  <c r="G19" i="3" s="1"/>
  <c r="I19" i="3" s="1"/>
  <c r="D31" i="3"/>
  <c r="H31" i="3" s="1"/>
  <c r="D6" i="3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15" i="3"/>
  <c r="G12" i="3"/>
  <c r="I12" i="3" s="1"/>
  <c r="G15" i="3"/>
  <c r="I15" i="3" s="1"/>
  <c r="H25" i="3"/>
  <c r="G25" i="3"/>
  <c r="H22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H37" i="3" l="1"/>
  <c r="G51" i="3"/>
  <c r="I51" i="3" s="1"/>
  <c r="G86" i="3"/>
  <c r="I86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<sst xmlns="http://schemas.openxmlformats.org/spreadsheetml/2006/main" count="1065" uniqueCount="121">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</sst>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56996</c:v>
                </c:pt>
                <c:pt idx="1">
                  <c:v>42125</c:v>
                </c:pt>
                <c:pt idx="2">
                  <c:v>22357</c:v>
                </c:pt>
                <c:pt idx="3">
                  <c:v>8350</c:v>
                </c:pt>
                <c:pt idx="4">
                  <c:v>4528</c:v>
                </c:pt>
                <c:pt idx="5">
                  <c:v>3679</c:v>
                </c:pt>
                <c:pt idx="6">
                  <c:v>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3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42125</c:v>
                </c:pt>
                <c:pt idx="1">
                  <c:v>22357</c:v>
                </c:pt>
                <c:pt idx="2">
                  <c:v>8350</c:v>
                </c:pt>
                <c:pt idx="3">
                  <c:v>4528</c:v>
                </c:pt>
                <c:pt idx="4">
                  <c:v>3679</c:v>
                </c:pt>
                <c:pt idx="5">
                  <c:v>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56472</c:v>
                </c:pt>
                <c:pt idx="1">
                  <c:v>42034</c:v>
                </c:pt>
                <c:pt idx="2">
                  <c:v>22385</c:v>
                </c:pt>
                <c:pt idx="3">
                  <c:v>8401</c:v>
                </c:pt>
                <c:pt idx="4">
                  <c:v>4534</c:v>
                </c:pt>
                <c:pt idx="5">
                  <c:v>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3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42034</c:v>
                </c:pt>
                <c:pt idx="1">
                  <c:v>22385</c:v>
                </c:pt>
                <c:pt idx="2">
                  <c:v>8401</c:v>
                </c:pt>
                <c:pt idx="3">
                  <c:v>4534</c:v>
                </c:pt>
                <c:pt idx="4">
                  <c:v>3680</c:v>
                </c:pt>
                <c:pt idx="5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53595</c:v>
                </c:pt>
                <c:pt idx="1">
                  <c:v>39301</c:v>
                </c:pt>
                <c:pt idx="2">
                  <c:v>21382</c:v>
                </c:pt>
                <c:pt idx="3">
                  <c:v>8152</c:v>
                </c:pt>
                <c:pt idx="4">
                  <c:v>4453</c:v>
                </c:pt>
                <c:pt idx="5">
                  <c:v>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39301</c:v>
                </c:pt>
                <c:pt idx="1">
                  <c:v>21382</c:v>
                </c:pt>
                <c:pt idx="2">
                  <c:v>8152</c:v>
                </c:pt>
                <c:pt idx="3">
                  <c:v>4453</c:v>
                </c:pt>
                <c:pt idx="4">
                  <c:v>3660</c:v>
                </c:pt>
                <c:pt idx="5">
                  <c:v>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1.3670738801628854E-2</c:v>
                </c:pt>
                <c:pt idx="1">
                  <c:v>3.955788248981966E-2</c:v>
                </c:pt>
                <c:pt idx="2">
                  <c:v>5.9045956951716112E-2</c:v>
                </c:pt>
                <c:pt idx="3">
                  <c:v>0.16143106457242584</c:v>
                </c:pt>
                <c:pt idx="4">
                  <c:v>0.37434554973821987</c:v>
                </c:pt>
                <c:pt idx="5">
                  <c:v>0.78912158231529961</c:v>
                </c:pt>
                <c:pt idx="6">
                  <c:v>1.6128563118091914</c:v>
                </c:pt>
                <c:pt idx="7">
                  <c:v>3.0770796974985455</c:v>
                </c:pt>
                <c:pt idx="8">
                  <c:v>5.8097731239092498</c:v>
                </c:pt>
                <c:pt idx="9">
                  <c:v>8.4278650378126816</c:v>
                </c:pt>
                <c:pt idx="10">
                  <c:v>7.5724258289703315</c:v>
                </c:pt>
                <c:pt idx="11">
                  <c:v>4.9261198371146016</c:v>
                </c:pt>
                <c:pt idx="12">
                  <c:v>2.6515415939499709</c:v>
                </c:pt>
                <c:pt idx="13">
                  <c:v>1.5529377545084351</c:v>
                </c:pt>
                <c:pt idx="14">
                  <c:v>0.91041303083187897</c:v>
                </c:pt>
                <c:pt idx="15">
                  <c:v>0.50698080279232116</c:v>
                </c:pt>
                <c:pt idx="16">
                  <c:v>0.33449680046538688</c:v>
                </c:pt>
                <c:pt idx="17">
                  <c:v>0.2545084351367074</c:v>
                </c:pt>
                <c:pt idx="18">
                  <c:v>0.19488074461896451</c:v>
                </c:pt>
                <c:pt idx="19">
                  <c:v>0.16666666666666666</c:v>
                </c:pt>
                <c:pt idx="20">
                  <c:v>5.5264688772542175E-2</c:v>
                </c:pt>
                <c:pt idx="21">
                  <c:v>9.5986038394415361E-3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2.9086678301337987E-3</c:v>
                </c:pt>
                <c:pt idx="1">
                  <c:v>3.3740546829552062E-2</c:v>
                </c:pt>
                <c:pt idx="2">
                  <c:v>0.1055846422338569</c:v>
                </c:pt>
                <c:pt idx="3">
                  <c:v>0.20215241419429902</c:v>
                </c:pt>
                <c:pt idx="4">
                  <c:v>0.40110529377545084</c:v>
                </c:pt>
                <c:pt idx="5">
                  <c:v>1.1236183827806865</c:v>
                </c:pt>
                <c:pt idx="6">
                  <c:v>2.2879581151832462</c:v>
                </c:pt>
                <c:pt idx="7">
                  <c:v>4.8007562536358348</c:v>
                </c:pt>
                <c:pt idx="8">
                  <c:v>9.490983129726585</c:v>
                </c:pt>
                <c:pt idx="9">
                  <c:v>10.974112856311809</c:v>
                </c:pt>
                <c:pt idx="10">
                  <c:v>7.9653868528214078</c:v>
                </c:pt>
                <c:pt idx="11">
                  <c:v>4.1553228621291449</c:v>
                </c:pt>
                <c:pt idx="12">
                  <c:v>1.8763816172193135</c:v>
                </c:pt>
                <c:pt idx="13">
                  <c:v>0.99709133216986623</c:v>
                </c:pt>
                <c:pt idx="14">
                  <c:v>0.57358929610238507</c:v>
                </c:pt>
                <c:pt idx="15">
                  <c:v>0.41826643397324026</c:v>
                </c:pt>
                <c:pt idx="16">
                  <c:v>0.28184991273996507</c:v>
                </c:pt>
                <c:pt idx="17">
                  <c:v>0.16986620127981383</c:v>
                </c:pt>
                <c:pt idx="18">
                  <c:v>0.18150087260034903</c:v>
                </c:pt>
                <c:pt idx="19">
                  <c:v>0.14717859220477023</c:v>
                </c:pt>
                <c:pt idx="20">
                  <c:v>6.7771960442117515E-2</c:v>
                </c:pt>
                <c:pt idx="21">
                  <c:v>1.3379872018615475E-2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3.2577079697498547E-2</c:v>
                </c:pt>
                <c:pt idx="1">
                  <c:v>8.086096567771961E-2</c:v>
                </c:pt>
                <c:pt idx="2">
                  <c:v>0.15066899360093078</c:v>
                </c:pt>
                <c:pt idx="3">
                  <c:v>0.31355439208842351</c:v>
                </c:pt>
                <c:pt idx="4">
                  <c:v>0.66928446771378713</c:v>
                </c:pt>
                <c:pt idx="5">
                  <c:v>1.1541593949970914</c:v>
                </c:pt>
                <c:pt idx="6">
                  <c:v>2.1588132635253054</c:v>
                </c:pt>
                <c:pt idx="7">
                  <c:v>4.6134380453752177</c:v>
                </c:pt>
                <c:pt idx="8">
                  <c:v>10.504944735311227</c:v>
                </c:pt>
                <c:pt idx="9">
                  <c:v>12.314717859220478</c:v>
                </c:pt>
                <c:pt idx="10">
                  <c:v>11.264979639325189</c:v>
                </c:pt>
                <c:pt idx="11">
                  <c:v>6.5511925538103553</c:v>
                </c:pt>
                <c:pt idx="12">
                  <c:v>3.7129144851657943</c:v>
                </c:pt>
                <c:pt idx="13">
                  <c:v>2.0319953461314717</c:v>
                </c:pt>
                <c:pt idx="14">
                  <c:v>1.1393251890634088</c:v>
                </c:pt>
                <c:pt idx="15">
                  <c:v>0.72338568935427572</c:v>
                </c:pt>
                <c:pt idx="16">
                  <c:v>0.47498545666084935</c:v>
                </c:pt>
                <c:pt idx="17">
                  <c:v>0.37638161721931357</c:v>
                </c:pt>
                <c:pt idx="18">
                  <c:v>0.33362420011634669</c:v>
                </c:pt>
                <c:pt idx="19">
                  <c:v>0.22513089005235601</c:v>
                </c:pt>
                <c:pt idx="20">
                  <c:v>0.1256544502617801</c:v>
                </c:pt>
                <c:pt idx="21">
                  <c:v>3.5485747527632346E-2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3.1995346131471786E-2</c:v>
                </c:pt>
                <c:pt idx="1">
                  <c:v>5.06108202443281E-2</c:v>
                </c:pt>
                <c:pt idx="2">
                  <c:v>0.11169284467713787</c:v>
                </c:pt>
                <c:pt idx="3">
                  <c:v>0.14077952297847585</c:v>
                </c:pt>
                <c:pt idx="4">
                  <c:v>0.40226876090750435</c:v>
                </c:pt>
                <c:pt idx="5">
                  <c:v>0.70418848167539272</c:v>
                </c:pt>
                <c:pt idx="6">
                  <c:v>1.4092495636998255</c:v>
                </c:pt>
                <c:pt idx="7">
                  <c:v>3.5924956369982546</c:v>
                </c:pt>
                <c:pt idx="8">
                  <c:v>8.0823152995927874</c:v>
                </c:pt>
                <c:pt idx="9">
                  <c:v>10.495055264688773</c:v>
                </c:pt>
                <c:pt idx="10">
                  <c:v>10.034613147178591</c:v>
                </c:pt>
                <c:pt idx="11">
                  <c:v>6.5299592786503782</c:v>
                </c:pt>
                <c:pt idx="12">
                  <c:v>3.4115764979639325</c:v>
                </c:pt>
                <c:pt idx="13">
                  <c:v>1.7815590459569517</c:v>
                </c:pt>
                <c:pt idx="14">
                  <c:v>1.0578824898196626</c:v>
                </c:pt>
                <c:pt idx="15">
                  <c:v>0.55671902268760909</c:v>
                </c:pt>
                <c:pt idx="16">
                  <c:v>0.41041303083187902</c:v>
                </c:pt>
                <c:pt idx="17">
                  <c:v>0.29930191972076786</c:v>
                </c:pt>
                <c:pt idx="18">
                  <c:v>0.30890052356020942</c:v>
                </c:pt>
                <c:pt idx="19">
                  <c:v>0.16055846422338568</c:v>
                </c:pt>
                <c:pt idx="20">
                  <c:v>8.464223385689354E-2</c:v>
                </c:pt>
                <c:pt idx="21">
                  <c:v>2.326934264107039E-2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694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56996</v>
      </c>
      <c r="D2">
        <v>3485</v>
      </c>
      <c r="E2">
        <v>5181</v>
      </c>
      <c r="F2">
        <v>4588</v>
      </c>
      <c r="G2">
        <v>41167</v>
      </c>
      <c r="H2">
        <v>30823</v>
      </c>
      <c r="I2">
        <v>4516</v>
      </c>
      <c r="J2">
        <v>5739</v>
      </c>
      <c r="K2">
        <v>4212</v>
      </c>
      <c r="L2">
        <v>3870</v>
      </c>
      <c r="M2">
        <v>9563</v>
      </c>
      <c r="N2">
        <v>7075</v>
      </c>
      <c r="O2">
        <v>42125</v>
      </c>
      <c r="P2">
        <v>3574</v>
      </c>
      <c r="Q2">
        <v>6568</v>
      </c>
      <c r="R2">
        <v>4313</v>
      </c>
      <c r="S2">
        <v>36068</v>
      </c>
      <c r="T2">
        <v>17724</v>
      </c>
      <c r="U2">
        <v>3956</v>
      </c>
      <c r="V2">
        <v>7406</v>
      </c>
      <c r="W2">
        <v>4585</v>
      </c>
      <c r="X2">
        <v>3560</v>
      </c>
      <c r="Y2">
        <v>15167</v>
      </c>
      <c r="Z2">
        <v>5352</v>
      </c>
      <c r="AA2">
        <v>22357</v>
      </c>
      <c r="AB2">
        <v>3641</v>
      </c>
      <c r="AC2">
        <v>8777</v>
      </c>
      <c r="AD2">
        <v>4108</v>
      </c>
      <c r="AE2">
        <v>19943</v>
      </c>
      <c r="AF2">
        <v>9889</v>
      </c>
      <c r="AG2">
        <v>3716</v>
      </c>
      <c r="AH2">
        <v>10860</v>
      </c>
      <c r="AI2">
        <v>4732</v>
      </c>
      <c r="AJ2">
        <v>3548</v>
      </c>
      <c r="AK2">
        <v>25888</v>
      </c>
      <c r="AL2">
        <v>4849</v>
      </c>
      <c r="AM2">
        <v>8350</v>
      </c>
      <c r="AN2">
        <v>3993</v>
      </c>
      <c r="AO2">
        <v>12554</v>
      </c>
      <c r="AP2">
        <v>4011</v>
      </c>
      <c r="AQ2">
        <v>11304</v>
      </c>
      <c r="AR2">
        <v>6866</v>
      </c>
      <c r="AS2">
        <v>3550</v>
      </c>
      <c r="AT2">
        <v>19299</v>
      </c>
      <c r="AU2">
        <v>5071</v>
      </c>
      <c r="AV2">
        <v>3612</v>
      </c>
      <c r="AW2">
        <v>37937</v>
      </c>
      <c r="AX2">
        <v>4467</v>
      </c>
      <c r="AY2">
        <v>4528</v>
      </c>
      <c r="AZ2">
        <v>4725</v>
      </c>
      <c r="BA2">
        <v>20374</v>
      </c>
      <c r="BB2">
        <v>3628</v>
      </c>
      <c r="BC2">
        <v>7301</v>
      </c>
      <c r="BD2">
        <v>5410</v>
      </c>
      <c r="BE2">
        <v>3484</v>
      </c>
      <c r="BF2">
        <v>39554</v>
      </c>
      <c r="BG2">
        <v>5925</v>
      </c>
      <c r="BH2">
        <v>3822</v>
      </c>
      <c r="BI2">
        <v>39520</v>
      </c>
      <c r="BJ2">
        <v>4500</v>
      </c>
      <c r="BK2">
        <v>3679</v>
      </c>
      <c r="BL2">
        <v>6151</v>
      </c>
      <c r="BM2">
        <v>29472</v>
      </c>
      <c r="BN2">
        <v>3471</v>
      </c>
      <c r="BO2">
        <v>4817</v>
      </c>
      <c r="BP2">
        <v>4876</v>
      </c>
      <c r="BQ2">
        <v>3671</v>
      </c>
      <c r="BR2">
        <v>45776</v>
      </c>
      <c r="BS2">
        <v>7355</v>
      </c>
      <c r="BT2">
        <v>3922</v>
      </c>
      <c r="BU2">
        <v>31225</v>
      </c>
      <c r="BV2">
        <v>3990</v>
      </c>
      <c r="BW2">
        <v>3438</v>
      </c>
      <c r="BX2">
        <v>8983</v>
      </c>
      <c r="BY2">
        <v>32413</v>
      </c>
      <c r="BZ2">
        <v>3448</v>
      </c>
      <c r="CA2">
        <v>4133</v>
      </c>
      <c r="CB2">
        <v>4407</v>
      </c>
      <c r="CC2">
        <v>3944</v>
      </c>
      <c r="CD2">
        <v>42167</v>
      </c>
      <c r="CE2">
        <v>10424</v>
      </c>
      <c r="CF2">
        <v>4821</v>
      </c>
      <c r="CG2">
        <v>15789</v>
      </c>
      <c r="CH2">
        <v>3729</v>
      </c>
      <c r="CI2">
        <v>3444</v>
      </c>
      <c r="CJ2">
        <v>14017</v>
      </c>
      <c r="CK2">
        <v>23412</v>
      </c>
      <c r="CL2">
        <v>3554</v>
      </c>
      <c r="CM2">
        <v>3801</v>
      </c>
      <c r="CN2">
        <v>4022</v>
      </c>
      <c r="CO2">
        <v>4062</v>
      </c>
      <c r="CP2">
        <v>25961</v>
      </c>
      <c r="CQ2">
        <v>16203</v>
      </c>
      <c r="CR2">
        <v>5859</v>
      </c>
      <c r="CS2">
        <v>8283</v>
      </c>
      <c r="CT2">
        <v>3518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56996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56996</v>
      </c>
      <c r="K9" t="s">
        <v>82</v>
      </c>
      <c r="L9" s="8" t="str">
        <f>A10</f>
        <v>A2</v>
      </c>
      <c r="M9" s="8">
        <f>B10</f>
        <v>3485</v>
      </c>
      <c r="N9" s="8">
        <f>(M9-I$15)/3438</f>
        <v>1.3670738801628854E-2</v>
      </c>
      <c r="O9" s="8">
        <f>N9*40</f>
        <v>0.54682955206515416</v>
      </c>
    </row>
    <row r="10" spans="1:98" x14ac:dyDescent="0.4">
      <c r="A10" t="s">
        <v>83</v>
      </c>
      <c r="B10">
        <v>3485</v>
      </c>
      <c r="E10">
        <f>E9/2</f>
        <v>15</v>
      </c>
      <c r="G10">
        <f>G9/2</f>
        <v>15</v>
      </c>
      <c r="H10" t="str">
        <f>A21</f>
        <v>B1</v>
      </c>
      <c r="I10">
        <f>B21</f>
        <v>42125</v>
      </c>
      <c r="K10" t="s">
        <v>85</v>
      </c>
      <c r="L10" s="8" t="str">
        <f>A22</f>
        <v>B2</v>
      </c>
      <c r="M10" s="8">
        <f>B22</f>
        <v>3574</v>
      </c>
      <c r="N10" s="8">
        <f t="shared" ref="N10:N73" si="1">(M10-I$15)/3438</f>
        <v>3.955788248981966E-2</v>
      </c>
      <c r="O10" s="8">
        <f t="shared" ref="O10:O73" si="2">N10*40</f>
        <v>1.5823152995927865</v>
      </c>
    </row>
    <row r="11" spans="1:98" x14ac:dyDescent="0.4">
      <c r="A11" t="s">
        <v>84</v>
      </c>
      <c r="B11">
        <v>5181</v>
      </c>
      <c r="E11">
        <f>E10/2</f>
        <v>7.5</v>
      </c>
      <c r="G11">
        <f>G10/2</f>
        <v>7.5</v>
      </c>
      <c r="H11" t="str">
        <f>A33</f>
        <v>C1</v>
      </c>
      <c r="I11">
        <f>B33</f>
        <v>22357</v>
      </c>
      <c r="K11" t="s">
        <v>88</v>
      </c>
      <c r="L11" s="8" t="str">
        <f>A34</f>
        <v>C2</v>
      </c>
      <c r="M11" s="8">
        <f>B34</f>
        <v>3641</v>
      </c>
      <c r="N11" s="8">
        <f t="shared" si="1"/>
        <v>5.9045956951716112E-2</v>
      </c>
      <c r="O11" s="8">
        <f t="shared" si="2"/>
        <v>2.3618382780686447</v>
      </c>
    </row>
    <row r="12" spans="1:98" x14ac:dyDescent="0.4">
      <c r="A12" t="s">
        <v>9</v>
      </c>
      <c r="B12">
        <v>4588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8350</v>
      </c>
      <c r="K12" t="s">
        <v>91</v>
      </c>
      <c r="L12" s="8" t="str">
        <f>A46</f>
        <v>D2</v>
      </c>
      <c r="M12" s="8">
        <f>B46</f>
        <v>3993</v>
      </c>
      <c r="N12" s="8">
        <f t="shared" si="1"/>
        <v>0.16143106457242584</v>
      </c>
      <c r="O12" s="8">
        <f t="shared" si="2"/>
        <v>6.4572425828970337</v>
      </c>
    </row>
    <row r="13" spans="1:98" x14ac:dyDescent="0.4">
      <c r="A13" t="s">
        <v>17</v>
      </c>
      <c r="B13">
        <v>41167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4528</v>
      </c>
      <c r="K13" t="s">
        <v>94</v>
      </c>
      <c r="L13" s="8" t="str">
        <f>A58</f>
        <v>E2</v>
      </c>
      <c r="M13" s="8">
        <f>B58</f>
        <v>4725</v>
      </c>
      <c r="N13" s="8">
        <f t="shared" si="1"/>
        <v>0.37434554973821987</v>
      </c>
      <c r="O13" s="8">
        <f t="shared" si="2"/>
        <v>14.973821989528794</v>
      </c>
    </row>
    <row r="14" spans="1:98" x14ac:dyDescent="0.4">
      <c r="A14" t="s">
        <v>25</v>
      </c>
      <c r="B14">
        <v>30823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3679</v>
      </c>
      <c r="K14" t="s">
        <v>97</v>
      </c>
      <c r="L14" s="8" t="str">
        <f>A70</f>
        <v>F2</v>
      </c>
      <c r="M14" s="8">
        <f>B70</f>
        <v>6151</v>
      </c>
      <c r="N14" s="8">
        <f t="shared" si="1"/>
        <v>0.78912158231529961</v>
      </c>
      <c r="O14" s="8">
        <f t="shared" si="2"/>
        <v>31.564863292611985</v>
      </c>
    </row>
    <row r="15" spans="1:98" x14ac:dyDescent="0.4">
      <c r="A15" t="s">
        <v>34</v>
      </c>
      <c r="B15">
        <v>4516</v>
      </c>
      <c r="G15">
        <f t="shared" ref="G15" si="3">E15*1.14</f>
        <v>0</v>
      </c>
      <c r="H15" t="str">
        <f>A81</f>
        <v>G1</v>
      </c>
      <c r="I15">
        <f>B81</f>
        <v>3438</v>
      </c>
      <c r="K15" t="s">
        <v>100</v>
      </c>
      <c r="L15" s="8" t="str">
        <f>A82</f>
        <v>G2</v>
      </c>
      <c r="M15" s="8">
        <f>B82</f>
        <v>8983</v>
      </c>
      <c r="N15" s="8">
        <f t="shared" si="1"/>
        <v>1.6128563118091914</v>
      </c>
      <c r="O15" s="8">
        <f t="shared" si="2"/>
        <v>64.514252472367659</v>
      </c>
    </row>
    <row r="16" spans="1:98" x14ac:dyDescent="0.4">
      <c r="A16" t="s">
        <v>41</v>
      </c>
      <c r="B16">
        <v>5739</v>
      </c>
      <c r="H16" t="s">
        <v>119</v>
      </c>
      <c r="I16">
        <f>SLOPE(I10:I15, G10:G15)</f>
        <v>2574.1379120393181</v>
      </c>
      <c r="K16" t="s">
        <v>103</v>
      </c>
      <c r="L16" s="8" t="str">
        <f>A94</f>
        <v>H2</v>
      </c>
      <c r="M16" s="8">
        <f>B94</f>
        <v>14017</v>
      </c>
      <c r="N16" s="8">
        <f t="shared" si="1"/>
        <v>3.0770796974985455</v>
      </c>
      <c r="O16" s="8">
        <f t="shared" si="2"/>
        <v>123.08318789994182</v>
      </c>
    </row>
    <row r="17" spans="1:15" x14ac:dyDescent="0.4">
      <c r="A17" t="s">
        <v>49</v>
      </c>
      <c r="B17">
        <v>4212</v>
      </c>
      <c r="K17" t="s">
        <v>104</v>
      </c>
      <c r="L17" s="8" t="str">
        <f>A95</f>
        <v>H3</v>
      </c>
      <c r="M17" s="8">
        <f>B95</f>
        <v>23412</v>
      </c>
      <c r="N17" s="8">
        <f t="shared" si="1"/>
        <v>5.8097731239092498</v>
      </c>
      <c r="O17" s="8">
        <f t="shared" si="2"/>
        <v>232.39092495636999</v>
      </c>
    </row>
    <row r="18" spans="1:15" x14ac:dyDescent="0.4">
      <c r="A18" t="s">
        <v>57</v>
      </c>
      <c r="B18">
        <v>3870</v>
      </c>
      <c r="K18" t="s">
        <v>101</v>
      </c>
      <c r="L18" s="8" t="str">
        <f>A83</f>
        <v>G3</v>
      </c>
      <c r="M18" s="8">
        <f>B83</f>
        <v>32413</v>
      </c>
      <c r="N18" s="8">
        <f t="shared" si="1"/>
        <v>8.4278650378126816</v>
      </c>
      <c r="O18" s="8">
        <f t="shared" si="2"/>
        <v>337.11460151250725</v>
      </c>
    </row>
    <row r="19" spans="1:15" x14ac:dyDescent="0.4">
      <c r="A19" t="s">
        <v>65</v>
      </c>
      <c r="B19">
        <v>9563</v>
      </c>
      <c r="K19" t="s">
        <v>98</v>
      </c>
      <c r="L19" s="8" t="str">
        <f>A71</f>
        <v>F3</v>
      </c>
      <c r="M19" s="8">
        <f>B71</f>
        <v>29472</v>
      </c>
      <c r="N19" s="8">
        <f t="shared" si="1"/>
        <v>7.5724258289703315</v>
      </c>
      <c r="O19" s="8">
        <f t="shared" si="2"/>
        <v>302.89703315881326</v>
      </c>
    </row>
    <row r="20" spans="1:15" x14ac:dyDescent="0.4">
      <c r="A20" t="s">
        <v>73</v>
      </c>
      <c r="B20">
        <v>7075</v>
      </c>
      <c r="K20" t="s">
        <v>95</v>
      </c>
      <c r="L20" s="8" t="str">
        <f>A59</f>
        <v>E3</v>
      </c>
      <c r="M20" s="8">
        <f>B59</f>
        <v>20374</v>
      </c>
      <c r="N20" s="8">
        <f t="shared" si="1"/>
        <v>4.9261198371146016</v>
      </c>
      <c r="O20" s="8">
        <f t="shared" si="2"/>
        <v>197.04479348458406</v>
      </c>
    </row>
    <row r="21" spans="1:15" x14ac:dyDescent="0.4">
      <c r="A21" t="s">
        <v>85</v>
      </c>
      <c r="B21">
        <v>42125</v>
      </c>
      <c r="K21" t="s">
        <v>92</v>
      </c>
      <c r="L21" s="8" t="str">
        <f>A47</f>
        <v>D3</v>
      </c>
      <c r="M21" s="8">
        <f>B47</f>
        <v>12554</v>
      </c>
      <c r="N21" s="8">
        <f t="shared" si="1"/>
        <v>2.6515415939499709</v>
      </c>
      <c r="O21" s="8">
        <f t="shared" si="2"/>
        <v>106.06166375799884</v>
      </c>
    </row>
    <row r="22" spans="1:15" x14ac:dyDescent="0.4">
      <c r="A22" t="s">
        <v>86</v>
      </c>
      <c r="B22">
        <v>3574</v>
      </c>
      <c r="K22" t="s">
        <v>89</v>
      </c>
      <c r="L22" s="8" t="str">
        <f>A35</f>
        <v>C3</v>
      </c>
      <c r="M22" s="8">
        <f>B35</f>
        <v>8777</v>
      </c>
      <c r="N22" s="8">
        <f t="shared" si="1"/>
        <v>1.5529377545084351</v>
      </c>
      <c r="O22" s="8">
        <f t="shared" si="2"/>
        <v>62.117510180337405</v>
      </c>
    </row>
    <row r="23" spans="1:15" x14ac:dyDescent="0.4">
      <c r="A23" t="s">
        <v>87</v>
      </c>
      <c r="B23">
        <v>6568</v>
      </c>
      <c r="K23" t="s">
        <v>86</v>
      </c>
      <c r="L23" s="8" t="str">
        <f>A23</f>
        <v>B3</v>
      </c>
      <c r="M23" s="8">
        <f>B23</f>
        <v>6568</v>
      </c>
      <c r="N23" s="8">
        <f t="shared" si="1"/>
        <v>0.91041303083187897</v>
      </c>
      <c r="O23" s="8">
        <f t="shared" si="2"/>
        <v>36.416521233275162</v>
      </c>
    </row>
    <row r="24" spans="1:15" x14ac:dyDescent="0.4">
      <c r="A24" t="s">
        <v>10</v>
      </c>
      <c r="B24">
        <v>4313</v>
      </c>
      <c r="K24" t="s">
        <v>83</v>
      </c>
      <c r="L24" s="8" t="str">
        <f>A11</f>
        <v>A3</v>
      </c>
      <c r="M24" s="8">
        <f>B11</f>
        <v>5181</v>
      </c>
      <c r="N24" s="8">
        <f t="shared" si="1"/>
        <v>0.50698080279232116</v>
      </c>
      <c r="O24" s="8">
        <f t="shared" si="2"/>
        <v>20.279232111692846</v>
      </c>
    </row>
    <row r="25" spans="1:15" x14ac:dyDescent="0.4">
      <c r="A25" t="s">
        <v>18</v>
      </c>
      <c r="B25">
        <v>36068</v>
      </c>
      <c r="K25" t="s">
        <v>84</v>
      </c>
      <c r="L25" s="8" t="str">
        <f>A12</f>
        <v>A4</v>
      </c>
      <c r="M25" s="8">
        <f>B12</f>
        <v>4588</v>
      </c>
      <c r="N25" s="8">
        <f t="shared" si="1"/>
        <v>0.33449680046538688</v>
      </c>
      <c r="O25" s="8">
        <f t="shared" si="2"/>
        <v>13.379872018615476</v>
      </c>
    </row>
    <row r="26" spans="1:15" x14ac:dyDescent="0.4">
      <c r="A26" t="s">
        <v>26</v>
      </c>
      <c r="B26">
        <v>17724</v>
      </c>
      <c r="K26" t="s">
        <v>87</v>
      </c>
      <c r="L26" s="8" t="str">
        <f>A24</f>
        <v>B4</v>
      </c>
      <c r="M26" s="8">
        <f>B24</f>
        <v>4313</v>
      </c>
      <c r="N26" s="8">
        <f t="shared" si="1"/>
        <v>0.2545084351367074</v>
      </c>
      <c r="O26" s="8">
        <f t="shared" si="2"/>
        <v>10.180337405468297</v>
      </c>
    </row>
    <row r="27" spans="1:15" x14ac:dyDescent="0.4">
      <c r="A27" t="s">
        <v>35</v>
      </c>
      <c r="B27">
        <v>3956</v>
      </c>
      <c r="K27" t="s">
        <v>90</v>
      </c>
      <c r="L27" s="8" t="str">
        <f>A36</f>
        <v>C4</v>
      </c>
      <c r="M27" s="8">
        <f>B36</f>
        <v>4108</v>
      </c>
      <c r="N27" s="8">
        <f t="shared" si="1"/>
        <v>0.19488074461896451</v>
      </c>
      <c r="O27" s="8">
        <f t="shared" si="2"/>
        <v>7.7952297847585807</v>
      </c>
    </row>
    <row r="28" spans="1:15" x14ac:dyDescent="0.4">
      <c r="A28" t="s">
        <v>42</v>
      </c>
      <c r="B28">
        <v>7406</v>
      </c>
      <c r="K28" t="s">
        <v>93</v>
      </c>
      <c r="L28" s="8" t="str">
        <f>A48</f>
        <v>D4</v>
      </c>
      <c r="M28" s="8">
        <f>B48</f>
        <v>4011</v>
      </c>
      <c r="N28" s="8">
        <f t="shared" si="1"/>
        <v>0.16666666666666666</v>
      </c>
      <c r="O28" s="8">
        <f t="shared" si="2"/>
        <v>6.6666666666666661</v>
      </c>
    </row>
    <row r="29" spans="1:15" x14ac:dyDescent="0.4">
      <c r="A29" t="s">
        <v>50</v>
      </c>
      <c r="B29">
        <v>4585</v>
      </c>
      <c r="K29" t="s">
        <v>96</v>
      </c>
      <c r="L29" s="8" t="str">
        <f>A60</f>
        <v>E4</v>
      </c>
      <c r="M29" s="8">
        <f>B60</f>
        <v>3628</v>
      </c>
      <c r="N29" s="8">
        <f t="shared" si="1"/>
        <v>5.5264688772542175E-2</v>
      </c>
      <c r="O29" s="8">
        <f t="shared" si="2"/>
        <v>2.2105875509016872</v>
      </c>
    </row>
    <row r="30" spans="1:15" x14ac:dyDescent="0.4">
      <c r="A30" t="s">
        <v>58</v>
      </c>
      <c r="B30">
        <v>3560</v>
      </c>
      <c r="K30" t="s">
        <v>99</v>
      </c>
      <c r="L30" s="8" t="str">
        <f>A72</f>
        <v>F4</v>
      </c>
      <c r="M30" s="8">
        <f>B72</f>
        <v>3471</v>
      </c>
      <c r="N30" s="8">
        <f t="shared" si="1"/>
        <v>9.5986038394415361E-3</v>
      </c>
      <c r="O30" s="8">
        <f t="shared" si="2"/>
        <v>0.38394415357766143</v>
      </c>
    </row>
    <row r="31" spans="1:15" x14ac:dyDescent="0.4">
      <c r="A31" t="s">
        <v>66</v>
      </c>
      <c r="B31">
        <v>15167</v>
      </c>
      <c r="K31" t="s">
        <v>102</v>
      </c>
      <c r="L31" s="8" t="str">
        <f>A84</f>
        <v>G4</v>
      </c>
      <c r="M31" s="8">
        <f>B84</f>
        <v>3448</v>
      </c>
      <c r="N31" s="8">
        <f t="shared" si="1"/>
        <v>2.9086678301337987E-3</v>
      </c>
      <c r="O31" s="8">
        <f t="shared" si="2"/>
        <v>0.11634671320535195</v>
      </c>
    </row>
    <row r="32" spans="1:15" x14ac:dyDescent="0.4">
      <c r="A32" t="s">
        <v>74</v>
      </c>
      <c r="B32">
        <v>5352</v>
      </c>
      <c r="K32" t="s">
        <v>105</v>
      </c>
      <c r="L32" t="str">
        <f>A96</f>
        <v>H4</v>
      </c>
      <c r="M32">
        <f>B96</f>
        <v>3554</v>
      </c>
      <c r="N32" s="8">
        <f t="shared" si="1"/>
        <v>3.3740546829552062E-2</v>
      </c>
      <c r="O32" s="8">
        <f t="shared" si="2"/>
        <v>1.3496218731820826</v>
      </c>
    </row>
    <row r="33" spans="1:15" x14ac:dyDescent="0.4">
      <c r="A33" t="s">
        <v>88</v>
      </c>
      <c r="B33">
        <v>22357</v>
      </c>
      <c r="K33" t="s">
        <v>16</v>
      </c>
      <c r="L33" t="str">
        <f>A97</f>
        <v>H5</v>
      </c>
      <c r="M33">
        <f>B97</f>
        <v>3801</v>
      </c>
      <c r="N33" s="8">
        <f t="shared" si="1"/>
        <v>0.1055846422338569</v>
      </c>
      <c r="O33" s="8">
        <f t="shared" si="2"/>
        <v>4.2233856893542763</v>
      </c>
    </row>
    <row r="34" spans="1:15" x14ac:dyDescent="0.4">
      <c r="A34" t="s">
        <v>89</v>
      </c>
      <c r="B34">
        <v>3641</v>
      </c>
      <c r="K34" t="s">
        <v>15</v>
      </c>
      <c r="L34" t="str">
        <f>A85</f>
        <v>G5</v>
      </c>
      <c r="M34">
        <f>B85</f>
        <v>4133</v>
      </c>
      <c r="N34" s="8">
        <f t="shared" si="1"/>
        <v>0.20215241419429902</v>
      </c>
      <c r="O34" s="8">
        <f t="shared" si="2"/>
        <v>8.0860965677719605</v>
      </c>
    </row>
    <row r="35" spans="1:15" x14ac:dyDescent="0.4">
      <c r="A35" t="s">
        <v>90</v>
      </c>
      <c r="B35">
        <v>8777</v>
      </c>
      <c r="K35" t="s">
        <v>14</v>
      </c>
      <c r="L35" t="str">
        <f>A73</f>
        <v>F5</v>
      </c>
      <c r="M35">
        <f>B73</f>
        <v>4817</v>
      </c>
      <c r="N35" s="8">
        <f t="shared" si="1"/>
        <v>0.40110529377545084</v>
      </c>
      <c r="O35" s="8">
        <f t="shared" si="2"/>
        <v>16.044211751018032</v>
      </c>
    </row>
    <row r="36" spans="1:15" x14ac:dyDescent="0.4">
      <c r="A36" t="s">
        <v>11</v>
      </c>
      <c r="B36">
        <v>4108</v>
      </c>
      <c r="K36" t="s">
        <v>13</v>
      </c>
      <c r="L36" t="str">
        <f>A61</f>
        <v>E5</v>
      </c>
      <c r="M36">
        <f>B61</f>
        <v>7301</v>
      </c>
      <c r="N36" s="8">
        <f t="shared" si="1"/>
        <v>1.1236183827806865</v>
      </c>
      <c r="O36" s="8">
        <f t="shared" si="2"/>
        <v>44.944735311227461</v>
      </c>
    </row>
    <row r="37" spans="1:15" x14ac:dyDescent="0.4">
      <c r="A37" t="s">
        <v>19</v>
      </c>
      <c r="B37">
        <v>19943</v>
      </c>
      <c r="K37" t="s">
        <v>12</v>
      </c>
      <c r="L37" t="str">
        <f>A49</f>
        <v>D5</v>
      </c>
      <c r="M37">
        <f>B49</f>
        <v>11304</v>
      </c>
      <c r="N37" s="8">
        <f t="shared" si="1"/>
        <v>2.2879581151832462</v>
      </c>
      <c r="O37" s="8">
        <f t="shared" si="2"/>
        <v>91.518324607329845</v>
      </c>
    </row>
    <row r="38" spans="1:15" x14ac:dyDescent="0.4">
      <c r="A38" t="s">
        <v>27</v>
      </c>
      <c r="B38">
        <v>9889</v>
      </c>
      <c r="K38" t="s">
        <v>11</v>
      </c>
      <c r="L38" t="str">
        <f>A37</f>
        <v>C5</v>
      </c>
      <c r="M38">
        <f>B37</f>
        <v>19943</v>
      </c>
      <c r="N38" s="8">
        <f t="shared" si="1"/>
        <v>4.8007562536358348</v>
      </c>
      <c r="O38" s="8">
        <f t="shared" si="2"/>
        <v>192.0302501454334</v>
      </c>
    </row>
    <row r="39" spans="1:15" x14ac:dyDescent="0.4">
      <c r="A39" t="s">
        <v>36</v>
      </c>
      <c r="B39">
        <v>3716</v>
      </c>
      <c r="K39" t="s">
        <v>10</v>
      </c>
      <c r="L39" t="str">
        <f>A25</f>
        <v>B5</v>
      </c>
      <c r="M39">
        <f>B25</f>
        <v>36068</v>
      </c>
      <c r="N39" s="8">
        <f t="shared" si="1"/>
        <v>9.490983129726585</v>
      </c>
      <c r="O39" s="8">
        <f t="shared" si="2"/>
        <v>379.63932518906341</v>
      </c>
    </row>
    <row r="40" spans="1:15" x14ac:dyDescent="0.4">
      <c r="A40" t="s">
        <v>43</v>
      </c>
      <c r="B40">
        <v>10860</v>
      </c>
      <c r="K40" t="s">
        <v>9</v>
      </c>
      <c r="L40" t="str">
        <f>A13</f>
        <v>A5</v>
      </c>
      <c r="M40">
        <f>B13</f>
        <v>41167</v>
      </c>
      <c r="N40" s="8">
        <f t="shared" si="1"/>
        <v>10.974112856311809</v>
      </c>
      <c r="O40" s="8">
        <f t="shared" si="2"/>
        <v>438.96451425247233</v>
      </c>
    </row>
    <row r="41" spans="1:15" x14ac:dyDescent="0.4">
      <c r="A41" t="s">
        <v>51</v>
      </c>
      <c r="B41">
        <v>4732</v>
      </c>
      <c r="K41" t="s">
        <v>17</v>
      </c>
      <c r="L41" t="str">
        <f>A14</f>
        <v>A6</v>
      </c>
      <c r="M41">
        <f>B14</f>
        <v>30823</v>
      </c>
      <c r="N41" s="8">
        <f t="shared" si="1"/>
        <v>7.9653868528214078</v>
      </c>
      <c r="O41" s="8">
        <f t="shared" si="2"/>
        <v>318.6154741128563</v>
      </c>
    </row>
    <row r="42" spans="1:15" x14ac:dyDescent="0.4">
      <c r="A42" t="s">
        <v>59</v>
      </c>
      <c r="B42">
        <v>3548</v>
      </c>
      <c r="K42" t="s">
        <v>18</v>
      </c>
      <c r="L42" t="str">
        <f>A26</f>
        <v>B6</v>
      </c>
      <c r="M42">
        <f>B26</f>
        <v>17724</v>
      </c>
      <c r="N42" s="8">
        <f t="shared" si="1"/>
        <v>4.1553228621291449</v>
      </c>
      <c r="O42" s="8">
        <f t="shared" si="2"/>
        <v>166.21291448516581</v>
      </c>
    </row>
    <row r="43" spans="1:15" x14ac:dyDescent="0.4">
      <c r="A43" t="s">
        <v>67</v>
      </c>
      <c r="B43">
        <v>25888</v>
      </c>
      <c r="K43" t="s">
        <v>19</v>
      </c>
      <c r="L43" t="str">
        <f>A38</f>
        <v>C6</v>
      </c>
      <c r="M43">
        <f>B38</f>
        <v>9889</v>
      </c>
      <c r="N43" s="8">
        <f t="shared" si="1"/>
        <v>1.8763816172193135</v>
      </c>
      <c r="O43" s="8">
        <f t="shared" si="2"/>
        <v>75.055264688772539</v>
      </c>
    </row>
    <row r="44" spans="1:15" x14ac:dyDescent="0.4">
      <c r="A44" t="s">
        <v>75</v>
      </c>
      <c r="B44">
        <v>4849</v>
      </c>
      <c r="K44" t="s">
        <v>20</v>
      </c>
      <c r="L44" t="str">
        <f>A50</f>
        <v>D6</v>
      </c>
      <c r="M44">
        <f>B50</f>
        <v>6866</v>
      </c>
      <c r="N44" s="8">
        <f t="shared" si="1"/>
        <v>0.99709133216986623</v>
      </c>
      <c r="O44" s="8">
        <f t="shared" si="2"/>
        <v>39.883653286794647</v>
      </c>
    </row>
    <row r="45" spans="1:15" x14ac:dyDescent="0.4">
      <c r="A45" t="s">
        <v>91</v>
      </c>
      <c r="B45">
        <v>8350</v>
      </c>
      <c r="K45" t="s">
        <v>21</v>
      </c>
      <c r="L45" t="str">
        <f>A62</f>
        <v>E6</v>
      </c>
      <c r="M45">
        <f>B62</f>
        <v>5410</v>
      </c>
      <c r="N45" s="8">
        <f t="shared" si="1"/>
        <v>0.57358929610238507</v>
      </c>
      <c r="O45" s="8">
        <f t="shared" si="2"/>
        <v>22.943571844095402</v>
      </c>
    </row>
    <row r="46" spans="1:15" x14ac:dyDescent="0.4">
      <c r="A46" t="s">
        <v>92</v>
      </c>
      <c r="B46">
        <v>3993</v>
      </c>
      <c r="K46" t="s">
        <v>22</v>
      </c>
      <c r="L46" t="str">
        <f>A74</f>
        <v>F6</v>
      </c>
      <c r="M46">
        <f>B74</f>
        <v>4876</v>
      </c>
      <c r="N46" s="8">
        <f t="shared" si="1"/>
        <v>0.41826643397324026</v>
      </c>
      <c r="O46" s="8">
        <f t="shared" si="2"/>
        <v>16.730657358929612</v>
      </c>
    </row>
    <row r="47" spans="1:15" x14ac:dyDescent="0.4">
      <c r="A47" t="s">
        <v>93</v>
      </c>
      <c r="B47">
        <v>12554</v>
      </c>
      <c r="K47" t="s">
        <v>23</v>
      </c>
      <c r="L47" t="str">
        <f>A86</f>
        <v>G6</v>
      </c>
      <c r="M47">
        <f>B86</f>
        <v>4407</v>
      </c>
      <c r="N47" s="8">
        <f t="shared" si="1"/>
        <v>0.28184991273996507</v>
      </c>
      <c r="O47" s="8">
        <f t="shared" si="2"/>
        <v>11.273996509598604</v>
      </c>
    </row>
    <row r="48" spans="1:15" x14ac:dyDescent="0.4">
      <c r="A48" t="s">
        <v>12</v>
      </c>
      <c r="B48">
        <v>4011</v>
      </c>
      <c r="K48" t="s">
        <v>24</v>
      </c>
      <c r="L48" t="str">
        <f>A98</f>
        <v>H6</v>
      </c>
      <c r="M48">
        <f>B98</f>
        <v>4022</v>
      </c>
      <c r="N48" s="8">
        <f t="shared" si="1"/>
        <v>0.16986620127981383</v>
      </c>
      <c r="O48" s="8">
        <f t="shared" si="2"/>
        <v>6.7946480511925529</v>
      </c>
    </row>
    <row r="49" spans="1:15" x14ac:dyDescent="0.4">
      <c r="A49" t="s">
        <v>20</v>
      </c>
      <c r="B49">
        <v>11304</v>
      </c>
      <c r="K49" t="s">
        <v>33</v>
      </c>
      <c r="L49" t="str">
        <f>A99</f>
        <v>H7</v>
      </c>
      <c r="M49">
        <f>B99</f>
        <v>4062</v>
      </c>
      <c r="N49" s="8">
        <f t="shared" si="1"/>
        <v>0.18150087260034903</v>
      </c>
      <c r="O49" s="8">
        <f t="shared" si="2"/>
        <v>7.2600349040139616</v>
      </c>
    </row>
    <row r="50" spans="1:15" x14ac:dyDescent="0.4">
      <c r="A50" t="s">
        <v>28</v>
      </c>
      <c r="B50">
        <v>6866</v>
      </c>
      <c r="K50" t="s">
        <v>31</v>
      </c>
      <c r="L50" t="str">
        <f>A87</f>
        <v>G7</v>
      </c>
      <c r="M50">
        <f>B87</f>
        <v>3944</v>
      </c>
      <c r="N50" s="8">
        <f t="shared" si="1"/>
        <v>0.14717859220477023</v>
      </c>
      <c r="O50" s="8">
        <f t="shared" si="2"/>
        <v>5.8871436881908092</v>
      </c>
    </row>
    <row r="51" spans="1:15" x14ac:dyDescent="0.4">
      <c r="A51" t="s">
        <v>37</v>
      </c>
      <c r="B51">
        <v>3550</v>
      </c>
      <c r="K51" t="s">
        <v>32</v>
      </c>
      <c r="L51" t="str">
        <f>A75</f>
        <v>F7</v>
      </c>
      <c r="M51">
        <f>B75</f>
        <v>3671</v>
      </c>
      <c r="N51" s="8">
        <f t="shared" si="1"/>
        <v>6.7771960442117515E-2</v>
      </c>
      <c r="O51" s="8">
        <f t="shared" si="2"/>
        <v>2.7108784176847007</v>
      </c>
    </row>
    <row r="52" spans="1:15" x14ac:dyDescent="0.4">
      <c r="A52" t="s">
        <v>44</v>
      </c>
      <c r="B52">
        <v>19299</v>
      </c>
      <c r="K52" t="s">
        <v>29</v>
      </c>
      <c r="L52" t="str">
        <f>A63</f>
        <v>E7</v>
      </c>
      <c r="M52">
        <f>B63</f>
        <v>3484</v>
      </c>
      <c r="N52" s="8">
        <f t="shared" si="1"/>
        <v>1.3379872018615475E-2</v>
      </c>
      <c r="O52" s="8">
        <f t="shared" si="2"/>
        <v>0.53519488074461896</v>
      </c>
    </row>
    <row r="53" spans="1:15" x14ac:dyDescent="0.4">
      <c r="A53" t="s">
        <v>52</v>
      </c>
      <c r="B53">
        <v>5071</v>
      </c>
      <c r="K53" t="s">
        <v>28</v>
      </c>
      <c r="L53" t="str">
        <f>A51</f>
        <v>D7</v>
      </c>
      <c r="M53">
        <f>B51</f>
        <v>3550</v>
      </c>
      <c r="N53" s="8">
        <f t="shared" si="1"/>
        <v>3.2577079697498547E-2</v>
      </c>
      <c r="O53" s="8">
        <f t="shared" si="2"/>
        <v>1.3030831878999418</v>
      </c>
    </row>
    <row r="54" spans="1:15" x14ac:dyDescent="0.4">
      <c r="A54" t="s">
        <v>60</v>
      </c>
      <c r="B54">
        <v>3612</v>
      </c>
      <c r="K54" t="s">
        <v>27</v>
      </c>
      <c r="L54" s="8" t="str">
        <f>A39</f>
        <v>C7</v>
      </c>
      <c r="M54" s="8">
        <f>B39</f>
        <v>3716</v>
      </c>
      <c r="N54" s="8">
        <f t="shared" si="1"/>
        <v>8.086096567771961E-2</v>
      </c>
      <c r="O54" s="8">
        <f t="shared" si="2"/>
        <v>3.2344386271087844</v>
      </c>
    </row>
    <row r="55" spans="1:15" x14ac:dyDescent="0.4">
      <c r="A55" t="s">
        <v>68</v>
      </c>
      <c r="B55">
        <v>37937</v>
      </c>
      <c r="K55" t="s">
        <v>26</v>
      </c>
      <c r="L55" s="8" t="str">
        <f>A27</f>
        <v>B7</v>
      </c>
      <c r="M55" s="8">
        <f>B27</f>
        <v>3956</v>
      </c>
      <c r="N55" s="8">
        <f t="shared" si="1"/>
        <v>0.15066899360093078</v>
      </c>
      <c r="O55" s="8">
        <f t="shared" si="2"/>
        <v>6.0267597440372311</v>
      </c>
    </row>
    <row r="56" spans="1:15" x14ac:dyDescent="0.4">
      <c r="A56" t="s">
        <v>76</v>
      </c>
      <c r="B56">
        <v>4467</v>
      </c>
      <c r="K56" t="s">
        <v>25</v>
      </c>
      <c r="L56" s="8" t="str">
        <f>A15</f>
        <v>A7</v>
      </c>
      <c r="M56" s="8">
        <f>B15</f>
        <v>4516</v>
      </c>
      <c r="N56" s="8">
        <f t="shared" si="1"/>
        <v>0.31355439208842351</v>
      </c>
      <c r="O56" s="8">
        <f t="shared" si="2"/>
        <v>12.542175683536939</v>
      </c>
    </row>
    <row r="57" spans="1:15" x14ac:dyDescent="0.4">
      <c r="A57" t="s">
        <v>94</v>
      </c>
      <c r="B57">
        <v>4528</v>
      </c>
      <c r="K57" t="s">
        <v>34</v>
      </c>
      <c r="L57" s="8" t="str">
        <f>A16</f>
        <v>A8</v>
      </c>
      <c r="M57" s="8">
        <f>B16</f>
        <v>5739</v>
      </c>
      <c r="N57" s="8">
        <f t="shared" si="1"/>
        <v>0.66928446771378713</v>
      </c>
      <c r="O57" s="8">
        <f t="shared" si="2"/>
        <v>26.771378708551484</v>
      </c>
    </row>
    <row r="58" spans="1:15" x14ac:dyDescent="0.4">
      <c r="A58" t="s">
        <v>95</v>
      </c>
      <c r="B58">
        <v>4725</v>
      </c>
      <c r="K58" t="s">
        <v>35</v>
      </c>
      <c r="L58" s="8" t="str">
        <f>A28</f>
        <v>B8</v>
      </c>
      <c r="M58" s="8">
        <f>B28</f>
        <v>7406</v>
      </c>
      <c r="N58" s="8">
        <f t="shared" si="1"/>
        <v>1.1541593949970914</v>
      </c>
      <c r="O58" s="8">
        <f t="shared" si="2"/>
        <v>46.166375799883653</v>
      </c>
    </row>
    <row r="59" spans="1:15" x14ac:dyDescent="0.4">
      <c r="A59" t="s">
        <v>96</v>
      </c>
      <c r="B59">
        <v>20374</v>
      </c>
      <c r="K59" t="s">
        <v>36</v>
      </c>
      <c r="L59" s="8" t="str">
        <f>A40</f>
        <v>C8</v>
      </c>
      <c r="M59" s="8">
        <f>B40</f>
        <v>10860</v>
      </c>
      <c r="N59" s="8">
        <f t="shared" si="1"/>
        <v>2.1588132635253054</v>
      </c>
      <c r="O59" s="8">
        <f t="shared" si="2"/>
        <v>86.352530541012214</v>
      </c>
    </row>
    <row r="60" spans="1:15" x14ac:dyDescent="0.4">
      <c r="A60" t="s">
        <v>13</v>
      </c>
      <c r="B60">
        <v>3628</v>
      </c>
      <c r="K60" t="s">
        <v>37</v>
      </c>
      <c r="L60" s="8" t="str">
        <f>A52</f>
        <v>D8</v>
      </c>
      <c r="M60" s="8">
        <f>B52</f>
        <v>19299</v>
      </c>
      <c r="N60" s="8">
        <f t="shared" si="1"/>
        <v>4.6134380453752177</v>
      </c>
      <c r="O60" s="8">
        <f t="shared" si="2"/>
        <v>184.53752181500872</v>
      </c>
    </row>
    <row r="61" spans="1:15" x14ac:dyDescent="0.4">
      <c r="A61" t="s">
        <v>21</v>
      </c>
      <c r="B61">
        <v>7301</v>
      </c>
      <c r="K61" t="s">
        <v>38</v>
      </c>
      <c r="L61" s="8" t="str">
        <f>A64</f>
        <v>E8</v>
      </c>
      <c r="M61" s="8">
        <f>B64</f>
        <v>39554</v>
      </c>
      <c r="N61" s="8">
        <f t="shared" si="1"/>
        <v>10.504944735311227</v>
      </c>
      <c r="O61" s="8">
        <f t="shared" si="2"/>
        <v>420.19778941244908</v>
      </c>
    </row>
    <row r="62" spans="1:15" x14ac:dyDescent="0.4">
      <c r="A62" t="s">
        <v>29</v>
      </c>
      <c r="B62">
        <v>5410</v>
      </c>
      <c r="K62" t="s">
        <v>30</v>
      </c>
      <c r="L62" s="8" t="str">
        <f>A76</f>
        <v>F8</v>
      </c>
      <c r="M62" s="8">
        <f>B76</f>
        <v>45776</v>
      </c>
      <c r="N62" s="8">
        <f t="shared" si="1"/>
        <v>12.314717859220478</v>
      </c>
      <c r="O62" s="8">
        <f t="shared" si="2"/>
        <v>492.58871436881913</v>
      </c>
    </row>
    <row r="63" spans="1:15" x14ac:dyDescent="0.4">
      <c r="A63" t="s">
        <v>38</v>
      </c>
      <c r="B63">
        <v>3484</v>
      </c>
      <c r="K63" t="s">
        <v>39</v>
      </c>
      <c r="L63" s="8" t="str">
        <f>A88</f>
        <v>G8</v>
      </c>
      <c r="M63" s="8">
        <f>B88</f>
        <v>42167</v>
      </c>
      <c r="N63" s="8">
        <f t="shared" si="1"/>
        <v>11.264979639325189</v>
      </c>
      <c r="O63" s="8">
        <f t="shared" si="2"/>
        <v>450.59918557300756</v>
      </c>
    </row>
    <row r="64" spans="1:15" x14ac:dyDescent="0.4">
      <c r="A64" t="s">
        <v>45</v>
      </c>
      <c r="B64">
        <v>39554</v>
      </c>
      <c r="K64" t="s">
        <v>40</v>
      </c>
      <c r="L64" s="8" t="str">
        <f>A100</f>
        <v>H8</v>
      </c>
      <c r="M64" s="8">
        <f>B100</f>
        <v>25961</v>
      </c>
      <c r="N64" s="8">
        <f t="shared" si="1"/>
        <v>6.5511925538103553</v>
      </c>
      <c r="O64" s="8">
        <f t="shared" si="2"/>
        <v>262.04770215241422</v>
      </c>
    </row>
    <row r="65" spans="1:15" x14ac:dyDescent="0.4">
      <c r="A65" t="s">
        <v>53</v>
      </c>
      <c r="B65">
        <v>5925</v>
      </c>
      <c r="K65" t="s">
        <v>48</v>
      </c>
      <c r="L65" s="8" t="str">
        <f>A101</f>
        <v>H9</v>
      </c>
      <c r="M65" s="8">
        <f>B101</f>
        <v>16203</v>
      </c>
      <c r="N65" s="8">
        <f t="shared" si="1"/>
        <v>3.7129144851657943</v>
      </c>
      <c r="O65" s="8">
        <f t="shared" si="2"/>
        <v>148.51657940663176</v>
      </c>
    </row>
    <row r="66" spans="1:15" x14ac:dyDescent="0.4">
      <c r="A66" t="s">
        <v>61</v>
      </c>
      <c r="B66">
        <v>3822</v>
      </c>
      <c r="K66" t="s">
        <v>47</v>
      </c>
      <c r="L66" s="8" t="str">
        <f>A89</f>
        <v>G9</v>
      </c>
      <c r="M66" s="8">
        <f>B89</f>
        <v>10424</v>
      </c>
      <c r="N66" s="8">
        <f t="shared" si="1"/>
        <v>2.0319953461314717</v>
      </c>
      <c r="O66" s="8">
        <f t="shared" si="2"/>
        <v>81.279813845258872</v>
      </c>
    </row>
    <row r="67" spans="1:15" x14ac:dyDescent="0.4">
      <c r="A67" t="s">
        <v>69</v>
      </c>
      <c r="B67">
        <v>39520</v>
      </c>
      <c r="K67" t="s">
        <v>46</v>
      </c>
      <c r="L67" s="8" t="str">
        <f>A77</f>
        <v>F9</v>
      </c>
      <c r="M67" s="8">
        <f>B77</f>
        <v>7355</v>
      </c>
      <c r="N67" s="8">
        <f t="shared" si="1"/>
        <v>1.1393251890634088</v>
      </c>
      <c r="O67" s="8">
        <f t="shared" si="2"/>
        <v>45.573007562536354</v>
      </c>
    </row>
    <row r="68" spans="1:15" x14ac:dyDescent="0.4">
      <c r="A68" t="s">
        <v>77</v>
      </c>
      <c r="B68">
        <v>4500</v>
      </c>
      <c r="K68" t="s">
        <v>45</v>
      </c>
      <c r="L68" s="8" t="str">
        <f>A65</f>
        <v>E9</v>
      </c>
      <c r="M68" s="8">
        <f>B65</f>
        <v>5925</v>
      </c>
      <c r="N68" s="8">
        <f t="shared" si="1"/>
        <v>0.72338568935427572</v>
      </c>
      <c r="O68" s="8">
        <f t="shared" si="2"/>
        <v>28.93542757417103</v>
      </c>
    </row>
    <row r="69" spans="1:15" x14ac:dyDescent="0.4">
      <c r="A69" t="s">
        <v>97</v>
      </c>
      <c r="B69">
        <v>3679</v>
      </c>
      <c r="K69" t="s">
        <v>44</v>
      </c>
      <c r="L69" s="8" t="str">
        <f>A53</f>
        <v>D9</v>
      </c>
      <c r="M69" s="8">
        <f>B53</f>
        <v>5071</v>
      </c>
      <c r="N69" s="8">
        <f t="shared" si="1"/>
        <v>0.47498545666084935</v>
      </c>
      <c r="O69" s="8">
        <f t="shared" si="2"/>
        <v>18.999418266433974</v>
      </c>
    </row>
    <row r="70" spans="1:15" x14ac:dyDescent="0.4">
      <c r="A70" t="s">
        <v>98</v>
      </c>
      <c r="B70">
        <v>6151</v>
      </c>
      <c r="K70" t="s">
        <v>43</v>
      </c>
      <c r="L70" s="8" t="str">
        <f>A41</f>
        <v>C9</v>
      </c>
      <c r="M70" s="8">
        <f>B41</f>
        <v>4732</v>
      </c>
      <c r="N70" s="8">
        <f t="shared" si="1"/>
        <v>0.37638161721931357</v>
      </c>
      <c r="O70" s="8">
        <f t="shared" si="2"/>
        <v>15.055264688772542</v>
      </c>
    </row>
    <row r="71" spans="1:15" x14ac:dyDescent="0.4">
      <c r="A71" t="s">
        <v>99</v>
      </c>
      <c r="B71">
        <v>29472</v>
      </c>
      <c r="K71" t="s">
        <v>42</v>
      </c>
      <c r="L71" s="8" t="str">
        <f>A29</f>
        <v>B9</v>
      </c>
      <c r="M71" s="8">
        <f>B29</f>
        <v>4585</v>
      </c>
      <c r="N71" s="8">
        <f t="shared" si="1"/>
        <v>0.33362420011634669</v>
      </c>
      <c r="O71" s="8">
        <f t="shared" si="2"/>
        <v>13.344968004653868</v>
      </c>
    </row>
    <row r="72" spans="1:15" x14ac:dyDescent="0.4">
      <c r="A72" t="s">
        <v>14</v>
      </c>
      <c r="B72">
        <v>3471</v>
      </c>
      <c r="K72" t="s">
        <v>41</v>
      </c>
      <c r="L72" s="8" t="str">
        <f>A17</f>
        <v>A9</v>
      </c>
      <c r="M72" s="8">
        <f>B17</f>
        <v>4212</v>
      </c>
      <c r="N72" s="8">
        <f t="shared" si="1"/>
        <v>0.22513089005235601</v>
      </c>
      <c r="O72" s="8">
        <f t="shared" si="2"/>
        <v>9.0052356020942401</v>
      </c>
    </row>
    <row r="73" spans="1:15" x14ac:dyDescent="0.4">
      <c r="A73" t="s">
        <v>22</v>
      </c>
      <c r="B73">
        <v>4817</v>
      </c>
      <c r="K73" t="s">
        <v>49</v>
      </c>
      <c r="L73" s="8" t="str">
        <f>A18</f>
        <v>A10</v>
      </c>
      <c r="M73" s="8">
        <f>B18</f>
        <v>3870</v>
      </c>
      <c r="N73" s="8">
        <f t="shared" si="1"/>
        <v>0.1256544502617801</v>
      </c>
      <c r="O73" s="8">
        <f t="shared" si="2"/>
        <v>5.0261780104712042</v>
      </c>
    </row>
    <row r="74" spans="1:15" x14ac:dyDescent="0.4">
      <c r="A74" t="s">
        <v>32</v>
      </c>
      <c r="B74">
        <v>4876</v>
      </c>
      <c r="K74" t="s">
        <v>50</v>
      </c>
      <c r="L74" s="8" t="str">
        <f>A30</f>
        <v>B10</v>
      </c>
      <c r="M74" s="8">
        <f>B30</f>
        <v>3560</v>
      </c>
      <c r="N74" s="8">
        <f t="shared" ref="N74:N96" si="4">(M74-I$15)/3438</f>
        <v>3.5485747527632346E-2</v>
      </c>
      <c r="O74" s="8">
        <f t="shared" ref="O74:O96" si="5">N74*40</f>
        <v>1.4194299011052938</v>
      </c>
    </row>
    <row r="75" spans="1:15" x14ac:dyDescent="0.4">
      <c r="A75" t="s">
        <v>30</v>
      </c>
      <c r="B75">
        <v>3671</v>
      </c>
      <c r="K75" t="s">
        <v>51</v>
      </c>
      <c r="L75" s="8" t="str">
        <f>A42</f>
        <v>C10</v>
      </c>
      <c r="M75" s="8">
        <f>B42</f>
        <v>3548</v>
      </c>
      <c r="N75" s="8">
        <f t="shared" si="4"/>
        <v>3.1995346131471786E-2</v>
      </c>
      <c r="O75" s="8">
        <f t="shared" si="5"/>
        <v>1.2798138452588714</v>
      </c>
    </row>
    <row r="76" spans="1:15" x14ac:dyDescent="0.4">
      <c r="A76" t="s">
        <v>46</v>
      </c>
      <c r="B76">
        <v>45776</v>
      </c>
      <c r="K76" t="s">
        <v>52</v>
      </c>
      <c r="L76" t="str">
        <f>A54</f>
        <v>D10</v>
      </c>
      <c r="M76">
        <f>B54</f>
        <v>3612</v>
      </c>
      <c r="N76" s="8">
        <f t="shared" si="4"/>
        <v>5.06108202443281E-2</v>
      </c>
      <c r="O76" s="8">
        <f t="shared" si="5"/>
        <v>2.0244328097731241</v>
      </c>
    </row>
    <row r="77" spans="1:15" x14ac:dyDescent="0.4">
      <c r="A77" t="s">
        <v>54</v>
      </c>
      <c r="B77">
        <v>7355</v>
      </c>
      <c r="K77" t="s">
        <v>53</v>
      </c>
      <c r="L77" t="str">
        <f>A66</f>
        <v>E10</v>
      </c>
      <c r="M77">
        <f>B66</f>
        <v>3822</v>
      </c>
      <c r="N77" s="8">
        <f t="shared" si="4"/>
        <v>0.11169284467713787</v>
      </c>
      <c r="O77" s="8">
        <f t="shared" si="5"/>
        <v>4.4677137870855148</v>
      </c>
    </row>
    <row r="78" spans="1:15" x14ac:dyDescent="0.4">
      <c r="A78" t="s">
        <v>62</v>
      </c>
      <c r="B78">
        <v>3922</v>
      </c>
      <c r="K78" t="s">
        <v>54</v>
      </c>
      <c r="L78" t="str">
        <f>A78</f>
        <v>F10</v>
      </c>
      <c r="M78">
        <f>B78</f>
        <v>3922</v>
      </c>
      <c r="N78" s="8">
        <f t="shared" si="4"/>
        <v>0.14077952297847585</v>
      </c>
      <c r="O78" s="8">
        <f t="shared" si="5"/>
        <v>5.6311809191390338</v>
      </c>
    </row>
    <row r="79" spans="1:15" x14ac:dyDescent="0.4">
      <c r="A79" t="s">
        <v>70</v>
      </c>
      <c r="B79">
        <v>31225</v>
      </c>
      <c r="K79" t="s">
        <v>55</v>
      </c>
      <c r="L79" t="str">
        <f>A90</f>
        <v>G10</v>
      </c>
      <c r="M79">
        <f>B90</f>
        <v>4821</v>
      </c>
      <c r="N79" s="8">
        <f t="shared" si="4"/>
        <v>0.40226876090750435</v>
      </c>
      <c r="O79" s="8">
        <f t="shared" si="5"/>
        <v>16.090750436300173</v>
      </c>
    </row>
    <row r="80" spans="1:15" x14ac:dyDescent="0.4">
      <c r="A80" t="s">
        <v>78</v>
      </c>
      <c r="B80">
        <v>3990</v>
      </c>
      <c r="K80" t="s">
        <v>56</v>
      </c>
      <c r="L80" t="str">
        <f>A102</f>
        <v>H10</v>
      </c>
      <c r="M80">
        <f>B102</f>
        <v>5859</v>
      </c>
      <c r="N80" s="8">
        <f t="shared" si="4"/>
        <v>0.70418848167539272</v>
      </c>
      <c r="O80" s="8">
        <f t="shared" si="5"/>
        <v>28.167539267015709</v>
      </c>
    </row>
    <row r="81" spans="1:15" x14ac:dyDescent="0.4">
      <c r="A81" t="s">
        <v>100</v>
      </c>
      <c r="B81">
        <v>3438</v>
      </c>
      <c r="K81" t="s">
        <v>64</v>
      </c>
      <c r="L81" t="str">
        <f>A103</f>
        <v>H11</v>
      </c>
      <c r="M81">
        <f>B103</f>
        <v>8283</v>
      </c>
      <c r="N81" s="8">
        <f t="shared" si="4"/>
        <v>1.4092495636998255</v>
      </c>
      <c r="O81" s="8">
        <f t="shared" si="5"/>
        <v>56.369982547993018</v>
      </c>
    </row>
    <row r="82" spans="1:15" x14ac:dyDescent="0.4">
      <c r="A82" t="s">
        <v>101</v>
      </c>
      <c r="B82">
        <v>8983</v>
      </c>
      <c r="K82" t="s">
        <v>63</v>
      </c>
      <c r="L82" t="str">
        <f>A91</f>
        <v>G11</v>
      </c>
      <c r="M82">
        <f>B91</f>
        <v>15789</v>
      </c>
      <c r="N82" s="8">
        <f t="shared" si="4"/>
        <v>3.5924956369982546</v>
      </c>
      <c r="O82" s="8">
        <f t="shared" si="5"/>
        <v>143.69982547993018</v>
      </c>
    </row>
    <row r="83" spans="1:15" x14ac:dyDescent="0.4">
      <c r="A83" t="s">
        <v>102</v>
      </c>
      <c r="B83">
        <v>32413</v>
      </c>
      <c r="K83" t="s">
        <v>62</v>
      </c>
      <c r="L83" t="str">
        <f>A79</f>
        <v>F11</v>
      </c>
      <c r="M83">
        <f>B79</f>
        <v>31225</v>
      </c>
      <c r="N83" s="8">
        <f t="shared" si="4"/>
        <v>8.0823152995927874</v>
      </c>
      <c r="O83" s="8">
        <f t="shared" si="5"/>
        <v>323.29261198371148</v>
      </c>
    </row>
    <row r="84" spans="1:15" x14ac:dyDescent="0.4">
      <c r="A84" t="s">
        <v>15</v>
      </c>
      <c r="B84">
        <v>3448</v>
      </c>
      <c r="K84" t="s">
        <v>61</v>
      </c>
      <c r="L84" t="str">
        <f>A67</f>
        <v>E11</v>
      </c>
      <c r="M84">
        <f>B67</f>
        <v>39520</v>
      </c>
      <c r="N84" s="8">
        <f t="shared" si="4"/>
        <v>10.495055264688773</v>
      </c>
      <c r="O84" s="8">
        <f t="shared" si="5"/>
        <v>419.80221058755092</v>
      </c>
    </row>
    <row r="85" spans="1:15" x14ac:dyDescent="0.4">
      <c r="A85" t="s">
        <v>23</v>
      </c>
      <c r="B85">
        <v>4133</v>
      </c>
      <c r="K85" t="s">
        <v>60</v>
      </c>
      <c r="L85" t="str">
        <f>A55</f>
        <v>D11</v>
      </c>
      <c r="M85">
        <f>B55</f>
        <v>37937</v>
      </c>
      <c r="N85" s="8">
        <f t="shared" si="4"/>
        <v>10.034613147178591</v>
      </c>
      <c r="O85" s="8">
        <f t="shared" si="5"/>
        <v>401.38452588714364</v>
      </c>
    </row>
    <row r="86" spans="1:15" x14ac:dyDescent="0.4">
      <c r="A86" t="s">
        <v>31</v>
      </c>
      <c r="B86">
        <v>4407</v>
      </c>
      <c r="K86" t="s">
        <v>59</v>
      </c>
      <c r="L86" t="str">
        <f>A43</f>
        <v>C11</v>
      </c>
      <c r="M86">
        <f>B43</f>
        <v>25888</v>
      </c>
      <c r="N86" s="8">
        <f t="shared" si="4"/>
        <v>6.5299592786503782</v>
      </c>
      <c r="O86" s="8">
        <f t="shared" si="5"/>
        <v>261.19837114601512</v>
      </c>
    </row>
    <row r="87" spans="1:15" x14ac:dyDescent="0.4">
      <c r="A87" t="s">
        <v>39</v>
      </c>
      <c r="B87">
        <v>3944</v>
      </c>
      <c r="K87" t="s">
        <v>58</v>
      </c>
      <c r="L87" t="str">
        <f>A31</f>
        <v>B11</v>
      </c>
      <c r="M87">
        <f>B31</f>
        <v>15167</v>
      </c>
      <c r="N87" s="8">
        <f t="shared" si="4"/>
        <v>3.4115764979639325</v>
      </c>
      <c r="O87" s="8">
        <f t="shared" si="5"/>
        <v>136.46305991855729</v>
      </c>
    </row>
    <row r="88" spans="1:15" x14ac:dyDescent="0.4">
      <c r="A88" t="s">
        <v>47</v>
      </c>
      <c r="B88">
        <v>42167</v>
      </c>
      <c r="K88" t="s">
        <v>57</v>
      </c>
      <c r="L88" t="str">
        <f>A19</f>
        <v>A11</v>
      </c>
      <c r="M88">
        <f>B19</f>
        <v>9563</v>
      </c>
      <c r="N88" s="8">
        <f t="shared" si="4"/>
        <v>1.7815590459569517</v>
      </c>
      <c r="O88" s="8">
        <f t="shared" si="5"/>
        <v>71.262361838278068</v>
      </c>
    </row>
    <row r="89" spans="1:15" x14ac:dyDescent="0.4">
      <c r="A89" t="s">
        <v>55</v>
      </c>
      <c r="B89">
        <v>10424</v>
      </c>
      <c r="K89" t="s">
        <v>65</v>
      </c>
      <c r="L89" t="str">
        <f>A20</f>
        <v>A12</v>
      </c>
      <c r="M89">
        <f>B20</f>
        <v>7075</v>
      </c>
      <c r="N89" s="8">
        <f t="shared" si="4"/>
        <v>1.0578824898196626</v>
      </c>
      <c r="O89" s="8">
        <f t="shared" si="5"/>
        <v>42.315299592786502</v>
      </c>
    </row>
    <row r="90" spans="1:15" x14ac:dyDescent="0.4">
      <c r="A90" t="s">
        <v>63</v>
      </c>
      <c r="B90">
        <v>4821</v>
      </c>
      <c r="K90" t="s">
        <v>66</v>
      </c>
      <c r="L90" t="str">
        <f>A32</f>
        <v>B12</v>
      </c>
      <c r="M90">
        <f>B32</f>
        <v>5352</v>
      </c>
      <c r="N90" s="8">
        <f t="shared" si="4"/>
        <v>0.55671902268760909</v>
      </c>
      <c r="O90" s="8">
        <f t="shared" si="5"/>
        <v>22.268760907504365</v>
      </c>
    </row>
    <row r="91" spans="1:15" x14ac:dyDescent="0.4">
      <c r="A91" t="s">
        <v>71</v>
      </c>
      <c r="B91">
        <v>15789</v>
      </c>
      <c r="K91" t="s">
        <v>67</v>
      </c>
      <c r="L91" t="str">
        <f>A44</f>
        <v>C12</v>
      </c>
      <c r="M91">
        <f>B44</f>
        <v>4849</v>
      </c>
      <c r="N91" s="8">
        <f t="shared" si="4"/>
        <v>0.41041303083187902</v>
      </c>
      <c r="O91" s="8">
        <f t="shared" si="5"/>
        <v>16.416521233275162</v>
      </c>
    </row>
    <row r="92" spans="1:15" x14ac:dyDescent="0.4">
      <c r="A92" t="s">
        <v>79</v>
      </c>
      <c r="B92">
        <v>3729</v>
      </c>
      <c r="K92" t="s">
        <v>68</v>
      </c>
      <c r="L92" t="str">
        <f>A56</f>
        <v>D12</v>
      </c>
      <c r="M92">
        <f>B56</f>
        <v>4467</v>
      </c>
      <c r="N92" s="8">
        <f t="shared" si="4"/>
        <v>0.29930191972076786</v>
      </c>
      <c r="O92" s="8">
        <f t="shared" si="5"/>
        <v>11.972076788830714</v>
      </c>
    </row>
    <row r="93" spans="1:15" x14ac:dyDescent="0.4">
      <c r="A93" t="s">
        <v>103</v>
      </c>
      <c r="B93">
        <v>3444</v>
      </c>
      <c r="K93" t="s">
        <v>69</v>
      </c>
      <c r="L93" t="str">
        <f>A68</f>
        <v>E12</v>
      </c>
      <c r="M93">
        <f>B68</f>
        <v>4500</v>
      </c>
      <c r="N93" s="8">
        <f t="shared" si="4"/>
        <v>0.30890052356020942</v>
      </c>
      <c r="O93" s="8">
        <f t="shared" si="5"/>
        <v>12.356020942408376</v>
      </c>
    </row>
    <row r="94" spans="1:15" x14ac:dyDescent="0.4">
      <c r="A94" t="s">
        <v>104</v>
      </c>
      <c r="B94">
        <v>14017</v>
      </c>
      <c r="K94" t="s">
        <v>70</v>
      </c>
      <c r="L94" t="str">
        <f>A80</f>
        <v>F12</v>
      </c>
      <c r="M94">
        <f>B80</f>
        <v>3990</v>
      </c>
      <c r="N94" s="8">
        <f t="shared" si="4"/>
        <v>0.16055846422338568</v>
      </c>
      <c r="O94" s="8">
        <f t="shared" si="5"/>
        <v>6.4223385689354275</v>
      </c>
    </row>
    <row r="95" spans="1:15" x14ac:dyDescent="0.4">
      <c r="A95" t="s">
        <v>105</v>
      </c>
      <c r="B95">
        <v>23412</v>
      </c>
      <c r="K95" t="s">
        <v>71</v>
      </c>
      <c r="L95" t="str">
        <f>A92</f>
        <v>G12</v>
      </c>
      <c r="M95">
        <f>B92</f>
        <v>3729</v>
      </c>
      <c r="N95" s="8">
        <f t="shared" si="4"/>
        <v>8.464223385689354E-2</v>
      </c>
      <c r="O95" s="8">
        <f t="shared" si="5"/>
        <v>3.3856893542757414</v>
      </c>
    </row>
    <row r="96" spans="1:15" x14ac:dyDescent="0.4">
      <c r="A96" t="s">
        <v>16</v>
      </c>
      <c r="B96">
        <v>3554</v>
      </c>
      <c r="K96" t="s">
        <v>72</v>
      </c>
      <c r="L96" t="str">
        <f>A104</f>
        <v>H12</v>
      </c>
      <c r="M96">
        <f>B104</f>
        <v>3518</v>
      </c>
      <c r="N96" s="8">
        <f t="shared" si="4"/>
        <v>2.326934264107039E-2</v>
      </c>
      <c r="O96" s="8">
        <f t="shared" si="5"/>
        <v>0.93077370564281559</v>
      </c>
    </row>
    <row r="97" spans="1:2" x14ac:dyDescent="0.4">
      <c r="A97" t="s">
        <v>24</v>
      </c>
      <c r="B97">
        <v>3801</v>
      </c>
    </row>
    <row r="98" spans="1:2" x14ac:dyDescent="0.4">
      <c r="A98" t="s">
        <v>33</v>
      </c>
      <c r="B98">
        <v>4022</v>
      </c>
    </row>
    <row r="99" spans="1:2" x14ac:dyDescent="0.4">
      <c r="A99" t="s">
        <v>40</v>
      </c>
      <c r="B99">
        <v>4062</v>
      </c>
    </row>
    <row r="100" spans="1:2" x14ac:dyDescent="0.4">
      <c r="A100" t="s">
        <v>48</v>
      </c>
      <c r="B100">
        <v>25961</v>
      </c>
    </row>
    <row r="101" spans="1:2" x14ac:dyDescent="0.4">
      <c r="A101" t="s">
        <v>56</v>
      </c>
      <c r="B101">
        <v>16203</v>
      </c>
    </row>
    <row r="102" spans="1:2" x14ac:dyDescent="0.4">
      <c r="A102" t="s">
        <v>64</v>
      </c>
      <c r="B102">
        <v>5859</v>
      </c>
    </row>
    <row r="103" spans="1:2" x14ac:dyDescent="0.4">
      <c r="A103" t="s">
        <v>72</v>
      </c>
      <c r="B103">
        <v>8283</v>
      </c>
    </row>
    <row r="104" spans="1:2" x14ac:dyDescent="0.4">
      <c r="A104" t="s">
        <v>80</v>
      </c>
      <c r="B104">
        <v>3518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56472</v>
      </c>
      <c r="D2">
        <v>3484</v>
      </c>
      <c r="E2">
        <v>5210</v>
      </c>
      <c r="F2">
        <v>4604</v>
      </c>
      <c r="G2">
        <v>41265</v>
      </c>
      <c r="H2">
        <v>31180</v>
      </c>
      <c r="I2">
        <v>4509</v>
      </c>
      <c r="J2">
        <v>5780</v>
      </c>
      <c r="K2">
        <v>4233</v>
      </c>
      <c r="L2">
        <v>3868</v>
      </c>
      <c r="M2">
        <v>9607</v>
      </c>
      <c r="N2">
        <v>7094</v>
      </c>
      <c r="O2">
        <v>42034</v>
      </c>
      <c r="P2">
        <v>3582</v>
      </c>
      <c r="Q2">
        <v>6598</v>
      </c>
      <c r="R2">
        <v>4322</v>
      </c>
      <c r="S2">
        <v>36225</v>
      </c>
      <c r="T2">
        <v>17848</v>
      </c>
      <c r="U2">
        <v>3960</v>
      </c>
      <c r="V2">
        <v>7501</v>
      </c>
      <c r="W2">
        <v>4598</v>
      </c>
      <c r="X2">
        <v>3554</v>
      </c>
      <c r="Y2">
        <v>15353</v>
      </c>
      <c r="Z2">
        <v>5468</v>
      </c>
      <c r="AA2">
        <v>22385</v>
      </c>
      <c r="AB2">
        <v>3648</v>
      </c>
      <c r="AC2">
        <v>8837</v>
      </c>
      <c r="AD2">
        <v>4116</v>
      </c>
      <c r="AE2">
        <v>20049</v>
      </c>
      <c r="AF2">
        <v>9965</v>
      </c>
      <c r="AG2">
        <v>3728</v>
      </c>
      <c r="AH2">
        <v>10976</v>
      </c>
      <c r="AI2">
        <v>4754</v>
      </c>
      <c r="AJ2">
        <v>3541</v>
      </c>
      <c r="AK2">
        <v>26140</v>
      </c>
      <c r="AL2">
        <v>4865</v>
      </c>
      <c r="AM2">
        <v>8401</v>
      </c>
      <c r="AN2">
        <v>4002</v>
      </c>
      <c r="AO2">
        <v>12677</v>
      </c>
      <c r="AP2">
        <v>4006</v>
      </c>
      <c r="AQ2">
        <v>11346</v>
      </c>
      <c r="AR2">
        <v>6891</v>
      </c>
      <c r="AS2">
        <v>3561</v>
      </c>
      <c r="AT2">
        <v>19474</v>
      </c>
      <c r="AU2">
        <v>5077</v>
      </c>
      <c r="AV2">
        <v>3602</v>
      </c>
      <c r="AW2">
        <v>38114</v>
      </c>
      <c r="AX2">
        <v>4477</v>
      </c>
      <c r="AY2">
        <v>4534</v>
      </c>
      <c r="AZ2">
        <v>4776</v>
      </c>
      <c r="BA2">
        <v>20619</v>
      </c>
      <c r="BB2">
        <v>3647</v>
      </c>
      <c r="BC2">
        <v>7355</v>
      </c>
      <c r="BD2">
        <v>5432</v>
      </c>
      <c r="BE2">
        <v>3489</v>
      </c>
      <c r="BF2">
        <v>40074</v>
      </c>
      <c r="BG2">
        <v>5941</v>
      </c>
      <c r="BH2">
        <v>3819</v>
      </c>
      <c r="BI2">
        <v>39443</v>
      </c>
      <c r="BJ2">
        <v>4506</v>
      </c>
      <c r="BK2">
        <v>3680</v>
      </c>
      <c r="BL2">
        <v>6184</v>
      </c>
      <c r="BM2">
        <v>29679</v>
      </c>
      <c r="BN2">
        <v>3458</v>
      </c>
      <c r="BO2">
        <v>4850</v>
      </c>
      <c r="BP2">
        <v>4907</v>
      </c>
      <c r="BQ2">
        <v>3684</v>
      </c>
      <c r="BR2">
        <v>45911</v>
      </c>
      <c r="BS2">
        <v>7393</v>
      </c>
      <c r="BT2">
        <v>3932</v>
      </c>
      <c r="BU2">
        <v>31520</v>
      </c>
      <c r="BV2">
        <v>3992</v>
      </c>
      <c r="BW2">
        <v>3435</v>
      </c>
      <c r="BX2">
        <v>8864</v>
      </c>
      <c r="BY2">
        <v>32668</v>
      </c>
      <c r="BZ2">
        <v>3449</v>
      </c>
      <c r="CA2">
        <v>4134</v>
      </c>
      <c r="CB2">
        <v>4394</v>
      </c>
      <c r="CC2">
        <v>3939</v>
      </c>
      <c r="CD2">
        <v>41360</v>
      </c>
      <c r="CE2">
        <v>10459</v>
      </c>
      <c r="CF2">
        <v>4821</v>
      </c>
      <c r="CG2">
        <v>15661</v>
      </c>
      <c r="CH2">
        <v>3730</v>
      </c>
      <c r="CI2">
        <v>3435</v>
      </c>
      <c r="CJ2">
        <v>13764</v>
      </c>
      <c r="CK2">
        <v>23458</v>
      </c>
      <c r="CL2">
        <v>3560</v>
      </c>
      <c r="CM2">
        <v>3811</v>
      </c>
      <c r="CN2">
        <v>4021</v>
      </c>
      <c r="CO2">
        <v>4040</v>
      </c>
      <c r="CP2">
        <v>25809</v>
      </c>
      <c r="CQ2">
        <v>16060</v>
      </c>
      <c r="CR2">
        <v>5797</v>
      </c>
      <c r="CS2">
        <v>8144</v>
      </c>
      <c r="CT2">
        <v>3620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56472</v>
      </c>
      <c r="G9">
        <f>'Plate 1'!G9</f>
        <v>30</v>
      </c>
      <c r="H9" t="str">
        <f t="shared" ref="H9:I9" si="0">A9</f>
        <v>A1</v>
      </c>
      <c r="I9">
        <f t="shared" si="0"/>
        <v>56472</v>
      </c>
      <c r="K9" t="s">
        <v>82</v>
      </c>
      <c r="L9" t="str">
        <f>A10</f>
        <v>A2</v>
      </c>
      <c r="M9">
        <f>B10</f>
        <v>3484</v>
      </c>
      <c r="N9" s="8">
        <f>(M9-I$15)/2564.8</f>
        <v>1.9104803493449781E-2</v>
      </c>
      <c r="O9">
        <f>N9*40</f>
        <v>0.76419213973799127</v>
      </c>
    </row>
    <row r="10" spans="1:98" x14ac:dyDescent="0.4">
      <c r="A10" t="s">
        <v>83</v>
      </c>
      <c r="B10">
        <v>3484</v>
      </c>
      <c r="G10">
        <f>'Plate 1'!G10</f>
        <v>15</v>
      </c>
      <c r="H10" t="str">
        <f>A21</f>
        <v>B1</v>
      </c>
      <c r="I10">
        <f>B21</f>
        <v>42034</v>
      </c>
      <c r="K10" t="s">
        <v>85</v>
      </c>
      <c r="L10" t="str">
        <f>A22</f>
        <v>B2</v>
      </c>
      <c r="M10">
        <f>B22</f>
        <v>3582</v>
      </c>
      <c r="N10" s="8">
        <f t="shared" ref="N10:N73" si="1">(M10-I$15)/2564.8</f>
        <v>5.731441048034934E-2</v>
      </c>
      <c r="O10">
        <f t="shared" ref="O10:O73" si="2">N10*40</f>
        <v>2.2925764192139737</v>
      </c>
    </row>
    <row r="11" spans="1:98" x14ac:dyDescent="0.4">
      <c r="A11" t="s">
        <v>84</v>
      </c>
      <c r="B11">
        <v>5210</v>
      </c>
      <c r="G11">
        <f>'Plate 1'!G11</f>
        <v>7.5</v>
      </c>
      <c r="H11" t="str">
        <f>A33</f>
        <v>C1</v>
      </c>
      <c r="I11">
        <f>B33</f>
        <v>22385</v>
      </c>
      <c r="K11" t="s">
        <v>88</v>
      </c>
      <c r="L11" t="str">
        <f>A34</f>
        <v>C2</v>
      </c>
      <c r="M11">
        <f>B34</f>
        <v>3648</v>
      </c>
      <c r="N11" s="8">
        <f t="shared" si="1"/>
        <v>8.3047411104179653E-2</v>
      </c>
      <c r="O11">
        <f t="shared" si="2"/>
        <v>3.3218964441671863</v>
      </c>
    </row>
    <row r="12" spans="1:98" x14ac:dyDescent="0.4">
      <c r="A12" t="s">
        <v>9</v>
      </c>
      <c r="B12">
        <v>4604</v>
      </c>
      <c r="G12">
        <f>'Plate 1'!G12</f>
        <v>1.875</v>
      </c>
      <c r="H12" t="str">
        <f>A45</f>
        <v>D1</v>
      </c>
      <c r="I12">
        <f>B45</f>
        <v>8401</v>
      </c>
      <c r="K12" t="s">
        <v>91</v>
      </c>
      <c r="L12" t="str">
        <f>A46</f>
        <v>D2</v>
      </c>
      <c r="M12">
        <f>B46</f>
        <v>4002</v>
      </c>
      <c r="N12" s="8">
        <f t="shared" si="1"/>
        <v>0.22106986899563316</v>
      </c>
      <c r="O12">
        <f t="shared" si="2"/>
        <v>8.8427947598253258</v>
      </c>
    </row>
    <row r="13" spans="1:98" x14ac:dyDescent="0.4">
      <c r="A13" t="s">
        <v>17</v>
      </c>
      <c r="B13">
        <v>41265</v>
      </c>
      <c r="G13">
        <f>'Plate 1'!G13</f>
        <v>0.46875</v>
      </c>
      <c r="H13" t="str">
        <f>A57</f>
        <v>E1</v>
      </c>
      <c r="I13">
        <f>B57</f>
        <v>4534</v>
      </c>
      <c r="K13" t="s">
        <v>94</v>
      </c>
      <c r="L13" t="str">
        <f>A58</f>
        <v>E2</v>
      </c>
      <c r="M13">
        <f>B58</f>
        <v>4776</v>
      </c>
      <c r="N13" s="8">
        <f t="shared" si="1"/>
        <v>0.52284778540237054</v>
      </c>
      <c r="O13">
        <f t="shared" si="2"/>
        <v>20.91391141609482</v>
      </c>
    </row>
    <row r="14" spans="1:98" x14ac:dyDescent="0.4">
      <c r="A14" t="s">
        <v>25</v>
      </c>
      <c r="B14">
        <v>31180</v>
      </c>
      <c r="G14">
        <f>'Plate 1'!G14</f>
        <v>0.1171875</v>
      </c>
      <c r="H14" t="str">
        <f>A69</f>
        <v>F1</v>
      </c>
      <c r="I14">
        <f>B69</f>
        <v>3680</v>
      </c>
      <c r="K14" t="s">
        <v>97</v>
      </c>
      <c r="L14" t="str">
        <f>A70</f>
        <v>F2</v>
      </c>
      <c r="M14">
        <f>B70</f>
        <v>6184</v>
      </c>
      <c r="N14" s="8">
        <f t="shared" si="1"/>
        <v>1.0718184653774172</v>
      </c>
      <c r="O14">
        <f t="shared" si="2"/>
        <v>42.872738615096686</v>
      </c>
    </row>
    <row r="15" spans="1:98" x14ac:dyDescent="0.4">
      <c r="A15" t="s">
        <v>34</v>
      </c>
      <c r="B15">
        <v>4509</v>
      </c>
      <c r="G15">
        <f>'Plate 1'!G15</f>
        <v>0</v>
      </c>
      <c r="H15" t="str">
        <f>A81</f>
        <v>G1</v>
      </c>
      <c r="I15">
        <f>B81</f>
        <v>3435</v>
      </c>
      <c r="K15" t="s">
        <v>100</v>
      </c>
      <c r="L15" t="str">
        <f>A82</f>
        <v>G2</v>
      </c>
      <c r="M15">
        <f>B82</f>
        <v>8864</v>
      </c>
      <c r="N15" s="8">
        <f t="shared" si="1"/>
        <v>2.1167342482844664</v>
      </c>
      <c r="O15">
        <f t="shared" si="2"/>
        <v>84.669369931378654</v>
      </c>
    </row>
    <row r="16" spans="1:98" x14ac:dyDescent="0.4">
      <c r="A16" t="s">
        <v>41</v>
      </c>
      <c r="B16">
        <v>5780</v>
      </c>
      <c r="H16" t="s">
        <v>119</v>
      </c>
      <c r="I16">
        <f>SLOPE(I10:I15, G10:G15)</f>
        <v>2568.4899922930172</v>
      </c>
      <c r="K16" t="s">
        <v>103</v>
      </c>
      <c r="L16" t="str">
        <f>A94</f>
        <v>H2</v>
      </c>
      <c r="M16">
        <f>B94</f>
        <v>13764</v>
      </c>
      <c r="N16" s="8">
        <f t="shared" si="1"/>
        <v>4.0272145976294444</v>
      </c>
      <c r="O16">
        <f t="shared" si="2"/>
        <v>161.08858390517779</v>
      </c>
    </row>
    <row r="17" spans="1:15" x14ac:dyDescent="0.4">
      <c r="A17" t="s">
        <v>49</v>
      </c>
      <c r="B17">
        <v>4233</v>
      </c>
      <c r="K17" t="s">
        <v>104</v>
      </c>
      <c r="L17" t="str">
        <f>A95</f>
        <v>H3</v>
      </c>
      <c r="M17">
        <f>B95</f>
        <v>23458</v>
      </c>
      <c r="N17" s="8">
        <f t="shared" si="1"/>
        <v>7.806846537741734</v>
      </c>
      <c r="O17">
        <f t="shared" si="2"/>
        <v>312.27386150966936</v>
      </c>
    </row>
    <row r="18" spans="1:15" x14ac:dyDescent="0.4">
      <c r="A18" t="s">
        <v>57</v>
      </c>
      <c r="B18">
        <v>3868</v>
      </c>
      <c r="K18" t="s">
        <v>101</v>
      </c>
      <c r="L18" t="str">
        <f>A83</f>
        <v>G3</v>
      </c>
      <c r="M18">
        <f>B83</f>
        <v>32668</v>
      </c>
      <c r="N18" s="8">
        <f t="shared" si="1"/>
        <v>11.397769806612601</v>
      </c>
      <c r="O18">
        <f t="shared" si="2"/>
        <v>455.91079226450404</v>
      </c>
    </row>
    <row r="19" spans="1:15" x14ac:dyDescent="0.4">
      <c r="A19" t="s">
        <v>65</v>
      </c>
      <c r="B19">
        <v>9607</v>
      </c>
      <c r="K19" t="s">
        <v>98</v>
      </c>
      <c r="L19" t="str">
        <f>A71</f>
        <v>F3</v>
      </c>
      <c r="M19">
        <f>B71</f>
        <v>29679</v>
      </c>
      <c r="N19" s="8">
        <f t="shared" si="1"/>
        <v>10.232376793512165</v>
      </c>
      <c r="O19">
        <f t="shared" si="2"/>
        <v>409.29507174048661</v>
      </c>
    </row>
    <row r="20" spans="1:15" x14ac:dyDescent="0.4">
      <c r="A20" t="s">
        <v>73</v>
      </c>
      <c r="B20">
        <v>7094</v>
      </c>
      <c r="K20" t="s">
        <v>95</v>
      </c>
      <c r="L20" t="str">
        <f>A59</f>
        <v>E3</v>
      </c>
      <c r="M20">
        <f>B59</f>
        <v>20619</v>
      </c>
      <c r="N20" s="8">
        <f t="shared" si="1"/>
        <v>6.6999376169681844</v>
      </c>
      <c r="O20">
        <f t="shared" si="2"/>
        <v>267.99750467872735</v>
      </c>
    </row>
    <row r="21" spans="1:15" x14ac:dyDescent="0.4">
      <c r="A21" t="s">
        <v>85</v>
      </c>
      <c r="B21">
        <v>42034</v>
      </c>
      <c r="K21" t="s">
        <v>92</v>
      </c>
      <c r="L21" t="str">
        <f>A47</f>
        <v>D3</v>
      </c>
      <c r="M21">
        <f>B47</f>
        <v>12677</v>
      </c>
      <c r="N21" s="8">
        <f t="shared" si="1"/>
        <v>3.603399875233936</v>
      </c>
      <c r="O21">
        <f t="shared" si="2"/>
        <v>144.13599500935743</v>
      </c>
    </row>
    <row r="22" spans="1:15" x14ac:dyDescent="0.4">
      <c r="A22" t="s">
        <v>86</v>
      </c>
      <c r="B22">
        <v>3582</v>
      </c>
      <c r="K22" t="s">
        <v>89</v>
      </c>
      <c r="L22" t="str">
        <f>A35</f>
        <v>C3</v>
      </c>
      <c r="M22">
        <f>B35</f>
        <v>8837</v>
      </c>
      <c r="N22" s="8">
        <f t="shared" si="1"/>
        <v>2.1062071116656269</v>
      </c>
      <c r="O22">
        <f t="shared" si="2"/>
        <v>84.24828446662508</v>
      </c>
    </row>
    <row r="23" spans="1:15" x14ac:dyDescent="0.4">
      <c r="A23" t="s">
        <v>87</v>
      </c>
      <c r="B23">
        <v>6598</v>
      </c>
      <c r="K23" t="s">
        <v>86</v>
      </c>
      <c r="L23" t="str">
        <f>A23</f>
        <v>B3</v>
      </c>
      <c r="M23">
        <f>B23</f>
        <v>6598</v>
      </c>
      <c r="N23" s="8">
        <f t="shared" si="1"/>
        <v>1.2332345601996255</v>
      </c>
      <c r="O23">
        <f t="shared" si="2"/>
        <v>49.329382407985022</v>
      </c>
    </row>
    <row r="24" spans="1:15" x14ac:dyDescent="0.4">
      <c r="A24" t="s">
        <v>10</v>
      </c>
      <c r="B24">
        <v>4322</v>
      </c>
      <c r="K24" t="s">
        <v>83</v>
      </c>
      <c r="L24" t="str">
        <f>A11</f>
        <v>A3</v>
      </c>
      <c r="M24">
        <f>B11</f>
        <v>5210</v>
      </c>
      <c r="N24" s="8">
        <f t="shared" si="1"/>
        <v>0.69206175920149715</v>
      </c>
      <c r="O24">
        <f t="shared" si="2"/>
        <v>27.682470368059885</v>
      </c>
    </row>
    <row r="25" spans="1:15" x14ac:dyDescent="0.4">
      <c r="A25" t="s">
        <v>18</v>
      </c>
      <c r="B25">
        <v>36225</v>
      </c>
      <c r="K25" t="s">
        <v>84</v>
      </c>
      <c r="L25" t="str">
        <f>A12</f>
        <v>A4</v>
      </c>
      <c r="M25">
        <f>B12</f>
        <v>4604</v>
      </c>
      <c r="N25" s="8">
        <f t="shared" si="1"/>
        <v>0.45578602620087333</v>
      </c>
      <c r="O25">
        <f t="shared" si="2"/>
        <v>18.231441048034934</v>
      </c>
    </row>
    <row r="26" spans="1:15" x14ac:dyDescent="0.4">
      <c r="A26" t="s">
        <v>26</v>
      </c>
      <c r="B26">
        <v>17848</v>
      </c>
      <c r="K26" t="s">
        <v>87</v>
      </c>
      <c r="L26" t="str">
        <f>A24</f>
        <v>B4</v>
      </c>
      <c r="M26">
        <f>B24</f>
        <v>4322</v>
      </c>
      <c r="N26" s="8">
        <f t="shared" si="1"/>
        <v>0.34583593262632562</v>
      </c>
      <c r="O26">
        <f t="shared" si="2"/>
        <v>13.833437305053025</v>
      </c>
    </row>
    <row r="27" spans="1:15" x14ac:dyDescent="0.4">
      <c r="A27" t="s">
        <v>35</v>
      </c>
      <c r="B27">
        <v>3960</v>
      </c>
      <c r="K27" t="s">
        <v>90</v>
      </c>
      <c r="L27" t="str">
        <f>A36</f>
        <v>C4</v>
      </c>
      <c r="M27">
        <f>B36</f>
        <v>4116</v>
      </c>
      <c r="N27" s="8">
        <f t="shared" si="1"/>
        <v>0.26551777916406738</v>
      </c>
      <c r="O27">
        <f t="shared" si="2"/>
        <v>10.620711166562696</v>
      </c>
    </row>
    <row r="28" spans="1:15" x14ac:dyDescent="0.4">
      <c r="A28" t="s">
        <v>42</v>
      </c>
      <c r="B28">
        <v>7501</v>
      </c>
      <c r="K28" t="s">
        <v>93</v>
      </c>
      <c r="L28" t="str">
        <f>A48</f>
        <v>D4</v>
      </c>
      <c r="M28">
        <f>B48</f>
        <v>4006</v>
      </c>
      <c r="N28" s="8">
        <f t="shared" si="1"/>
        <v>0.22262944479101682</v>
      </c>
      <c r="O28">
        <f t="shared" si="2"/>
        <v>8.9051777916406731</v>
      </c>
    </row>
    <row r="29" spans="1:15" x14ac:dyDescent="0.4">
      <c r="A29" t="s">
        <v>50</v>
      </c>
      <c r="B29">
        <v>4598</v>
      </c>
      <c r="K29" t="s">
        <v>96</v>
      </c>
      <c r="L29" t="str">
        <f>A60</f>
        <v>E4</v>
      </c>
      <c r="M29">
        <f>B60</f>
        <v>3647</v>
      </c>
      <c r="N29" s="8">
        <f t="shared" si="1"/>
        <v>8.2657517155333746E-2</v>
      </c>
      <c r="O29">
        <f t="shared" si="2"/>
        <v>3.3063006862133499</v>
      </c>
    </row>
    <row r="30" spans="1:15" x14ac:dyDescent="0.4">
      <c r="A30" t="s">
        <v>58</v>
      </c>
      <c r="B30">
        <v>3554</v>
      </c>
      <c r="K30" t="s">
        <v>99</v>
      </c>
      <c r="L30" t="str">
        <f>A72</f>
        <v>F4</v>
      </c>
      <c r="M30">
        <f>B72</f>
        <v>3458</v>
      </c>
      <c r="N30" s="8">
        <f t="shared" si="1"/>
        <v>8.9675608234560198E-3</v>
      </c>
      <c r="O30">
        <f t="shared" si="2"/>
        <v>0.35870243293824078</v>
      </c>
    </row>
    <row r="31" spans="1:15" x14ac:dyDescent="0.4">
      <c r="A31" t="s">
        <v>66</v>
      </c>
      <c r="B31">
        <v>15353</v>
      </c>
      <c r="K31" t="s">
        <v>102</v>
      </c>
      <c r="L31" t="str">
        <f>A84</f>
        <v>G4</v>
      </c>
      <c r="M31">
        <f>B84</f>
        <v>3449</v>
      </c>
      <c r="N31" s="8">
        <f t="shared" si="1"/>
        <v>5.4585152838427945E-3</v>
      </c>
      <c r="O31">
        <f t="shared" si="2"/>
        <v>0.21834061135371177</v>
      </c>
    </row>
    <row r="32" spans="1:15" x14ac:dyDescent="0.4">
      <c r="A32" t="s">
        <v>74</v>
      </c>
      <c r="B32">
        <v>5468</v>
      </c>
      <c r="K32" t="s">
        <v>105</v>
      </c>
      <c r="L32" t="str">
        <f>A96</f>
        <v>H4</v>
      </c>
      <c r="M32">
        <f>B96</f>
        <v>3560</v>
      </c>
      <c r="N32" s="8">
        <f t="shared" si="1"/>
        <v>4.8736743605739236E-2</v>
      </c>
      <c r="O32">
        <f t="shared" si="2"/>
        <v>1.9494697442295694</v>
      </c>
    </row>
    <row r="33" spans="1:15" x14ac:dyDescent="0.4">
      <c r="A33" t="s">
        <v>88</v>
      </c>
      <c r="B33">
        <v>22385</v>
      </c>
      <c r="K33" t="s">
        <v>16</v>
      </c>
      <c r="L33" t="str">
        <f>A97</f>
        <v>H5</v>
      </c>
      <c r="M33">
        <f>B97</f>
        <v>3811</v>
      </c>
      <c r="N33" s="8">
        <f t="shared" si="1"/>
        <v>0.14660012476606363</v>
      </c>
      <c r="O33">
        <f t="shared" si="2"/>
        <v>5.8640049906425453</v>
      </c>
    </row>
    <row r="34" spans="1:15" x14ac:dyDescent="0.4">
      <c r="A34" t="s">
        <v>89</v>
      </c>
      <c r="B34">
        <v>3648</v>
      </c>
      <c r="K34" t="s">
        <v>15</v>
      </c>
      <c r="L34" t="str">
        <f>A85</f>
        <v>G5</v>
      </c>
      <c r="M34">
        <f>B85</f>
        <v>4134</v>
      </c>
      <c r="N34" s="8">
        <f t="shared" si="1"/>
        <v>0.27253587024329379</v>
      </c>
      <c r="O34">
        <f t="shared" si="2"/>
        <v>10.901434809731752</v>
      </c>
    </row>
    <row r="35" spans="1:15" x14ac:dyDescent="0.4">
      <c r="A35" t="s">
        <v>90</v>
      </c>
      <c r="B35">
        <v>8837</v>
      </c>
      <c r="K35" t="s">
        <v>14</v>
      </c>
      <c r="L35" t="str">
        <f>A73</f>
        <v>F5</v>
      </c>
      <c r="M35">
        <f>B73</f>
        <v>4850</v>
      </c>
      <c r="N35" s="8">
        <f t="shared" si="1"/>
        <v>0.55169993761696812</v>
      </c>
      <c r="O35">
        <f t="shared" si="2"/>
        <v>22.067997504678726</v>
      </c>
    </row>
    <row r="36" spans="1:15" x14ac:dyDescent="0.4">
      <c r="A36" t="s">
        <v>11</v>
      </c>
      <c r="B36">
        <v>4116</v>
      </c>
      <c r="K36" t="s">
        <v>13</v>
      </c>
      <c r="L36" t="str">
        <f>A61</f>
        <v>E5</v>
      </c>
      <c r="M36">
        <f>B61</f>
        <v>7355</v>
      </c>
      <c r="N36" s="8">
        <f t="shared" si="1"/>
        <v>1.5283842794759823</v>
      </c>
      <c r="O36">
        <f t="shared" si="2"/>
        <v>61.135371179039296</v>
      </c>
    </row>
    <row r="37" spans="1:15" x14ac:dyDescent="0.4">
      <c r="A37" t="s">
        <v>19</v>
      </c>
      <c r="B37">
        <v>20049</v>
      </c>
      <c r="K37" t="s">
        <v>12</v>
      </c>
      <c r="L37" t="str">
        <f>A49</f>
        <v>D5</v>
      </c>
      <c r="M37">
        <f>B49</f>
        <v>11346</v>
      </c>
      <c r="N37" s="8">
        <f t="shared" si="1"/>
        <v>3.0844510293200247</v>
      </c>
      <c r="O37">
        <f t="shared" si="2"/>
        <v>123.37804117280099</v>
      </c>
    </row>
    <row r="38" spans="1:15" x14ac:dyDescent="0.4">
      <c r="A38" t="s">
        <v>27</v>
      </c>
      <c r="B38">
        <v>9965</v>
      </c>
      <c r="K38" t="s">
        <v>11</v>
      </c>
      <c r="L38" t="str">
        <f>A37</f>
        <v>C5</v>
      </c>
      <c r="M38">
        <f>B37</f>
        <v>20049</v>
      </c>
      <c r="N38" s="8">
        <f t="shared" si="1"/>
        <v>6.4776980661260133</v>
      </c>
      <c r="O38">
        <f t="shared" si="2"/>
        <v>259.1079226450405</v>
      </c>
    </row>
    <row r="39" spans="1:15" x14ac:dyDescent="0.4">
      <c r="A39" t="s">
        <v>36</v>
      </c>
      <c r="B39">
        <v>3728</v>
      </c>
      <c r="K39" t="s">
        <v>10</v>
      </c>
      <c r="L39" t="str">
        <f>A25</f>
        <v>B5</v>
      </c>
      <c r="M39">
        <f>B25</f>
        <v>36225</v>
      </c>
      <c r="N39" s="8">
        <f t="shared" si="1"/>
        <v>12.784622582657516</v>
      </c>
      <c r="O39">
        <f t="shared" si="2"/>
        <v>511.38490330630066</v>
      </c>
    </row>
    <row r="40" spans="1:15" x14ac:dyDescent="0.4">
      <c r="A40" t="s">
        <v>43</v>
      </c>
      <c r="B40">
        <v>10976</v>
      </c>
      <c r="K40" t="s">
        <v>9</v>
      </c>
      <c r="L40" t="str">
        <f>A13</f>
        <v>A5</v>
      </c>
      <c r="M40">
        <f>B13</f>
        <v>41265</v>
      </c>
      <c r="N40" s="8">
        <f t="shared" si="1"/>
        <v>14.749688084840923</v>
      </c>
      <c r="O40">
        <f t="shared" si="2"/>
        <v>589.98752339363693</v>
      </c>
    </row>
    <row r="41" spans="1:15" x14ac:dyDescent="0.4">
      <c r="A41" t="s">
        <v>51</v>
      </c>
      <c r="B41">
        <v>4754</v>
      </c>
      <c r="K41" t="s">
        <v>17</v>
      </c>
      <c r="L41" t="str">
        <f>A14</f>
        <v>A6</v>
      </c>
      <c r="M41">
        <f>B14</f>
        <v>31180</v>
      </c>
      <c r="N41" s="8">
        <f t="shared" si="1"/>
        <v>10.817607610729882</v>
      </c>
      <c r="O41">
        <f t="shared" si="2"/>
        <v>432.70430442919525</v>
      </c>
    </row>
    <row r="42" spans="1:15" x14ac:dyDescent="0.4">
      <c r="A42" t="s">
        <v>59</v>
      </c>
      <c r="B42">
        <v>3541</v>
      </c>
      <c r="K42" t="s">
        <v>18</v>
      </c>
      <c r="L42" t="str">
        <f>A26</f>
        <v>B6</v>
      </c>
      <c r="M42">
        <f>B26</f>
        <v>17848</v>
      </c>
      <c r="N42" s="8">
        <f t="shared" si="1"/>
        <v>5.6195414847161569</v>
      </c>
      <c r="O42">
        <f t="shared" si="2"/>
        <v>224.78165938864629</v>
      </c>
    </row>
    <row r="43" spans="1:15" x14ac:dyDescent="0.4">
      <c r="A43" t="s">
        <v>67</v>
      </c>
      <c r="B43">
        <v>26140</v>
      </c>
      <c r="K43" t="s">
        <v>19</v>
      </c>
      <c r="L43" t="str">
        <f>A38</f>
        <v>C6</v>
      </c>
      <c r="M43">
        <f>B38</f>
        <v>9965</v>
      </c>
      <c r="N43" s="8">
        <f t="shared" si="1"/>
        <v>2.5460074859638175</v>
      </c>
      <c r="O43">
        <f t="shared" si="2"/>
        <v>101.84029943855271</v>
      </c>
    </row>
    <row r="44" spans="1:15" x14ac:dyDescent="0.4">
      <c r="A44" t="s">
        <v>75</v>
      </c>
      <c r="B44">
        <v>4865</v>
      </c>
      <c r="K44" t="s">
        <v>20</v>
      </c>
      <c r="L44" t="str">
        <f>A50</f>
        <v>D6</v>
      </c>
      <c r="M44">
        <f>B50</f>
        <v>6891</v>
      </c>
      <c r="N44" s="8">
        <f t="shared" si="1"/>
        <v>1.3474734872114784</v>
      </c>
      <c r="O44">
        <f t="shared" si="2"/>
        <v>53.898939488459135</v>
      </c>
    </row>
    <row r="45" spans="1:15" x14ac:dyDescent="0.4">
      <c r="A45" t="s">
        <v>91</v>
      </c>
      <c r="B45">
        <v>8401</v>
      </c>
      <c r="K45" t="s">
        <v>21</v>
      </c>
      <c r="L45" t="str">
        <f>A62</f>
        <v>E6</v>
      </c>
      <c r="M45">
        <f>B62</f>
        <v>5432</v>
      </c>
      <c r="N45" s="8">
        <f t="shared" si="1"/>
        <v>0.77861821584529001</v>
      </c>
      <c r="O45">
        <f t="shared" si="2"/>
        <v>31.144728633811599</v>
      </c>
    </row>
    <row r="46" spans="1:15" x14ac:dyDescent="0.4">
      <c r="A46" t="s">
        <v>92</v>
      </c>
      <c r="B46">
        <v>4002</v>
      </c>
      <c r="K46" t="s">
        <v>22</v>
      </c>
      <c r="L46" t="str">
        <f>A74</f>
        <v>F6</v>
      </c>
      <c r="M46">
        <f>B74</f>
        <v>4907</v>
      </c>
      <c r="N46" s="8">
        <f t="shared" si="1"/>
        <v>0.57392389270118527</v>
      </c>
      <c r="O46">
        <f t="shared" si="2"/>
        <v>22.95695570804741</v>
      </c>
    </row>
    <row r="47" spans="1:15" x14ac:dyDescent="0.4">
      <c r="A47" t="s">
        <v>93</v>
      </c>
      <c r="B47">
        <v>12677</v>
      </c>
      <c r="K47" t="s">
        <v>23</v>
      </c>
      <c r="L47" t="str">
        <f>A86</f>
        <v>G6</v>
      </c>
      <c r="M47">
        <f>B86</f>
        <v>4394</v>
      </c>
      <c r="N47" s="8">
        <f t="shared" si="1"/>
        <v>0.37390829694323141</v>
      </c>
      <c r="O47">
        <f t="shared" si="2"/>
        <v>14.956331877729257</v>
      </c>
    </row>
    <row r="48" spans="1:15" x14ac:dyDescent="0.4">
      <c r="A48" t="s">
        <v>12</v>
      </c>
      <c r="B48">
        <v>4006</v>
      </c>
      <c r="K48" t="s">
        <v>24</v>
      </c>
      <c r="L48" t="str">
        <f>A98</f>
        <v>H6</v>
      </c>
      <c r="M48">
        <f>B98</f>
        <v>4021</v>
      </c>
      <c r="N48" s="8">
        <f t="shared" si="1"/>
        <v>0.22847785402370555</v>
      </c>
      <c r="O48">
        <f t="shared" si="2"/>
        <v>9.1391141609482212</v>
      </c>
    </row>
    <row r="49" spans="1:15" x14ac:dyDescent="0.4">
      <c r="A49" t="s">
        <v>20</v>
      </c>
      <c r="B49">
        <v>11346</v>
      </c>
      <c r="K49" t="s">
        <v>33</v>
      </c>
      <c r="L49" t="str">
        <f>A99</f>
        <v>H7</v>
      </c>
      <c r="M49">
        <f>B99</f>
        <v>4040</v>
      </c>
      <c r="N49" s="8">
        <f t="shared" si="1"/>
        <v>0.2358858390517779</v>
      </c>
      <c r="O49">
        <f t="shared" si="2"/>
        <v>9.4354335620711165</v>
      </c>
    </row>
    <row r="50" spans="1:15" x14ac:dyDescent="0.4">
      <c r="A50" t="s">
        <v>28</v>
      </c>
      <c r="B50">
        <v>6891</v>
      </c>
      <c r="K50" t="s">
        <v>31</v>
      </c>
      <c r="L50" t="str">
        <f>A87</f>
        <v>G7</v>
      </c>
      <c r="M50">
        <f>B87</f>
        <v>3939</v>
      </c>
      <c r="N50" s="8">
        <f t="shared" si="1"/>
        <v>0.1965065502183406</v>
      </c>
      <c r="O50">
        <f t="shared" si="2"/>
        <v>7.8602620087336241</v>
      </c>
    </row>
    <row r="51" spans="1:15" x14ac:dyDescent="0.4">
      <c r="A51" t="s">
        <v>37</v>
      </c>
      <c r="B51">
        <v>3561</v>
      </c>
      <c r="K51" t="s">
        <v>32</v>
      </c>
      <c r="L51" t="str">
        <f>A75</f>
        <v>F7</v>
      </c>
      <c r="M51">
        <f>B75</f>
        <v>3684</v>
      </c>
      <c r="N51" s="8">
        <f t="shared" si="1"/>
        <v>9.708359326263255E-2</v>
      </c>
      <c r="O51">
        <f t="shared" si="2"/>
        <v>3.883343730505302</v>
      </c>
    </row>
    <row r="52" spans="1:15" x14ac:dyDescent="0.4">
      <c r="A52" t="s">
        <v>44</v>
      </c>
      <c r="B52">
        <v>19474</v>
      </c>
      <c r="K52" t="s">
        <v>29</v>
      </c>
      <c r="L52" t="str">
        <f>A63</f>
        <v>E7</v>
      </c>
      <c r="M52">
        <f>B63</f>
        <v>3489</v>
      </c>
      <c r="N52" s="8">
        <f t="shared" si="1"/>
        <v>2.105427323767935E-2</v>
      </c>
      <c r="O52">
        <f t="shared" si="2"/>
        <v>0.84217092950717398</v>
      </c>
    </row>
    <row r="53" spans="1:15" x14ac:dyDescent="0.4">
      <c r="A53" t="s">
        <v>52</v>
      </c>
      <c r="B53">
        <v>5077</v>
      </c>
      <c r="K53" t="s">
        <v>28</v>
      </c>
      <c r="L53" t="str">
        <f>A51</f>
        <v>D7</v>
      </c>
      <c r="M53">
        <f>B51</f>
        <v>3561</v>
      </c>
      <c r="N53" s="8">
        <f t="shared" si="1"/>
        <v>4.9126637554585149E-2</v>
      </c>
      <c r="O53">
        <f t="shared" si="2"/>
        <v>1.965065502183406</v>
      </c>
    </row>
    <row r="54" spans="1:15" x14ac:dyDescent="0.4">
      <c r="A54" t="s">
        <v>60</v>
      </c>
      <c r="B54">
        <v>3602</v>
      </c>
      <c r="K54" t="s">
        <v>27</v>
      </c>
      <c r="L54" t="str">
        <f>A39</f>
        <v>C7</v>
      </c>
      <c r="M54">
        <f>B39</f>
        <v>3728</v>
      </c>
      <c r="N54" s="8">
        <f t="shared" si="1"/>
        <v>0.11423892701185277</v>
      </c>
      <c r="O54">
        <f t="shared" si="2"/>
        <v>4.5695570804741106</v>
      </c>
    </row>
    <row r="55" spans="1:15" x14ac:dyDescent="0.4">
      <c r="A55" t="s">
        <v>68</v>
      </c>
      <c r="B55">
        <v>38114</v>
      </c>
      <c r="K55" t="s">
        <v>26</v>
      </c>
      <c r="L55" t="str">
        <f>A27</f>
        <v>B7</v>
      </c>
      <c r="M55">
        <f>B27</f>
        <v>3960</v>
      </c>
      <c r="N55" s="8">
        <f t="shared" si="1"/>
        <v>0.2046943231441048</v>
      </c>
      <c r="O55">
        <f t="shared" si="2"/>
        <v>8.1877729257641914</v>
      </c>
    </row>
    <row r="56" spans="1:15" x14ac:dyDescent="0.4">
      <c r="A56" t="s">
        <v>76</v>
      </c>
      <c r="B56">
        <v>4477</v>
      </c>
      <c r="K56" t="s">
        <v>25</v>
      </c>
      <c r="L56" t="str">
        <f>A15</f>
        <v>A7</v>
      </c>
      <c r="M56">
        <f>B15</f>
        <v>4509</v>
      </c>
      <c r="N56" s="8">
        <f t="shared" si="1"/>
        <v>0.41874610106051152</v>
      </c>
      <c r="O56">
        <f t="shared" si="2"/>
        <v>16.74984404242046</v>
      </c>
    </row>
    <row r="57" spans="1:15" x14ac:dyDescent="0.4">
      <c r="A57" t="s">
        <v>94</v>
      </c>
      <c r="B57">
        <v>4534</v>
      </c>
      <c r="K57" t="s">
        <v>34</v>
      </c>
      <c r="L57" t="str">
        <f>A16</f>
        <v>A8</v>
      </c>
      <c r="M57">
        <f>B16</f>
        <v>5780</v>
      </c>
      <c r="N57" s="8">
        <f t="shared" si="1"/>
        <v>0.9143013100436681</v>
      </c>
      <c r="O57">
        <f t="shared" si="2"/>
        <v>36.572052401746724</v>
      </c>
    </row>
    <row r="58" spans="1:15" x14ac:dyDescent="0.4">
      <c r="A58" t="s">
        <v>95</v>
      </c>
      <c r="B58">
        <v>4776</v>
      </c>
      <c r="K58" t="s">
        <v>35</v>
      </c>
      <c r="L58" t="str">
        <f>A28</f>
        <v>B8</v>
      </c>
      <c r="M58">
        <f>B28</f>
        <v>7501</v>
      </c>
      <c r="N58" s="8">
        <f t="shared" si="1"/>
        <v>1.5853087960074859</v>
      </c>
      <c r="O58">
        <f t="shared" si="2"/>
        <v>63.412351840299436</v>
      </c>
    </row>
    <row r="59" spans="1:15" x14ac:dyDescent="0.4">
      <c r="A59" t="s">
        <v>96</v>
      </c>
      <c r="B59">
        <v>20619</v>
      </c>
      <c r="K59" t="s">
        <v>36</v>
      </c>
      <c r="L59" t="str">
        <f>A40</f>
        <v>C8</v>
      </c>
      <c r="M59">
        <f>B40</f>
        <v>10976</v>
      </c>
      <c r="N59" s="8">
        <f t="shared" si="1"/>
        <v>2.9401902682470364</v>
      </c>
      <c r="O59">
        <f t="shared" si="2"/>
        <v>117.60761072988146</v>
      </c>
    </row>
    <row r="60" spans="1:15" x14ac:dyDescent="0.4">
      <c r="A60" t="s">
        <v>13</v>
      </c>
      <c r="B60">
        <v>3647</v>
      </c>
      <c r="K60" t="s">
        <v>37</v>
      </c>
      <c r="L60" t="str">
        <f>A52</f>
        <v>D8</v>
      </c>
      <c r="M60">
        <f>B52</f>
        <v>19474</v>
      </c>
      <c r="N60" s="8">
        <f t="shared" si="1"/>
        <v>6.2535090455396132</v>
      </c>
      <c r="O60">
        <f t="shared" si="2"/>
        <v>250.14036182158452</v>
      </c>
    </row>
    <row r="61" spans="1:15" x14ac:dyDescent="0.4">
      <c r="A61" t="s">
        <v>21</v>
      </c>
      <c r="B61">
        <v>7355</v>
      </c>
      <c r="K61" t="s">
        <v>38</v>
      </c>
      <c r="L61" t="str">
        <f>A64</f>
        <v>E8</v>
      </c>
      <c r="M61">
        <f>B64</f>
        <v>40074</v>
      </c>
      <c r="N61" s="8">
        <f t="shared" si="1"/>
        <v>14.285324391765439</v>
      </c>
      <c r="O61">
        <f t="shared" si="2"/>
        <v>571.41297567061758</v>
      </c>
    </row>
    <row r="62" spans="1:15" x14ac:dyDescent="0.4">
      <c r="A62" t="s">
        <v>29</v>
      </c>
      <c r="B62">
        <v>5432</v>
      </c>
      <c r="K62" t="s">
        <v>30</v>
      </c>
      <c r="L62" t="str">
        <f>A76</f>
        <v>F8</v>
      </c>
      <c r="M62">
        <f>B76</f>
        <v>45911</v>
      </c>
      <c r="N62" s="8">
        <f t="shared" si="1"/>
        <v>16.561135371179038</v>
      </c>
      <c r="O62">
        <f t="shared" si="2"/>
        <v>662.44541484716149</v>
      </c>
    </row>
    <row r="63" spans="1:15" x14ac:dyDescent="0.4">
      <c r="A63" t="s">
        <v>38</v>
      </c>
      <c r="B63">
        <v>3489</v>
      </c>
      <c r="K63" t="s">
        <v>39</v>
      </c>
      <c r="L63" t="str">
        <f>A88</f>
        <v>G8</v>
      </c>
      <c r="M63">
        <f>B88</f>
        <v>41360</v>
      </c>
      <c r="N63" s="8">
        <f t="shared" si="1"/>
        <v>14.786728009981283</v>
      </c>
      <c r="O63">
        <f t="shared" si="2"/>
        <v>591.46912039925132</v>
      </c>
    </row>
    <row r="64" spans="1:15" x14ac:dyDescent="0.4">
      <c r="A64" t="s">
        <v>45</v>
      </c>
      <c r="B64">
        <v>40074</v>
      </c>
      <c r="K64" t="s">
        <v>40</v>
      </c>
      <c r="L64" t="str">
        <f>A100</f>
        <v>H8</v>
      </c>
      <c r="M64">
        <f>B100</f>
        <v>25809</v>
      </c>
      <c r="N64" s="8">
        <f t="shared" si="1"/>
        <v>8.7234872114784778</v>
      </c>
      <c r="O64">
        <f t="shared" si="2"/>
        <v>348.93948845913911</v>
      </c>
    </row>
    <row r="65" spans="1:15" x14ac:dyDescent="0.4">
      <c r="A65" t="s">
        <v>53</v>
      </c>
      <c r="B65">
        <v>5941</v>
      </c>
      <c r="K65" t="s">
        <v>48</v>
      </c>
      <c r="L65" t="str">
        <f>A101</f>
        <v>H9</v>
      </c>
      <c r="M65">
        <f>B101</f>
        <v>16060</v>
      </c>
      <c r="N65" s="8">
        <f t="shared" si="1"/>
        <v>4.9224111041796625</v>
      </c>
      <c r="O65">
        <f t="shared" si="2"/>
        <v>196.8964441671865</v>
      </c>
    </row>
    <row r="66" spans="1:15" x14ac:dyDescent="0.4">
      <c r="A66" t="s">
        <v>61</v>
      </c>
      <c r="B66">
        <v>3819</v>
      </c>
      <c r="K66" t="s">
        <v>47</v>
      </c>
      <c r="L66" t="str">
        <f>A89</f>
        <v>G9</v>
      </c>
      <c r="M66">
        <f>B89</f>
        <v>10459</v>
      </c>
      <c r="N66" s="8">
        <f t="shared" si="1"/>
        <v>2.7386150966936991</v>
      </c>
      <c r="O66">
        <f t="shared" si="2"/>
        <v>109.54460386774797</v>
      </c>
    </row>
    <row r="67" spans="1:15" x14ac:dyDescent="0.4">
      <c r="A67" t="s">
        <v>69</v>
      </c>
      <c r="B67">
        <v>39443</v>
      </c>
      <c r="K67" t="s">
        <v>46</v>
      </c>
      <c r="L67" t="str">
        <f>A77</f>
        <v>F9</v>
      </c>
      <c r="M67">
        <f>B77</f>
        <v>7393</v>
      </c>
      <c r="N67" s="8">
        <f t="shared" si="1"/>
        <v>1.5432002495321271</v>
      </c>
      <c r="O67">
        <f t="shared" si="2"/>
        <v>61.728009981285084</v>
      </c>
    </row>
    <row r="68" spans="1:15" x14ac:dyDescent="0.4">
      <c r="A68" t="s">
        <v>77</v>
      </c>
      <c r="B68">
        <v>4506</v>
      </c>
      <c r="K68" t="s">
        <v>45</v>
      </c>
      <c r="L68" t="str">
        <f>A65</f>
        <v>E9</v>
      </c>
      <c r="M68">
        <f>B65</f>
        <v>5941</v>
      </c>
      <c r="N68" s="8">
        <f t="shared" si="1"/>
        <v>0.97707423580786024</v>
      </c>
      <c r="O68">
        <f t="shared" si="2"/>
        <v>39.082969432314407</v>
      </c>
    </row>
    <row r="69" spans="1:15" x14ac:dyDescent="0.4">
      <c r="A69" t="s">
        <v>97</v>
      </c>
      <c r="B69">
        <v>3680</v>
      </c>
      <c r="K69" t="s">
        <v>44</v>
      </c>
      <c r="L69" t="str">
        <f>A53</f>
        <v>D9</v>
      </c>
      <c r="M69">
        <f>B53</f>
        <v>5077</v>
      </c>
      <c r="N69" s="8">
        <f t="shared" si="1"/>
        <v>0.64020586400499058</v>
      </c>
      <c r="O69">
        <f t="shared" si="2"/>
        <v>25.608234560199623</v>
      </c>
    </row>
    <row r="70" spans="1:15" x14ac:dyDescent="0.4">
      <c r="A70" t="s">
        <v>98</v>
      </c>
      <c r="B70">
        <v>6184</v>
      </c>
      <c r="K70" t="s">
        <v>43</v>
      </c>
      <c r="L70" t="str">
        <f>A41</f>
        <v>C9</v>
      </c>
      <c r="M70">
        <f>B41</f>
        <v>4754</v>
      </c>
      <c r="N70" s="8">
        <f t="shared" si="1"/>
        <v>0.51427011852776039</v>
      </c>
      <c r="O70">
        <f t="shared" si="2"/>
        <v>20.570804741110415</v>
      </c>
    </row>
    <row r="71" spans="1:15" x14ac:dyDescent="0.4">
      <c r="A71" t="s">
        <v>99</v>
      </c>
      <c r="B71">
        <v>29679</v>
      </c>
      <c r="K71" t="s">
        <v>42</v>
      </c>
      <c r="L71" t="str">
        <f>A29</f>
        <v>B9</v>
      </c>
      <c r="M71">
        <f>B29</f>
        <v>4598</v>
      </c>
      <c r="N71" s="8">
        <f t="shared" si="1"/>
        <v>0.45344666250779786</v>
      </c>
      <c r="O71">
        <f t="shared" si="2"/>
        <v>18.137866500311915</v>
      </c>
    </row>
    <row r="72" spans="1:15" x14ac:dyDescent="0.4">
      <c r="A72" t="s">
        <v>14</v>
      </c>
      <c r="B72">
        <v>3458</v>
      </c>
      <c r="K72" t="s">
        <v>41</v>
      </c>
      <c r="L72" t="str">
        <f>A17</f>
        <v>A9</v>
      </c>
      <c r="M72">
        <f>B17</f>
        <v>4233</v>
      </c>
      <c r="N72" s="8">
        <f t="shared" si="1"/>
        <v>0.31113537117903928</v>
      </c>
      <c r="O72">
        <f t="shared" si="2"/>
        <v>12.445414847161571</v>
      </c>
    </row>
    <row r="73" spans="1:15" x14ac:dyDescent="0.4">
      <c r="A73" t="s">
        <v>22</v>
      </c>
      <c r="B73">
        <v>4850</v>
      </c>
      <c r="K73" t="s">
        <v>49</v>
      </c>
      <c r="L73" t="str">
        <f>A18</f>
        <v>A10</v>
      </c>
      <c r="M73">
        <f>B18</f>
        <v>3868</v>
      </c>
      <c r="N73" s="8">
        <f t="shared" si="1"/>
        <v>0.16882407985028072</v>
      </c>
      <c r="O73">
        <f t="shared" si="2"/>
        <v>6.7529631940112287</v>
      </c>
    </row>
    <row r="74" spans="1:15" x14ac:dyDescent="0.4">
      <c r="A74" t="s">
        <v>32</v>
      </c>
      <c r="B74">
        <v>4907</v>
      </c>
      <c r="K74" t="s">
        <v>50</v>
      </c>
      <c r="L74" t="str">
        <f>A30</f>
        <v>B10</v>
      </c>
      <c r="M74">
        <f>B30</f>
        <v>3554</v>
      </c>
      <c r="N74" s="8">
        <f t="shared" ref="N74:N96" si="3">(M74-I$15)/2564.8</f>
        <v>4.6397379912663753E-2</v>
      </c>
      <c r="O74">
        <f t="shared" ref="O74:O96" si="4">N74*40</f>
        <v>1.85589519650655</v>
      </c>
    </row>
    <row r="75" spans="1:15" x14ac:dyDescent="0.4">
      <c r="A75" t="s">
        <v>30</v>
      </c>
      <c r="B75">
        <v>3684</v>
      </c>
      <c r="K75" t="s">
        <v>51</v>
      </c>
      <c r="L75" t="str">
        <f>A42</f>
        <v>C10</v>
      </c>
      <c r="M75">
        <f>B42</f>
        <v>3541</v>
      </c>
      <c r="N75" s="8">
        <f t="shared" si="3"/>
        <v>4.1328758577666873E-2</v>
      </c>
      <c r="O75">
        <f t="shared" si="4"/>
        <v>1.653150343106675</v>
      </c>
    </row>
    <row r="76" spans="1:15" x14ac:dyDescent="0.4">
      <c r="A76" t="s">
        <v>46</v>
      </c>
      <c r="B76">
        <v>45911</v>
      </c>
      <c r="K76" t="s">
        <v>52</v>
      </c>
      <c r="L76" t="str">
        <f>A54</f>
        <v>D10</v>
      </c>
      <c r="M76">
        <f>B54</f>
        <v>3602</v>
      </c>
      <c r="N76" s="8">
        <f t="shared" si="3"/>
        <v>6.5112289457267616E-2</v>
      </c>
      <c r="O76">
        <f t="shared" si="4"/>
        <v>2.6044915782907045</v>
      </c>
    </row>
    <row r="77" spans="1:15" x14ac:dyDescent="0.4">
      <c r="A77" t="s">
        <v>54</v>
      </c>
      <c r="B77">
        <v>7393</v>
      </c>
      <c r="K77" t="s">
        <v>53</v>
      </c>
      <c r="L77" t="str">
        <f>A66</f>
        <v>E10</v>
      </c>
      <c r="M77">
        <f>B66</f>
        <v>3819</v>
      </c>
      <c r="N77" s="8">
        <f t="shared" si="3"/>
        <v>0.14971927635683094</v>
      </c>
      <c r="O77">
        <f t="shared" si="4"/>
        <v>5.9887710542732373</v>
      </c>
    </row>
    <row r="78" spans="1:15" x14ac:dyDescent="0.4">
      <c r="A78" t="s">
        <v>62</v>
      </c>
      <c r="B78">
        <v>3932</v>
      </c>
      <c r="K78" t="s">
        <v>54</v>
      </c>
      <c r="L78" t="str">
        <f>A78</f>
        <v>F10</v>
      </c>
      <c r="M78">
        <f>B78</f>
        <v>3932</v>
      </c>
      <c r="N78" s="8">
        <f t="shared" si="3"/>
        <v>0.19377729257641921</v>
      </c>
      <c r="O78">
        <f t="shared" si="4"/>
        <v>7.7510917030567681</v>
      </c>
    </row>
    <row r="79" spans="1:15" x14ac:dyDescent="0.4">
      <c r="A79" t="s">
        <v>70</v>
      </c>
      <c r="B79">
        <v>31520</v>
      </c>
      <c r="K79" t="s">
        <v>55</v>
      </c>
      <c r="L79" t="str">
        <f>A90</f>
        <v>G10</v>
      </c>
      <c r="M79">
        <f>B90</f>
        <v>4821</v>
      </c>
      <c r="N79" s="8">
        <f t="shared" si="3"/>
        <v>0.54039301310043664</v>
      </c>
      <c r="O79">
        <f t="shared" si="4"/>
        <v>21.615720524017465</v>
      </c>
    </row>
    <row r="80" spans="1:15" x14ac:dyDescent="0.4">
      <c r="A80" t="s">
        <v>78</v>
      </c>
      <c r="B80">
        <v>3992</v>
      </c>
      <c r="K80" t="s">
        <v>56</v>
      </c>
      <c r="L80" t="str">
        <f>A102</f>
        <v>H10</v>
      </c>
      <c r="M80">
        <f>B102</f>
        <v>5797</v>
      </c>
      <c r="N80" s="8">
        <f t="shared" si="3"/>
        <v>0.92092950717404864</v>
      </c>
      <c r="O80">
        <f t="shared" si="4"/>
        <v>36.837180286961946</v>
      </c>
    </row>
    <row r="81" spans="1:15" x14ac:dyDescent="0.4">
      <c r="A81" t="s">
        <v>100</v>
      </c>
      <c r="B81">
        <v>3435</v>
      </c>
      <c r="K81" t="s">
        <v>64</v>
      </c>
      <c r="L81" t="str">
        <f>A103</f>
        <v>H11</v>
      </c>
      <c r="M81">
        <f>B103</f>
        <v>8144</v>
      </c>
      <c r="N81" s="8">
        <f t="shared" si="3"/>
        <v>1.8360106051154086</v>
      </c>
      <c r="O81">
        <f t="shared" si="4"/>
        <v>73.440424204616349</v>
      </c>
    </row>
    <row r="82" spans="1:15" x14ac:dyDescent="0.4">
      <c r="A82" t="s">
        <v>101</v>
      </c>
      <c r="B82">
        <v>8864</v>
      </c>
      <c r="K82" t="s">
        <v>63</v>
      </c>
      <c r="L82" t="str">
        <f>A91</f>
        <v>G11</v>
      </c>
      <c r="M82">
        <f>B91</f>
        <v>15661</v>
      </c>
      <c r="N82" s="8">
        <f t="shared" si="3"/>
        <v>4.7668434185901427</v>
      </c>
      <c r="O82">
        <f t="shared" si="4"/>
        <v>190.6737367436057</v>
      </c>
    </row>
    <row r="83" spans="1:15" x14ac:dyDescent="0.4">
      <c r="A83" t="s">
        <v>102</v>
      </c>
      <c r="B83">
        <v>32668</v>
      </c>
      <c r="K83" t="s">
        <v>62</v>
      </c>
      <c r="L83" t="str">
        <f>A79</f>
        <v>F11</v>
      </c>
      <c r="M83">
        <f>B79</f>
        <v>31520</v>
      </c>
      <c r="N83" s="8">
        <f t="shared" si="3"/>
        <v>10.950171553337491</v>
      </c>
      <c r="O83">
        <f t="shared" si="4"/>
        <v>438.00686213349962</v>
      </c>
    </row>
    <row r="84" spans="1:15" x14ac:dyDescent="0.4">
      <c r="A84" t="s">
        <v>15</v>
      </c>
      <c r="B84">
        <v>3449</v>
      </c>
      <c r="K84" t="s">
        <v>61</v>
      </c>
      <c r="L84" t="str">
        <f>A67</f>
        <v>E11</v>
      </c>
      <c r="M84">
        <f>B67</f>
        <v>39443</v>
      </c>
      <c r="N84" s="8">
        <f t="shared" si="3"/>
        <v>14.039301310043667</v>
      </c>
      <c r="O84">
        <f t="shared" si="4"/>
        <v>561.57205240174665</v>
      </c>
    </row>
    <row r="85" spans="1:15" x14ac:dyDescent="0.4">
      <c r="A85" t="s">
        <v>23</v>
      </c>
      <c r="B85">
        <v>4134</v>
      </c>
      <c r="K85" t="s">
        <v>60</v>
      </c>
      <c r="L85" t="str">
        <f>A55</f>
        <v>D11</v>
      </c>
      <c r="M85">
        <f>B55</f>
        <v>38114</v>
      </c>
      <c r="N85" s="8">
        <f t="shared" si="3"/>
        <v>13.521132252027448</v>
      </c>
      <c r="O85">
        <f t="shared" si="4"/>
        <v>540.84529008109791</v>
      </c>
    </row>
    <row r="86" spans="1:15" x14ac:dyDescent="0.4">
      <c r="A86" t="s">
        <v>31</v>
      </c>
      <c r="B86">
        <v>4394</v>
      </c>
      <c r="K86" t="s">
        <v>59</v>
      </c>
      <c r="L86" t="str">
        <f>A43</f>
        <v>C11</v>
      </c>
      <c r="M86">
        <f>B43</f>
        <v>26140</v>
      </c>
      <c r="N86" s="8">
        <f t="shared" si="3"/>
        <v>8.8525421085464746</v>
      </c>
      <c r="O86">
        <f t="shared" si="4"/>
        <v>354.10168434185897</v>
      </c>
    </row>
    <row r="87" spans="1:15" x14ac:dyDescent="0.4">
      <c r="A87" t="s">
        <v>39</v>
      </c>
      <c r="B87">
        <v>3939</v>
      </c>
      <c r="K87" t="s">
        <v>58</v>
      </c>
      <c r="L87" t="str">
        <f>A31</f>
        <v>B11</v>
      </c>
      <c r="M87">
        <f>B31</f>
        <v>15353</v>
      </c>
      <c r="N87" s="8">
        <f t="shared" si="3"/>
        <v>4.6467560823456013</v>
      </c>
      <c r="O87">
        <f t="shared" si="4"/>
        <v>185.87024329382405</v>
      </c>
    </row>
    <row r="88" spans="1:15" x14ac:dyDescent="0.4">
      <c r="A88" t="s">
        <v>47</v>
      </c>
      <c r="B88">
        <v>41360</v>
      </c>
      <c r="K88" t="s">
        <v>57</v>
      </c>
      <c r="L88" t="str">
        <f>A19</f>
        <v>A11</v>
      </c>
      <c r="M88">
        <f>B19</f>
        <v>9607</v>
      </c>
      <c r="N88" s="8">
        <f t="shared" si="3"/>
        <v>2.4064254522769803</v>
      </c>
      <c r="O88">
        <f t="shared" si="4"/>
        <v>96.257018091079217</v>
      </c>
    </row>
    <row r="89" spans="1:15" x14ac:dyDescent="0.4">
      <c r="A89" t="s">
        <v>55</v>
      </c>
      <c r="B89">
        <v>10459</v>
      </c>
      <c r="K89" t="s">
        <v>65</v>
      </c>
      <c r="L89" t="str">
        <f>A20</f>
        <v>A12</v>
      </c>
      <c r="M89">
        <f>B20</f>
        <v>7094</v>
      </c>
      <c r="N89" s="8">
        <f t="shared" si="3"/>
        <v>1.4266219588271989</v>
      </c>
      <c r="O89">
        <f t="shared" si="4"/>
        <v>57.064878353087956</v>
      </c>
    </row>
    <row r="90" spans="1:15" x14ac:dyDescent="0.4">
      <c r="A90" t="s">
        <v>63</v>
      </c>
      <c r="B90">
        <v>4821</v>
      </c>
      <c r="K90" t="s">
        <v>66</v>
      </c>
      <c r="L90" t="str">
        <f>A32</f>
        <v>B12</v>
      </c>
      <c r="M90">
        <f>B32</f>
        <v>5468</v>
      </c>
      <c r="N90" s="8">
        <f t="shared" si="3"/>
        <v>0.79265439800374293</v>
      </c>
      <c r="O90">
        <f t="shared" si="4"/>
        <v>31.706175920149718</v>
      </c>
    </row>
    <row r="91" spans="1:15" x14ac:dyDescent="0.4">
      <c r="A91" t="s">
        <v>71</v>
      </c>
      <c r="B91">
        <v>15661</v>
      </c>
      <c r="K91" t="s">
        <v>67</v>
      </c>
      <c r="L91" t="str">
        <f>A44</f>
        <v>C12</v>
      </c>
      <c r="M91">
        <f>B44</f>
        <v>4865</v>
      </c>
      <c r="N91" s="8">
        <f t="shared" si="3"/>
        <v>0.55754834684965682</v>
      </c>
      <c r="O91">
        <f t="shared" si="4"/>
        <v>22.301933873986272</v>
      </c>
    </row>
    <row r="92" spans="1:15" x14ac:dyDescent="0.4">
      <c r="A92" t="s">
        <v>79</v>
      </c>
      <c r="B92">
        <v>3730</v>
      </c>
      <c r="K92" t="s">
        <v>68</v>
      </c>
      <c r="L92" t="str">
        <f>A56</f>
        <v>D12</v>
      </c>
      <c r="M92">
        <f>B56</f>
        <v>4477</v>
      </c>
      <c r="N92" s="8">
        <f t="shared" si="3"/>
        <v>0.40626949469744228</v>
      </c>
      <c r="O92">
        <f t="shared" si="4"/>
        <v>16.250779787897692</v>
      </c>
    </row>
    <row r="93" spans="1:15" x14ac:dyDescent="0.4">
      <c r="A93" t="s">
        <v>103</v>
      </c>
      <c r="B93">
        <v>3435</v>
      </c>
      <c r="K93" t="s">
        <v>69</v>
      </c>
      <c r="L93" t="str">
        <f>A68</f>
        <v>E12</v>
      </c>
      <c r="M93">
        <f>B68</f>
        <v>4506</v>
      </c>
      <c r="N93" s="8">
        <f t="shared" si="3"/>
        <v>0.41757641921397376</v>
      </c>
      <c r="O93">
        <f t="shared" si="4"/>
        <v>16.703056768558952</v>
      </c>
    </row>
    <row r="94" spans="1:15" x14ac:dyDescent="0.4">
      <c r="A94" t="s">
        <v>104</v>
      </c>
      <c r="B94">
        <v>13764</v>
      </c>
      <c r="K94" t="s">
        <v>70</v>
      </c>
      <c r="L94" t="str">
        <f>A80</f>
        <v>F12</v>
      </c>
      <c r="M94">
        <f>B80</f>
        <v>3992</v>
      </c>
      <c r="N94" s="8">
        <f t="shared" si="3"/>
        <v>0.21717092950717404</v>
      </c>
      <c r="O94">
        <f t="shared" si="4"/>
        <v>8.6868371802869611</v>
      </c>
    </row>
    <row r="95" spans="1:15" x14ac:dyDescent="0.4">
      <c r="A95" t="s">
        <v>105</v>
      </c>
      <c r="B95">
        <v>23458</v>
      </c>
      <c r="K95" t="s">
        <v>71</v>
      </c>
      <c r="L95" t="str">
        <f>A92</f>
        <v>G12</v>
      </c>
      <c r="M95">
        <f>B92</f>
        <v>3730</v>
      </c>
      <c r="N95" s="8">
        <f t="shared" si="3"/>
        <v>0.1150187149095446</v>
      </c>
      <c r="O95">
        <f t="shared" si="4"/>
        <v>4.6007485963817842</v>
      </c>
    </row>
    <row r="96" spans="1:15" x14ac:dyDescent="0.4">
      <c r="A96" t="s">
        <v>16</v>
      </c>
      <c r="B96">
        <v>3560</v>
      </c>
      <c r="K96" t="s">
        <v>72</v>
      </c>
      <c r="L96" t="str">
        <f>A104</f>
        <v>H12</v>
      </c>
      <c r="M96">
        <f>B104</f>
        <v>3620</v>
      </c>
      <c r="N96" s="8">
        <f t="shared" si="3"/>
        <v>7.2130380536494065E-2</v>
      </c>
      <c r="O96">
        <f t="shared" si="4"/>
        <v>2.8852152214597626</v>
      </c>
    </row>
    <row r="97" spans="1:2" x14ac:dyDescent="0.4">
      <c r="A97" t="s">
        <v>24</v>
      </c>
      <c r="B97">
        <v>3811</v>
      </c>
    </row>
    <row r="98" spans="1:2" x14ac:dyDescent="0.4">
      <c r="A98" t="s">
        <v>33</v>
      </c>
      <c r="B98">
        <v>4021</v>
      </c>
    </row>
    <row r="99" spans="1:2" x14ac:dyDescent="0.4">
      <c r="A99" t="s">
        <v>40</v>
      </c>
      <c r="B99">
        <v>4040</v>
      </c>
    </row>
    <row r="100" spans="1:2" x14ac:dyDescent="0.4">
      <c r="A100" t="s">
        <v>48</v>
      </c>
      <c r="B100">
        <v>25809</v>
      </c>
    </row>
    <row r="101" spans="1:2" x14ac:dyDescent="0.4">
      <c r="A101" t="s">
        <v>56</v>
      </c>
      <c r="B101">
        <v>16060</v>
      </c>
    </row>
    <row r="102" spans="1:2" x14ac:dyDescent="0.4">
      <c r="A102" t="s">
        <v>64</v>
      </c>
      <c r="B102">
        <v>5797</v>
      </c>
    </row>
    <row r="103" spans="1:2" x14ac:dyDescent="0.4">
      <c r="A103" t="s">
        <v>72</v>
      </c>
      <c r="B103">
        <v>8144</v>
      </c>
    </row>
    <row r="104" spans="1:2" x14ac:dyDescent="0.4">
      <c r="A104" t="s">
        <v>80</v>
      </c>
      <c r="B104">
        <v>3620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53595</v>
      </c>
      <c r="D2">
        <v>3462</v>
      </c>
      <c r="E2">
        <v>5108</v>
      </c>
      <c r="F2">
        <v>4534</v>
      </c>
      <c r="G2">
        <v>39959</v>
      </c>
      <c r="H2">
        <v>29628</v>
      </c>
      <c r="I2">
        <v>4448</v>
      </c>
      <c r="J2">
        <v>5734</v>
      </c>
      <c r="K2">
        <v>4189</v>
      </c>
      <c r="L2">
        <v>3841</v>
      </c>
      <c r="M2">
        <v>9261</v>
      </c>
      <c r="N2">
        <v>6949</v>
      </c>
      <c r="O2">
        <v>39301</v>
      </c>
      <c r="P2">
        <v>3569</v>
      </c>
      <c r="Q2">
        <v>6441</v>
      </c>
      <c r="R2">
        <v>4269</v>
      </c>
      <c r="S2">
        <v>34778</v>
      </c>
      <c r="T2">
        <v>17249</v>
      </c>
      <c r="U2">
        <v>3921</v>
      </c>
      <c r="V2">
        <v>7324</v>
      </c>
      <c r="W2">
        <v>4545</v>
      </c>
      <c r="X2">
        <v>3550</v>
      </c>
      <c r="Y2">
        <v>14661</v>
      </c>
      <c r="Z2">
        <v>5422</v>
      </c>
      <c r="AA2">
        <v>21382</v>
      </c>
      <c r="AB2">
        <v>3623</v>
      </c>
      <c r="AC2">
        <v>8596</v>
      </c>
      <c r="AD2">
        <v>4088</v>
      </c>
      <c r="AE2">
        <v>19332</v>
      </c>
      <c r="AF2">
        <v>9690</v>
      </c>
      <c r="AG2">
        <v>3707</v>
      </c>
      <c r="AH2">
        <v>10616</v>
      </c>
      <c r="AI2">
        <v>4689</v>
      </c>
      <c r="AJ2">
        <v>3529</v>
      </c>
      <c r="AK2">
        <v>25069</v>
      </c>
      <c r="AL2">
        <v>4850</v>
      </c>
      <c r="AM2">
        <v>8152</v>
      </c>
      <c r="AN2">
        <v>3963</v>
      </c>
      <c r="AO2">
        <v>12224</v>
      </c>
      <c r="AP2">
        <v>3973</v>
      </c>
      <c r="AQ2">
        <v>10989</v>
      </c>
      <c r="AR2">
        <v>6752</v>
      </c>
      <c r="AS2">
        <v>3552</v>
      </c>
      <c r="AT2">
        <v>18499</v>
      </c>
      <c r="AU2">
        <v>5007</v>
      </c>
      <c r="AV2">
        <v>3598</v>
      </c>
      <c r="AW2">
        <v>36183</v>
      </c>
      <c r="AX2">
        <v>4429</v>
      </c>
      <c r="AY2">
        <v>4453</v>
      </c>
      <c r="AZ2">
        <v>4695</v>
      </c>
      <c r="BA2">
        <v>19853</v>
      </c>
      <c r="BB2">
        <v>3612</v>
      </c>
      <c r="BC2">
        <v>7289</v>
      </c>
      <c r="BD2">
        <v>5349</v>
      </c>
      <c r="BE2">
        <v>3476</v>
      </c>
      <c r="BF2">
        <v>38352</v>
      </c>
      <c r="BG2">
        <v>5825</v>
      </c>
      <c r="BH2">
        <v>3795</v>
      </c>
      <c r="BI2">
        <v>37741</v>
      </c>
      <c r="BJ2">
        <v>4474</v>
      </c>
      <c r="BK2">
        <v>3660</v>
      </c>
      <c r="BL2">
        <v>6041</v>
      </c>
      <c r="BM2">
        <v>28462</v>
      </c>
      <c r="BN2">
        <v>3451</v>
      </c>
      <c r="BO2">
        <v>4775</v>
      </c>
      <c r="BP2">
        <v>4828</v>
      </c>
      <c r="BQ2">
        <v>3658</v>
      </c>
      <c r="BR2">
        <v>44036</v>
      </c>
      <c r="BS2">
        <v>7204</v>
      </c>
      <c r="BT2">
        <v>3920</v>
      </c>
      <c r="BU2">
        <v>30164</v>
      </c>
      <c r="BV2">
        <v>3961</v>
      </c>
      <c r="BW2">
        <v>3440</v>
      </c>
      <c r="BX2">
        <v>8760</v>
      </c>
      <c r="BY2">
        <v>31180</v>
      </c>
      <c r="BZ2">
        <v>3434</v>
      </c>
      <c r="CA2">
        <v>4151</v>
      </c>
      <c r="CB2">
        <v>4345</v>
      </c>
      <c r="CC2">
        <v>3905</v>
      </c>
      <c r="CD2">
        <v>38783</v>
      </c>
      <c r="CE2">
        <v>10044</v>
      </c>
      <c r="CF2">
        <v>4751</v>
      </c>
      <c r="CG2">
        <v>15213</v>
      </c>
      <c r="CH2">
        <v>3733</v>
      </c>
      <c r="CI2">
        <v>3430</v>
      </c>
      <c r="CJ2">
        <v>13353</v>
      </c>
      <c r="CK2">
        <v>22616</v>
      </c>
      <c r="CL2">
        <v>3530</v>
      </c>
      <c r="CM2">
        <v>3783</v>
      </c>
      <c r="CN2">
        <v>3982</v>
      </c>
      <c r="CO2">
        <v>4018</v>
      </c>
      <c r="CP2">
        <v>24839</v>
      </c>
      <c r="CQ2">
        <v>15256</v>
      </c>
      <c r="CR2">
        <v>5682</v>
      </c>
      <c r="CS2">
        <v>7994</v>
      </c>
      <c r="CT2">
        <v>3523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53595</v>
      </c>
      <c r="G9">
        <f>'Plate 1'!G9</f>
        <v>30</v>
      </c>
      <c r="H9" t="str">
        <f t="shared" ref="H9:I9" si="0">A9</f>
        <v>A1</v>
      </c>
      <c r="I9">
        <f t="shared" si="0"/>
        <v>53595</v>
      </c>
      <c r="K9" t="s">
        <v>82</v>
      </c>
      <c r="L9" t="str">
        <f>A10</f>
        <v>A2</v>
      </c>
      <c r="M9">
        <f>B10</f>
        <v>3462</v>
      </c>
      <c r="N9" s="8">
        <f>(M9-I$15)/2392.3</f>
        <v>9.1961710487815061E-3</v>
      </c>
      <c r="O9">
        <f>N9*40</f>
        <v>0.36784684195126027</v>
      </c>
    </row>
    <row r="10" spans="1:98" x14ac:dyDescent="0.4">
      <c r="A10" t="s">
        <v>83</v>
      </c>
      <c r="B10">
        <v>3462</v>
      </c>
      <c r="G10">
        <f>'Plate 1'!G10</f>
        <v>15</v>
      </c>
      <c r="H10" t="str">
        <f>A21</f>
        <v>B1</v>
      </c>
      <c r="I10">
        <f>B21</f>
        <v>39301</v>
      </c>
      <c r="K10" t="s">
        <v>85</v>
      </c>
      <c r="L10" t="str">
        <f>A22</f>
        <v>B2</v>
      </c>
      <c r="M10">
        <f>B22</f>
        <v>3569</v>
      </c>
      <c r="N10" s="8">
        <f t="shared" ref="N10:N73" si="1">(M10-I$15)/2392.3</f>
        <v>5.3923002967855196E-2</v>
      </c>
      <c r="O10">
        <f t="shared" ref="O10:O73" si="2">N10*40</f>
        <v>2.1569201187142077</v>
      </c>
    </row>
    <row r="11" spans="1:98" x14ac:dyDescent="0.4">
      <c r="A11" t="s">
        <v>84</v>
      </c>
      <c r="B11">
        <v>5108</v>
      </c>
      <c r="G11">
        <f>'Plate 1'!G11</f>
        <v>7.5</v>
      </c>
      <c r="H11" t="str">
        <f>A33</f>
        <v>C1</v>
      </c>
      <c r="I11">
        <f>B33</f>
        <v>21382</v>
      </c>
      <c r="K11" t="s">
        <v>88</v>
      </c>
      <c r="L11" t="str">
        <f>A34</f>
        <v>C2</v>
      </c>
      <c r="M11">
        <f>B34</f>
        <v>3623</v>
      </c>
      <c r="N11" s="8">
        <f t="shared" si="1"/>
        <v>7.649542281486435E-2</v>
      </c>
      <c r="O11">
        <f t="shared" si="2"/>
        <v>3.0598169125945738</v>
      </c>
    </row>
    <row r="12" spans="1:98" x14ac:dyDescent="0.4">
      <c r="A12" t="s">
        <v>9</v>
      </c>
      <c r="B12">
        <v>4534</v>
      </c>
      <c r="G12">
        <f>'Plate 1'!G12</f>
        <v>1.875</v>
      </c>
      <c r="H12" t="str">
        <f>A45</f>
        <v>D1</v>
      </c>
      <c r="I12">
        <f>B45</f>
        <v>8152</v>
      </c>
      <c r="K12" t="s">
        <v>91</v>
      </c>
      <c r="L12" t="str">
        <f>A46</f>
        <v>D2</v>
      </c>
      <c r="M12">
        <f>B46</f>
        <v>3963</v>
      </c>
      <c r="N12" s="8">
        <f t="shared" si="1"/>
        <v>0.21861806629603309</v>
      </c>
      <c r="O12">
        <f t="shared" si="2"/>
        <v>8.7447226518413235</v>
      </c>
    </row>
    <row r="13" spans="1:98" x14ac:dyDescent="0.4">
      <c r="A13" t="s">
        <v>17</v>
      </c>
      <c r="B13">
        <v>39959</v>
      </c>
      <c r="G13">
        <f>'Plate 1'!G13</f>
        <v>0.46875</v>
      </c>
      <c r="H13" t="str">
        <f>A57</f>
        <v>E1</v>
      </c>
      <c r="I13">
        <f>B57</f>
        <v>4453</v>
      </c>
      <c r="K13" t="s">
        <v>94</v>
      </c>
      <c r="L13" t="str">
        <f>A58</f>
        <v>E2</v>
      </c>
      <c r="M13">
        <f>B58</f>
        <v>4695</v>
      </c>
      <c r="N13" s="8">
        <f t="shared" si="1"/>
        <v>0.52459975755549049</v>
      </c>
      <c r="O13">
        <f t="shared" si="2"/>
        <v>20.98399030221962</v>
      </c>
    </row>
    <row r="14" spans="1:98" x14ac:dyDescent="0.4">
      <c r="A14" t="s">
        <v>25</v>
      </c>
      <c r="B14">
        <v>29628</v>
      </c>
      <c r="G14">
        <f>'Plate 1'!G14</f>
        <v>0.1171875</v>
      </c>
      <c r="H14" t="str">
        <f>A69</f>
        <v>F1</v>
      </c>
      <c r="I14">
        <f>B69</f>
        <v>3660</v>
      </c>
      <c r="K14" t="s">
        <v>97</v>
      </c>
      <c r="L14" t="str">
        <f>A70</f>
        <v>F2</v>
      </c>
      <c r="M14">
        <f>B70</f>
        <v>6041</v>
      </c>
      <c r="N14" s="8">
        <f t="shared" si="1"/>
        <v>1.0872382226309409</v>
      </c>
      <c r="O14">
        <f t="shared" si="2"/>
        <v>43.489528905237634</v>
      </c>
    </row>
    <row r="15" spans="1:98" x14ac:dyDescent="0.4">
      <c r="A15" t="s">
        <v>34</v>
      </c>
      <c r="B15">
        <v>4448</v>
      </c>
      <c r="G15">
        <f>'Plate 1'!G15</f>
        <v>0</v>
      </c>
      <c r="H15" t="str">
        <f>A81</f>
        <v>G1</v>
      </c>
      <c r="I15">
        <f>B81</f>
        <v>3440</v>
      </c>
      <c r="K15" t="s">
        <v>100</v>
      </c>
      <c r="L15" t="str">
        <f>A82</f>
        <v>G2</v>
      </c>
      <c r="M15">
        <f>B82</f>
        <v>8760</v>
      </c>
      <c r="N15" s="8">
        <f t="shared" si="1"/>
        <v>2.2238013627053461</v>
      </c>
      <c r="O15">
        <f t="shared" si="2"/>
        <v>88.952054508213848</v>
      </c>
    </row>
    <row r="16" spans="1:98" x14ac:dyDescent="0.4">
      <c r="A16" t="s">
        <v>41</v>
      </c>
      <c r="B16">
        <v>5734</v>
      </c>
      <c r="H16" t="s">
        <v>119</v>
      </c>
      <c r="I16">
        <f>SLOPE(I10:I15, G10:G15)</f>
        <v>2391.5883611921818</v>
      </c>
      <c r="K16" t="s">
        <v>103</v>
      </c>
      <c r="L16" t="str">
        <f>A94</f>
        <v>H2</v>
      </c>
      <c r="M16">
        <f>B94</f>
        <v>13353</v>
      </c>
      <c r="N16" s="8">
        <f t="shared" si="1"/>
        <v>4.1437110730259583</v>
      </c>
      <c r="O16">
        <f t="shared" si="2"/>
        <v>165.74844292103833</v>
      </c>
    </row>
    <row r="17" spans="1:15" x14ac:dyDescent="0.4">
      <c r="A17" t="s">
        <v>49</v>
      </c>
      <c r="B17">
        <v>4189</v>
      </c>
      <c r="K17" t="s">
        <v>104</v>
      </c>
      <c r="L17" t="str">
        <f>A95</f>
        <v>H3</v>
      </c>
      <c r="M17">
        <f>B95</f>
        <v>22616</v>
      </c>
      <c r="N17" s="8">
        <f t="shared" si="1"/>
        <v>8.0157170923379173</v>
      </c>
      <c r="O17">
        <f t="shared" si="2"/>
        <v>320.62868369351668</v>
      </c>
    </row>
    <row r="18" spans="1:15" x14ac:dyDescent="0.4">
      <c r="A18" t="s">
        <v>57</v>
      </c>
      <c r="B18">
        <v>3841</v>
      </c>
      <c r="K18" t="s">
        <v>101</v>
      </c>
      <c r="L18" t="str">
        <f>A83</f>
        <v>G3</v>
      </c>
      <c r="M18">
        <f>B83</f>
        <v>31180</v>
      </c>
      <c r="N18" s="8">
        <f t="shared" si="1"/>
        <v>11.595535676963591</v>
      </c>
      <c r="O18">
        <f t="shared" si="2"/>
        <v>463.82142707854365</v>
      </c>
    </row>
    <row r="19" spans="1:15" x14ac:dyDescent="0.4">
      <c r="A19" t="s">
        <v>65</v>
      </c>
      <c r="B19">
        <v>9261</v>
      </c>
      <c r="K19" t="s">
        <v>98</v>
      </c>
      <c r="L19" t="str">
        <f>A71</f>
        <v>F3</v>
      </c>
      <c r="M19">
        <f>B71</f>
        <v>28462</v>
      </c>
      <c r="N19" s="8">
        <f t="shared" si="1"/>
        <v>10.45939054466413</v>
      </c>
      <c r="O19">
        <f t="shared" si="2"/>
        <v>418.3756217865652</v>
      </c>
    </row>
    <row r="20" spans="1:15" x14ac:dyDescent="0.4">
      <c r="A20" t="s">
        <v>73</v>
      </c>
      <c r="B20">
        <v>6949</v>
      </c>
      <c r="K20" t="s">
        <v>95</v>
      </c>
      <c r="L20" t="str">
        <f>A59</f>
        <v>E3</v>
      </c>
      <c r="M20">
        <f>B59</f>
        <v>19853</v>
      </c>
      <c r="N20" s="8">
        <f t="shared" si="1"/>
        <v>6.860761610165949</v>
      </c>
      <c r="O20">
        <f t="shared" si="2"/>
        <v>274.43046440663795</v>
      </c>
    </row>
    <row r="21" spans="1:15" x14ac:dyDescent="0.4">
      <c r="A21" t="s">
        <v>85</v>
      </c>
      <c r="B21">
        <v>39301</v>
      </c>
      <c r="K21" t="s">
        <v>92</v>
      </c>
      <c r="L21" t="str">
        <f>A47</f>
        <v>D3</v>
      </c>
      <c r="M21">
        <f>B47</f>
        <v>12224</v>
      </c>
      <c r="N21" s="8">
        <f t="shared" si="1"/>
        <v>3.6717802951134888</v>
      </c>
      <c r="O21">
        <f t="shared" si="2"/>
        <v>146.87121180453954</v>
      </c>
    </row>
    <row r="22" spans="1:15" x14ac:dyDescent="0.4">
      <c r="A22" t="s">
        <v>86</v>
      </c>
      <c r="B22">
        <v>3569</v>
      </c>
      <c r="K22" t="s">
        <v>89</v>
      </c>
      <c r="L22" t="str">
        <f>A35</f>
        <v>C3</v>
      </c>
      <c r="M22">
        <f>B35</f>
        <v>8596</v>
      </c>
      <c r="N22" s="8">
        <f t="shared" si="1"/>
        <v>2.1552480876144293</v>
      </c>
      <c r="O22">
        <f t="shared" si="2"/>
        <v>86.209923504577176</v>
      </c>
    </row>
    <row r="23" spans="1:15" x14ac:dyDescent="0.4">
      <c r="A23" t="s">
        <v>87</v>
      </c>
      <c r="B23">
        <v>6441</v>
      </c>
      <c r="K23" t="s">
        <v>86</v>
      </c>
      <c r="L23" t="str">
        <f>A23</f>
        <v>B3</v>
      </c>
      <c r="M23">
        <f>B23</f>
        <v>6441</v>
      </c>
      <c r="N23" s="8">
        <f t="shared" si="1"/>
        <v>1.2544413326087864</v>
      </c>
      <c r="O23">
        <f t="shared" si="2"/>
        <v>50.177653304351459</v>
      </c>
    </row>
    <row r="24" spans="1:15" x14ac:dyDescent="0.4">
      <c r="A24" t="s">
        <v>10</v>
      </c>
      <c r="B24">
        <v>4269</v>
      </c>
      <c r="K24" t="s">
        <v>83</v>
      </c>
      <c r="L24" t="str">
        <f>A11</f>
        <v>A3</v>
      </c>
      <c r="M24">
        <f>B11</f>
        <v>5108</v>
      </c>
      <c r="N24" s="8">
        <f t="shared" si="1"/>
        <v>0.69723696860761608</v>
      </c>
      <c r="O24">
        <f t="shared" si="2"/>
        <v>27.889478744304643</v>
      </c>
    </row>
    <row r="25" spans="1:15" x14ac:dyDescent="0.4">
      <c r="A25" t="s">
        <v>18</v>
      </c>
      <c r="B25">
        <v>34778</v>
      </c>
      <c r="K25" t="s">
        <v>84</v>
      </c>
      <c r="L25" t="str">
        <f>A12</f>
        <v>A4</v>
      </c>
      <c r="M25">
        <f>B12</f>
        <v>4534</v>
      </c>
      <c r="N25" s="8">
        <f t="shared" si="1"/>
        <v>0.45730050578940767</v>
      </c>
      <c r="O25">
        <f t="shared" si="2"/>
        <v>18.292020231576306</v>
      </c>
    </row>
    <row r="26" spans="1:15" x14ac:dyDescent="0.4">
      <c r="A26" t="s">
        <v>26</v>
      </c>
      <c r="B26">
        <v>17249</v>
      </c>
      <c r="K26" t="s">
        <v>87</v>
      </c>
      <c r="L26" t="str">
        <f>A24</f>
        <v>B4</v>
      </c>
      <c r="M26">
        <f>B24</f>
        <v>4269</v>
      </c>
      <c r="N26" s="8">
        <f t="shared" si="1"/>
        <v>0.34652844542908495</v>
      </c>
      <c r="O26">
        <f t="shared" si="2"/>
        <v>13.861137817163398</v>
      </c>
    </row>
    <row r="27" spans="1:15" x14ac:dyDescent="0.4">
      <c r="A27" t="s">
        <v>35</v>
      </c>
      <c r="B27">
        <v>3921</v>
      </c>
      <c r="K27" t="s">
        <v>90</v>
      </c>
      <c r="L27" t="str">
        <f>A36</f>
        <v>C4</v>
      </c>
      <c r="M27">
        <f>B36</f>
        <v>4088</v>
      </c>
      <c r="N27" s="8">
        <f t="shared" si="1"/>
        <v>0.27086903816410984</v>
      </c>
      <c r="O27">
        <f t="shared" si="2"/>
        <v>10.834761526564394</v>
      </c>
    </row>
    <row r="28" spans="1:15" x14ac:dyDescent="0.4">
      <c r="A28" t="s">
        <v>42</v>
      </c>
      <c r="B28">
        <v>7324</v>
      </c>
      <c r="K28" t="s">
        <v>93</v>
      </c>
      <c r="L28" t="str">
        <f>A48</f>
        <v>D4</v>
      </c>
      <c r="M28">
        <f>B48</f>
        <v>3973</v>
      </c>
      <c r="N28" s="8">
        <f t="shared" si="1"/>
        <v>0.22279814404547924</v>
      </c>
      <c r="O28">
        <f t="shared" si="2"/>
        <v>8.9119257618191696</v>
      </c>
    </row>
    <row r="29" spans="1:15" x14ac:dyDescent="0.4">
      <c r="A29" t="s">
        <v>50</v>
      </c>
      <c r="B29">
        <v>4545</v>
      </c>
      <c r="K29" t="s">
        <v>96</v>
      </c>
      <c r="L29" t="str">
        <f>A60</f>
        <v>E4</v>
      </c>
      <c r="M29">
        <f>B60</f>
        <v>3612</v>
      </c>
      <c r="N29" s="8">
        <f t="shared" si="1"/>
        <v>7.1897337290473595E-2</v>
      </c>
      <c r="O29">
        <f t="shared" si="2"/>
        <v>2.8758934916189438</v>
      </c>
    </row>
    <row r="30" spans="1:15" x14ac:dyDescent="0.4">
      <c r="A30" t="s">
        <v>58</v>
      </c>
      <c r="B30">
        <v>3550</v>
      </c>
      <c r="K30" t="s">
        <v>99</v>
      </c>
      <c r="L30" t="str">
        <f>A72</f>
        <v>F4</v>
      </c>
      <c r="M30">
        <f>B72</f>
        <v>3451</v>
      </c>
      <c r="N30" s="8">
        <f t="shared" si="1"/>
        <v>4.5980855243907531E-3</v>
      </c>
      <c r="O30">
        <f t="shared" si="2"/>
        <v>0.18392342097563014</v>
      </c>
    </row>
    <row r="31" spans="1:15" x14ac:dyDescent="0.4">
      <c r="A31" t="s">
        <v>66</v>
      </c>
      <c r="B31">
        <v>14661</v>
      </c>
      <c r="K31" t="s">
        <v>102</v>
      </c>
      <c r="L31" t="str">
        <f>A84</f>
        <v>G4</v>
      </c>
      <c r="M31">
        <f>B84</f>
        <v>3434</v>
      </c>
      <c r="N31" s="8">
        <f t="shared" si="1"/>
        <v>-2.5080466496676837E-3</v>
      </c>
      <c r="O31">
        <f t="shared" si="2"/>
        <v>-0.10032186598670735</v>
      </c>
    </row>
    <row r="32" spans="1:15" x14ac:dyDescent="0.4">
      <c r="A32" t="s">
        <v>74</v>
      </c>
      <c r="B32">
        <v>5422</v>
      </c>
      <c r="K32" t="s">
        <v>105</v>
      </c>
      <c r="L32" t="str">
        <f>A96</f>
        <v>H4</v>
      </c>
      <c r="M32">
        <f>B96</f>
        <v>3530</v>
      </c>
      <c r="N32" s="8">
        <f t="shared" si="1"/>
        <v>3.7620699745015251E-2</v>
      </c>
      <c r="O32">
        <f t="shared" si="2"/>
        <v>1.5048279898006101</v>
      </c>
    </row>
    <row r="33" spans="1:15" x14ac:dyDescent="0.4">
      <c r="A33" t="s">
        <v>88</v>
      </c>
      <c r="B33">
        <v>21382</v>
      </c>
      <c r="K33" t="s">
        <v>16</v>
      </c>
      <c r="L33" t="str">
        <f>A97</f>
        <v>H5</v>
      </c>
      <c r="M33">
        <f>B97</f>
        <v>3783</v>
      </c>
      <c r="N33" s="8">
        <f t="shared" si="1"/>
        <v>0.14337666680600258</v>
      </c>
      <c r="O33">
        <f t="shared" si="2"/>
        <v>5.7350666722401034</v>
      </c>
    </row>
    <row r="34" spans="1:15" x14ac:dyDescent="0.4">
      <c r="A34" t="s">
        <v>89</v>
      </c>
      <c r="B34">
        <v>3623</v>
      </c>
      <c r="K34" t="s">
        <v>15</v>
      </c>
      <c r="L34" t="str">
        <f>A85</f>
        <v>G5</v>
      </c>
      <c r="M34">
        <f>B85</f>
        <v>4151</v>
      </c>
      <c r="N34" s="8">
        <f t="shared" si="1"/>
        <v>0.2972035279856205</v>
      </c>
      <c r="O34">
        <f t="shared" si="2"/>
        <v>11.888141119424819</v>
      </c>
    </row>
    <row r="35" spans="1:15" x14ac:dyDescent="0.4">
      <c r="A35" t="s">
        <v>90</v>
      </c>
      <c r="B35">
        <v>8596</v>
      </c>
      <c r="K35" t="s">
        <v>14</v>
      </c>
      <c r="L35" t="str">
        <f>A73</f>
        <v>F5</v>
      </c>
      <c r="M35">
        <f>B73</f>
        <v>4775</v>
      </c>
      <c r="N35" s="8">
        <f t="shared" si="1"/>
        <v>0.55804037955105956</v>
      </c>
      <c r="O35">
        <f t="shared" si="2"/>
        <v>22.321615182042382</v>
      </c>
    </row>
    <row r="36" spans="1:15" x14ac:dyDescent="0.4">
      <c r="A36" t="s">
        <v>11</v>
      </c>
      <c r="B36">
        <v>4088</v>
      </c>
      <c r="K36" t="s">
        <v>13</v>
      </c>
      <c r="L36" t="str">
        <f>A61</f>
        <v>E5</v>
      </c>
      <c r="M36">
        <f>B61</f>
        <v>7289</v>
      </c>
      <c r="N36" s="8">
        <f t="shared" si="1"/>
        <v>1.608911925761819</v>
      </c>
      <c r="O36">
        <f t="shared" si="2"/>
        <v>64.35647703047276</v>
      </c>
    </row>
    <row r="37" spans="1:15" x14ac:dyDescent="0.4">
      <c r="A37" t="s">
        <v>19</v>
      </c>
      <c r="B37">
        <v>19332</v>
      </c>
      <c r="K37" t="s">
        <v>12</v>
      </c>
      <c r="L37" t="str">
        <f>A49</f>
        <v>D5</v>
      </c>
      <c r="M37">
        <f>B49</f>
        <v>10989</v>
      </c>
      <c r="N37" s="8">
        <f t="shared" si="1"/>
        <v>3.1555406930568908</v>
      </c>
      <c r="O37">
        <f t="shared" si="2"/>
        <v>126.22162772227563</v>
      </c>
    </row>
    <row r="38" spans="1:15" x14ac:dyDescent="0.4">
      <c r="A38" t="s">
        <v>27</v>
      </c>
      <c r="B38">
        <v>9690</v>
      </c>
      <c r="K38" t="s">
        <v>11</v>
      </c>
      <c r="L38" t="str">
        <f>A37</f>
        <v>C5</v>
      </c>
      <c r="M38">
        <f>B37</f>
        <v>19332</v>
      </c>
      <c r="N38" s="8">
        <f t="shared" si="1"/>
        <v>6.6429795594198051</v>
      </c>
      <c r="O38">
        <f t="shared" si="2"/>
        <v>265.71918237679222</v>
      </c>
    </row>
    <row r="39" spans="1:15" x14ac:dyDescent="0.4">
      <c r="A39" t="s">
        <v>36</v>
      </c>
      <c r="B39">
        <v>3707</v>
      </c>
      <c r="K39" t="s">
        <v>10</v>
      </c>
      <c r="L39" t="str">
        <f>A25</f>
        <v>B5</v>
      </c>
      <c r="M39">
        <f>B25</f>
        <v>34778</v>
      </c>
      <c r="N39" s="8">
        <f t="shared" si="1"/>
        <v>13.099527651214311</v>
      </c>
      <c r="O39">
        <f t="shared" si="2"/>
        <v>523.98110604857243</v>
      </c>
    </row>
    <row r="40" spans="1:15" x14ac:dyDescent="0.4">
      <c r="A40" t="s">
        <v>43</v>
      </c>
      <c r="B40">
        <v>10616</v>
      </c>
      <c r="K40" t="s">
        <v>9</v>
      </c>
      <c r="L40" t="str">
        <f>A13</f>
        <v>A5</v>
      </c>
      <c r="M40">
        <f>B13</f>
        <v>39959</v>
      </c>
      <c r="N40" s="8">
        <f t="shared" si="1"/>
        <v>15.265225933202357</v>
      </c>
      <c r="O40">
        <f t="shared" si="2"/>
        <v>610.60903732809425</v>
      </c>
    </row>
    <row r="41" spans="1:15" x14ac:dyDescent="0.4">
      <c r="A41" t="s">
        <v>51</v>
      </c>
      <c r="B41">
        <v>4689</v>
      </c>
      <c r="K41" t="s">
        <v>17</v>
      </c>
      <c r="L41" t="str">
        <f>A14</f>
        <v>A6</v>
      </c>
      <c r="M41">
        <f>B14</f>
        <v>29628</v>
      </c>
      <c r="N41" s="8">
        <f t="shared" si="1"/>
        <v>10.946787610249549</v>
      </c>
      <c r="O41">
        <f t="shared" si="2"/>
        <v>437.87150440998198</v>
      </c>
    </row>
    <row r="42" spans="1:15" x14ac:dyDescent="0.4">
      <c r="A42" t="s">
        <v>59</v>
      </c>
      <c r="B42">
        <v>3529</v>
      </c>
      <c r="K42" t="s">
        <v>18</v>
      </c>
      <c r="L42" t="str">
        <f>A26</f>
        <v>B6</v>
      </c>
      <c r="M42">
        <f>B26</f>
        <v>17249</v>
      </c>
      <c r="N42" s="8">
        <f t="shared" si="1"/>
        <v>5.7722693642101737</v>
      </c>
      <c r="O42">
        <f t="shared" si="2"/>
        <v>230.89077456840695</v>
      </c>
    </row>
    <row r="43" spans="1:15" x14ac:dyDescent="0.4">
      <c r="A43" t="s">
        <v>67</v>
      </c>
      <c r="B43">
        <v>25069</v>
      </c>
      <c r="K43" t="s">
        <v>19</v>
      </c>
      <c r="L43" t="str">
        <f>A38</f>
        <v>C6</v>
      </c>
      <c r="M43">
        <f>B38</f>
        <v>9690</v>
      </c>
      <c r="N43" s="8">
        <f t="shared" si="1"/>
        <v>2.612548593403837</v>
      </c>
      <c r="O43">
        <f t="shared" si="2"/>
        <v>104.50194373615348</v>
      </c>
    </row>
    <row r="44" spans="1:15" x14ac:dyDescent="0.4">
      <c r="A44" t="s">
        <v>75</v>
      </c>
      <c r="B44">
        <v>4850</v>
      </c>
      <c r="K44" t="s">
        <v>20</v>
      </c>
      <c r="L44" t="str">
        <f>A50</f>
        <v>D6</v>
      </c>
      <c r="M44">
        <f>B50</f>
        <v>6752</v>
      </c>
      <c r="N44" s="8">
        <f t="shared" si="1"/>
        <v>1.3844417506165614</v>
      </c>
      <c r="O44">
        <f t="shared" si="2"/>
        <v>55.377670024662457</v>
      </c>
    </row>
    <row r="45" spans="1:15" x14ac:dyDescent="0.4">
      <c r="A45" t="s">
        <v>91</v>
      </c>
      <c r="B45">
        <v>8152</v>
      </c>
      <c r="K45" t="s">
        <v>21</v>
      </c>
      <c r="L45" t="str">
        <f>A62</f>
        <v>E6</v>
      </c>
      <c r="M45">
        <f>B62</f>
        <v>5349</v>
      </c>
      <c r="N45" s="8">
        <f t="shared" si="1"/>
        <v>0.79797684236926802</v>
      </c>
      <c r="O45">
        <f t="shared" si="2"/>
        <v>31.91907369477072</v>
      </c>
    </row>
    <row r="46" spans="1:15" x14ac:dyDescent="0.4">
      <c r="A46" t="s">
        <v>92</v>
      </c>
      <c r="B46">
        <v>3963</v>
      </c>
      <c r="K46" t="s">
        <v>22</v>
      </c>
      <c r="L46" t="str">
        <f>A74</f>
        <v>F6</v>
      </c>
      <c r="M46">
        <f>B74</f>
        <v>4828</v>
      </c>
      <c r="N46" s="8">
        <f t="shared" si="1"/>
        <v>0.58019479162312415</v>
      </c>
      <c r="O46">
        <f t="shared" si="2"/>
        <v>23.207791664924965</v>
      </c>
    </row>
    <row r="47" spans="1:15" x14ac:dyDescent="0.4">
      <c r="A47" t="s">
        <v>93</v>
      </c>
      <c r="B47">
        <v>12224</v>
      </c>
      <c r="K47" t="s">
        <v>23</v>
      </c>
      <c r="L47" t="str">
        <f>A86</f>
        <v>G6</v>
      </c>
      <c r="M47">
        <f>B86</f>
        <v>4345</v>
      </c>
      <c r="N47" s="8">
        <f t="shared" si="1"/>
        <v>0.3782970363248756</v>
      </c>
      <c r="O47">
        <f t="shared" si="2"/>
        <v>15.131881452995025</v>
      </c>
    </row>
    <row r="48" spans="1:15" x14ac:dyDescent="0.4">
      <c r="A48" t="s">
        <v>12</v>
      </c>
      <c r="B48">
        <v>3973</v>
      </c>
      <c r="K48" t="s">
        <v>24</v>
      </c>
      <c r="L48" t="str">
        <f>A98</f>
        <v>H6</v>
      </c>
      <c r="M48">
        <f>B98</f>
        <v>3982</v>
      </c>
      <c r="N48" s="8">
        <f t="shared" si="1"/>
        <v>0.22656021401998075</v>
      </c>
      <c r="O48">
        <f t="shared" si="2"/>
        <v>9.0624085607992306</v>
      </c>
    </row>
    <row r="49" spans="1:15" x14ac:dyDescent="0.4">
      <c r="A49" t="s">
        <v>20</v>
      </c>
      <c r="B49">
        <v>10989</v>
      </c>
      <c r="K49" t="s">
        <v>33</v>
      </c>
      <c r="L49" t="str">
        <f>A99</f>
        <v>H7</v>
      </c>
      <c r="M49">
        <f>B99</f>
        <v>4018</v>
      </c>
      <c r="N49" s="8">
        <f t="shared" si="1"/>
        <v>0.24160849391798686</v>
      </c>
      <c r="O49">
        <f t="shared" si="2"/>
        <v>9.6643397567194747</v>
      </c>
    </row>
    <row r="50" spans="1:15" x14ac:dyDescent="0.4">
      <c r="A50" t="s">
        <v>28</v>
      </c>
      <c r="B50">
        <v>6752</v>
      </c>
      <c r="K50" t="s">
        <v>31</v>
      </c>
      <c r="L50" t="str">
        <f>A87</f>
        <v>G7</v>
      </c>
      <c r="M50">
        <f>B87</f>
        <v>3905</v>
      </c>
      <c r="N50" s="8">
        <f t="shared" si="1"/>
        <v>0.19437361534924549</v>
      </c>
      <c r="O50">
        <f t="shared" si="2"/>
        <v>7.7749446139698195</v>
      </c>
    </row>
    <row r="51" spans="1:15" x14ac:dyDescent="0.4">
      <c r="A51" t="s">
        <v>37</v>
      </c>
      <c r="B51">
        <v>3552</v>
      </c>
      <c r="K51" t="s">
        <v>32</v>
      </c>
      <c r="L51" t="str">
        <f>A75</f>
        <v>F7</v>
      </c>
      <c r="M51">
        <f>B75</f>
        <v>3658</v>
      </c>
      <c r="N51" s="8">
        <f t="shared" si="1"/>
        <v>9.1125694937925841E-2</v>
      </c>
      <c r="O51">
        <f t="shared" si="2"/>
        <v>3.6450277975170335</v>
      </c>
    </row>
    <row r="52" spans="1:15" x14ac:dyDescent="0.4">
      <c r="A52" t="s">
        <v>44</v>
      </c>
      <c r="B52">
        <v>18499</v>
      </c>
      <c r="K52" t="s">
        <v>29</v>
      </c>
      <c r="L52" t="str">
        <f>A63</f>
        <v>E7</v>
      </c>
      <c r="M52">
        <f>B63</f>
        <v>3476</v>
      </c>
      <c r="N52" s="8">
        <f t="shared" si="1"/>
        <v>1.5048279898006101E-2</v>
      </c>
      <c r="O52">
        <f t="shared" si="2"/>
        <v>0.60193119592024402</v>
      </c>
    </row>
    <row r="53" spans="1:15" x14ac:dyDescent="0.4">
      <c r="A53" t="s">
        <v>52</v>
      </c>
      <c r="B53">
        <v>5007</v>
      </c>
      <c r="K53" t="s">
        <v>28</v>
      </c>
      <c r="L53" t="str">
        <f>A51</f>
        <v>D7</v>
      </c>
      <c r="M53">
        <f>B51</f>
        <v>3552</v>
      </c>
      <c r="N53" s="8">
        <f t="shared" si="1"/>
        <v>4.6816870793796761E-2</v>
      </c>
      <c r="O53">
        <f t="shared" si="2"/>
        <v>1.8726748317518704</v>
      </c>
    </row>
    <row r="54" spans="1:15" x14ac:dyDescent="0.4">
      <c r="A54" t="s">
        <v>60</v>
      </c>
      <c r="B54">
        <v>3598</v>
      </c>
      <c r="K54" t="s">
        <v>27</v>
      </c>
      <c r="L54" t="str">
        <f>A39</f>
        <v>C7</v>
      </c>
      <c r="M54">
        <f>B39</f>
        <v>3707</v>
      </c>
      <c r="N54" s="8">
        <f t="shared" si="1"/>
        <v>0.11160807591021192</v>
      </c>
      <c r="O54">
        <f t="shared" si="2"/>
        <v>4.4643230364084765</v>
      </c>
    </row>
    <row r="55" spans="1:15" x14ac:dyDescent="0.4">
      <c r="A55" t="s">
        <v>68</v>
      </c>
      <c r="B55">
        <v>36183</v>
      </c>
      <c r="K55" t="s">
        <v>26</v>
      </c>
      <c r="L55" t="str">
        <f>A27</f>
        <v>B7</v>
      </c>
      <c r="M55">
        <f>B27</f>
        <v>3921</v>
      </c>
      <c r="N55" s="8">
        <f t="shared" si="1"/>
        <v>0.20106173974835931</v>
      </c>
      <c r="O55">
        <f t="shared" si="2"/>
        <v>8.0424695899343721</v>
      </c>
    </row>
    <row r="56" spans="1:15" x14ac:dyDescent="0.4">
      <c r="A56" t="s">
        <v>76</v>
      </c>
      <c r="B56">
        <v>4429</v>
      </c>
      <c r="K56" t="s">
        <v>25</v>
      </c>
      <c r="L56" t="str">
        <f>A15</f>
        <v>A7</v>
      </c>
      <c r="M56">
        <f>B15</f>
        <v>4448</v>
      </c>
      <c r="N56" s="8">
        <f t="shared" si="1"/>
        <v>0.42135183714417085</v>
      </c>
      <c r="O56">
        <f t="shared" si="2"/>
        <v>16.854073485766833</v>
      </c>
    </row>
    <row r="57" spans="1:15" x14ac:dyDescent="0.4">
      <c r="A57" t="s">
        <v>94</v>
      </c>
      <c r="B57">
        <v>4453</v>
      </c>
      <c r="K57" t="s">
        <v>34</v>
      </c>
      <c r="L57" t="str">
        <f>A16</f>
        <v>A8</v>
      </c>
      <c r="M57">
        <f>B16</f>
        <v>5734</v>
      </c>
      <c r="N57" s="8">
        <f t="shared" si="1"/>
        <v>0.95890983572294441</v>
      </c>
      <c r="O57">
        <f t="shared" si="2"/>
        <v>38.356393428917777</v>
      </c>
    </row>
    <row r="58" spans="1:15" x14ac:dyDescent="0.4">
      <c r="A58" t="s">
        <v>95</v>
      </c>
      <c r="B58">
        <v>4695</v>
      </c>
      <c r="K58" t="s">
        <v>35</v>
      </c>
      <c r="L58" t="str">
        <f>A28</f>
        <v>B8</v>
      </c>
      <c r="M58">
        <f>B28</f>
        <v>7324</v>
      </c>
      <c r="N58" s="8">
        <f t="shared" si="1"/>
        <v>1.6235421978848805</v>
      </c>
      <c r="O58">
        <f t="shared" si="2"/>
        <v>64.941687915395221</v>
      </c>
    </row>
    <row r="59" spans="1:15" x14ac:dyDescent="0.4">
      <c r="A59" t="s">
        <v>96</v>
      </c>
      <c r="B59">
        <v>19853</v>
      </c>
      <c r="K59" t="s">
        <v>36</v>
      </c>
      <c r="L59" t="str">
        <f>A40</f>
        <v>C8</v>
      </c>
      <c r="M59">
        <f>B40</f>
        <v>10616</v>
      </c>
      <c r="N59" s="8">
        <f t="shared" si="1"/>
        <v>2.9996237930025496</v>
      </c>
      <c r="O59">
        <f t="shared" si="2"/>
        <v>119.98495172010198</v>
      </c>
    </row>
    <row r="60" spans="1:15" x14ac:dyDescent="0.4">
      <c r="A60" t="s">
        <v>13</v>
      </c>
      <c r="B60">
        <v>3612</v>
      </c>
      <c r="K60" t="s">
        <v>37</v>
      </c>
      <c r="L60" t="str">
        <f>A52</f>
        <v>D8</v>
      </c>
      <c r="M60">
        <f>B52</f>
        <v>18499</v>
      </c>
      <c r="N60" s="8">
        <f t="shared" si="1"/>
        <v>6.2947790828909413</v>
      </c>
      <c r="O60">
        <f t="shared" si="2"/>
        <v>251.79116331563765</v>
      </c>
    </row>
    <row r="61" spans="1:15" x14ac:dyDescent="0.4">
      <c r="A61" t="s">
        <v>21</v>
      </c>
      <c r="B61">
        <v>7289</v>
      </c>
      <c r="K61" t="s">
        <v>38</v>
      </c>
      <c r="L61" t="str">
        <f>A64</f>
        <v>E8</v>
      </c>
      <c r="M61">
        <f>B64</f>
        <v>38352</v>
      </c>
      <c r="N61" s="8">
        <f t="shared" si="1"/>
        <v>14.593487438866362</v>
      </c>
      <c r="O61">
        <f t="shared" si="2"/>
        <v>583.73949755465446</v>
      </c>
    </row>
    <row r="62" spans="1:15" x14ac:dyDescent="0.4">
      <c r="A62" t="s">
        <v>29</v>
      </c>
      <c r="B62">
        <v>5349</v>
      </c>
      <c r="K62" t="s">
        <v>30</v>
      </c>
      <c r="L62" t="str">
        <f>A76</f>
        <v>F8</v>
      </c>
      <c r="M62">
        <f>B76</f>
        <v>44036</v>
      </c>
      <c r="N62" s="8">
        <f t="shared" si="1"/>
        <v>16.969443631651547</v>
      </c>
      <c r="O62">
        <f t="shared" si="2"/>
        <v>678.77774526606186</v>
      </c>
    </row>
    <row r="63" spans="1:15" x14ac:dyDescent="0.4">
      <c r="A63" t="s">
        <v>38</v>
      </c>
      <c r="B63">
        <v>3476</v>
      </c>
      <c r="K63" t="s">
        <v>39</v>
      </c>
      <c r="L63" t="str">
        <f>A88</f>
        <v>G8</v>
      </c>
      <c r="M63">
        <f>B88</f>
        <v>38783</v>
      </c>
      <c r="N63" s="8">
        <f t="shared" si="1"/>
        <v>14.77364878986749</v>
      </c>
      <c r="O63">
        <f t="shared" si="2"/>
        <v>590.94595159469964</v>
      </c>
    </row>
    <row r="64" spans="1:15" x14ac:dyDescent="0.4">
      <c r="A64" t="s">
        <v>45</v>
      </c>
      <c r="B64">
        <v>38352</v>
      </c>
      <c r="K64" t="s">
        <v>40</v>
      </c>
      <c r="L64" t="str">
        <f>A100</f>
        <v>H8</v>
      </c>
      <c r="M64">
        <f>B100</f>
        <v>24839</v>
      </c>
      <c r="N64" s="8">
        <f t="shared" si="1"/>
        <v>8.9449483760397932</v>
      </c>
      <c r="O64">
        <f t="shared" si="2"/>
        <v>357.7979350415917</v>
      </c>
    </row>
    <row r="65" spans="1:15" x14ac:dyDescent="0.4">
      <c r="A65" t="s">
        <v>53</v>
      </c>
      <c r="B65">
        <v>5825</v>
      </c>
      <c r="K65" t="s">
        <v>48</v>
      </c>
      <c r="L65" t="str">
        <f>A101</f>
        <v>H9</v>
      </c>
      <c r="M65">
        <f>B101</f>
        <v>15256</v>
      </c>
      <c r="N65" s="8">
        <f t="shared" si="1"/>
        <v>4.9391798687455584</v>
      </c>
      <c r="O65">
        <f t="shared" si="2"/>
        <v>197.56719474982233</v>
      </c>
    </row>
    <row r="66" spans="1:15" x14ac:dyDescent="0.4">
      <c r="A66" t="s">
        <v>61</v>
      </c>
      <c r="B66">
        <v>3795</v>
      </c>
      <c r="K66" t="s">
        <v>47</v>
      </c>
      <c r="L66" t="str">
        <f>A89</f>
        <v>G9</v>
      </c>
      <c r="M66">
        <f>B89</f>
        <v>10044</v>
      </c>
      <c r="N66" s="8">
        <f t="shared" si="1"/>
        <v>2.7605233457342306</v>
      </c>
      <c r="O66">
        <f t="shared" si="2"/>
        <v>110.42093382936923</v>
      </c>
    </row>
    <row r="67" spans="1:15" x14ac:dyDescent="0.4">
      <c r="A67" t="s">
        <v>69</v>
      </c>
      <c r="B67">
        <v>37741</v>
      </c>
      <c r="K67" t="s">
        <v>46</v>
      </c>
      <c r="L67" t="str">
        <f>A77</f>
        <v>F9</v>
      </c>
      <c r="M67">
        <f>B77</f>
        <v>7204</v>
      </c>
      <c r="N67" s="8">
        <f t="shared" si="1"/>
        <v>1.5733812648915269</v>
      </c>
      <c r="O67">
        <f t="shared" si="2"/>
        <v>62.935250595661074</v>
      </c>
    </row>
    <row r="68" spans="1:15" x14ac:dyDescent="0.4">
      <c r="A68" t="s">
        <v>77</v>
      </c>
      <c r="B68">
        <v>4474</v>
      </c>
      <c r="K68" t="s">
        <v>45</v>
      </c>
      <c r="L68" t="str">
        <f>A65</f>
        <v>E9</v>
      </c>
      <c r="M68">
        <f>B65</f>
        <v>5825</v>
      </c>
      <c r="N68" s="8">
        <f t="shared" si="1"/>
        <v>0.99694854324290427</v>
      </c>
      <c r="O68">
        <f t="shared" si="2"/>
        <v>39.87794172971617</v>
      </c>
    </row>
    <row r="69" spans="1:15" x14ac:dyDescent="0.4">
      <c r="A69" t="s">
        <v>97</v>
      </c>
      <c r="B69">
        <v>3660</v>
      </c>
      <c r="K69" t="s">
        <v>44</v>
      </c>
      <c r="L69" t="str">
        <f>A53</f>
        <v>D9</v>
      </c>
      <c r="M69">
        <f>B53</f>
        <v>5007</v>
      </c>
      <c r="N69" s="8">
        <f t="shared" si="1"/>
        <v>0.65501818333821005</v>
      </c>
      <c r="O69">
        <f t="shared" si="2"/>
        <v>26.200727333528402</v>
      </c>
    </row>
    <row r="70" spans="1:15" x14ac:dyDescent="0.4">
      <c r="A70" t="s">
        <v>98</v>
      </c>
      <c r="B70">
        <v>6041</v>
      </c>
      <c r="K70" t="s">
        <v>43</v>
      </c>
      <c r="L70" t="str">
        <f>A41</f>
        <v>C9</v>
      </c>
      <c r="M70">
        <f>B41</f>
        <v>4689</v>
      </c>
      <c r="N70" s="8">
        <f t="shared" si="1"/>
        <v>0.52209171090582285</v>
      </c>
      <c r="O70">
        <f t="shared" si="2"/>
        <v>20.883668436232913</v>
      </c>
    </row>
    <row r="71" spans="1:15" x14ac:dyDescent="0.4">
      <c r="A71" t="s">
        <v>99</v>
      </c>
      <c r="B71">
        <v>28462</v>
      </c>
      <c r="K71" t="s">
        <v>42</v>
      </c>
      <c r="L71" t="str">
        <f>A29</f>
        <v>B9</v>
      </c>
      <c r="M71">
        <f>B29</f>
        <v>4545</v>
      </c>
      <c r="N71" s="8">
        <f t="shared" si="1"/>
        <v>0.4618985913137984</v>
      </c>
      <c r="O71">
        <f t="shared" si="2"/>
        <v>18.475943652551937</v>
      </c>
    </row>
    <row r="72" spans="1:15" x14ac:dyDescent="0.4">
      <c r="A72" t="s">
        <v>14</v>
      </c>
      <c r="B72">
        <v>3451</v>
      </c>
      <c r="K72" t="s">
        <v>41</v>
      </c>
      <c r="L72" t="str">
        <f>A17</f>
        <v>A9</v>
      </c>
      <c r="M72">
        <f>B17</f>
        <v>4189</v>
      </c>
      <c r="N72" s="8">
        <f t="shared" si="1"/>
        <v>0.31308782343351582</v>
      </c>
      <c r="O72">
        <f t="shared" si="2"/>
        <v>12.523512937340634</v>
      </c>
    </row>
    <row r="73" spans="1:15" x14ac:dyDescent="0.4">
      <c r="A73" t="s">
        <v>22</v>
      </c>
      <c r="B73">
        <v>4775</v>
      </c>
      <c r="K73" t="s">
        <v>49</v>
      </c>
      <c r="L73" t="str">
        <f>A18</f>
        <v>A10</v>
      </c>
      <c r="M73">
        <f>B18</f>
        <v>3841</v>
      </c>
      <c r="N73" s="8">
        <f t="shared" si="1"/>
        <v>0.16762111775279018</v>
      </c>
      <c r="O73">
        <f t="shared" si="2"/>
        <v>6.7048447101116073</v>
      </c>
    </row>
    <row r="74" spans="1:15" x14ac:dyDescent="0.4">
      <c r="A74" t="s">
        <v>32</v>
      </c>
      <c r="B74">
        <v>4828</v>
      </c>
      <c r="K74" t="s">
        <v>50</v>
      </c>
      <c r="L74" t="str">
        <f>A30</f>
        <v>B10</v>
      </c>
      <c r="M74">
        <f>B30</f>
        <v>3550</v>
      </c>
      <c r="N74" s="8">
        <f t="shared" ref="N74:N96" si="3">(M74-I$15)/2392.3</f>
        <v>4.5980855243907534E-2</v>
      </c>
      <c r="O74">
        <f t="shared" ref="O74:O96" si="4">N74*40</f>
        <v>1.8392342097563015</v>
      </c>
    </row>
    <row r="75" spans="1:15" x14ac:dyDescent="0.4">
      <c r="A75" t="s">
        <v>30</v>
      </c>
      <c r="B75">
        <v>3658</v>
      </c>
      <c r="K75" t="s">
        <v>51</v>
      </c>
      <c r="L75" t="str">
        <f>A42</f>
        <v>C10</v>
      </c>
      <c r="M75">
        <f>B42</f>
        <v>3529</v>
      </c>
      <c r="N75" s="8">
        <f t="shared" si="3"/>
        <v>3.7202691970070638E-2</v>
      </c>
      <c r="O75">
        <f t="shared" si="4"/>
        <v>1.4881076788028256</v>
      </c>
    </row>
    <row r="76" spans="1:15" x14ac:dyDescent="0.4">
      <c r="A76" t="s">
        <v>46</v>
      </c>
      <c r="B76">
        <v>44036</v>
      </c>
      <c r="K76" t="s">
        <v>52</v>
      </c>
      <c r="L76" t="str">
        <f>A54</f>
        <v>D10</v>
      </c>
      <c r="M76">
        <f>B54</f>
        <v>3598</v>
      </c>
      <c r="N76" s="8">
        <f t="shared" si="3"/>
        <v>6.6045228441249007E-2</v>
      </c>
      <c r="O76">
        <f t="shared" si="4"/>
        <v>2.6418091376499602</v>
      </c>
    </row>
    <row r="77" spans="1:15" x14ac:dyDescent="0.4">
      <c r="A77" t="s">
        <v>54</v>
      </c>
      <c r="B77">
        <v>7204</v>
      </c>
      <c r="K77" t="s">
        <v>53</v>
      </c>
      <c r="L77" t="str">
        <f>A66</f>
        <v>E10</v>
      </c>
      <c r="M77">
        <f>B66</f>
        <v>3795</v>
      </c>
      <c r="N77" s="8">
        <f t="shared" si="3"/>
        <v>0.14839276010533795</v>
      </c>
      <c r="O77">
        <f t="shared" si="4"/>
        <v>5.935710404213518</v>
      </c>
    </row>
    <row r="78" spans="1:15" x14ac:dyDescent="0.4">
      <c r="A78" t="s">
        <v>62</v>
      </c>
      <c r="B78">
        <v>3920</v>
      </c>
      <c r="K78" t="s">
        <v>54</v>
      </c>
      <c r="L78" t="str">
        <f>A78</f>
        <v>F10</v>
      </c>
      <c r="M78">
        <f>B78</f>
        <v>3920</v>
      </c>
      <c r="N78" s="8">
        <f t="shared" si="3"/>
        <v>0.2006437319734147</v>
      </c>
      <c r="O78">
        <f t="shared" si="4"/>
        <v>8.0257492789365887</v>
      </c>
    </row>
    <row r="79" spans="1:15" x14ac:dyDescent="0.4">
      <c r="A79" t="s">
        <v>70</v>
      </c>
      <c r="B79">
        <v>30164</v>
      </c>
      <c r="K79" t="s">
        <v>55</v>
      </c>
      <c r="L79" t="str">
        <f>A90</f>
        <v>G10</v>
      </c>
      <c r="M79">
        <f>B90</f>
        <v>4751</v>
      </c>
      <c r="N79" s="8">
        <f t="shared" si="3"/>
        <v>0.5480081929523889</v>
      </c>
      <c r="O79">
        <f t="shared" si="4"/>
        <v>21.920327718095557</v>
      </c>
    </row>
    <row r="80" spans="1:15" x14ac:dyDescent="0.4">
      <c r="A80" t="s">
        <v>78</v>
      </c>
      <c r="B80">
        <v>3961</v>
      </c>
      <c r="K80" t="s">
        <v>56</v>
      </c>
      <c r="L80" t="str">
        <f>A102</f>
        <v>H10</v>
      </c>
      <c r="M80">
        <f>B102</f>
        <v>5682</v>
      </c>
      <c r="N80" s="8">
        <f t="shared" si="3"/>
        <v>0.93717343142582443</v>
      </c>
      <c r="O80">
        <f t="shared" si="4"/>
        <v>37.486937257032977</v>
      </c>
    </row>
    <row r="81" spans="1:15" x14ac:dyDescent="0.4">
      <c r="A81" t="s">
        <v>100</v>
      </c>
      <c r="B81">
        <v>3440</v>
      </c>
      <c r="K81" t="s">
        <v>64</v>
      </c>
      <c r="L81" t="str">
        <f>A103</f>
        <v>H11</v>
      </c>
      <c r="M81">
        <f>B103</f>
        <v>7994</v>
      </c>
      <c r="N81" s="8">
        <f t="shared" si="3"/>
        <v>1.9036074070977718</v>
      </c>
      <c r="O81">
        <f t="shared" si="4"/>
        <v>76.144296283910876</v>
      </c>
    </row>
    <row r="82" spans="1:15" x14ac:dyDescent="0.4">
      <c r="A82" t="s">
        <v>101</v>
      </c>
      <c r="B82">
        <v>8760</v>
      </c>
      <c r="K82" t="s">
        <v>63</v>
      </c>
      <c r="L82" t="str">
        <f>A91</f>
        <v>G11</v>
      </c>
      <c r="M82">
        <f>B91</f>
        <v>15213</v>
      </c>
      <c r="N82" s="8">
        <f t="shared" si="3"/>
        <v>4.9212055344229402</v>
      </c>
      <c r="O82">
        <f t="shared" si="4"/>
        <v>196.84822137691759</v>
      </c>
    </row>
    <row r="83" spans="1:15" x14ac:dyDescent="0.4">
      <c r="A83" t="s">
        <v>102</v>
      </c>
      <c r="B83">
        <v>31180</v>
      </c>
      <c r="K83" t="s">
        <v>62</v>
      </c>
      <c r="L83" t="str">
        <f>A79</f>
        <v>F11</v>
      </c>
      <c r="M83">
        <f>B79</f>
        <v>30164</v>
      </c>
      <c r="N83" s="8">
        <f t="shared" si="3"/>
        <v>11.170839777619863</v>
      </c>
      <c r="O83">
        <f t="shared" si="4"/>
        <v>446.83359110479449</v>
      </c>
    </row>
    <row r="84" spans="1:15" x14ac:dyDescent="0.4">
      <c r="A84" t="s">
        <v>15</v>
      </c>
      <c r="B84">
        <v>3434</v>
      </c>
      <c r="K84" t="s">
        <v>61</v>
      </c>
      <c r="L84" t="str">
        <f>A67</f>
        <v>E11</v>
      </c>
      <c r="M84">
        <f>B67</f>
        <v>37741</v>
      </c>
      <c r="N84" s="8">
        <f t="shared" si="3"/>
        <v>14.338084688375202</v>
      </c>
      <c r="O84">
        <f t="shared" si="4"/>
        <v>573.52338753500806</v>
      </c>
    </row>
    <row r="85" spans="1:15" x14ac:dyDescent="0.4">
      <c r="A85" t="s">
        <v>23</v>
      </c>
      <c r="B85">
        <v>4151</v>
      </c>
      <c r="K85" t="s">
        <v>60</v>
      </c>
      <c r="L85" t="str">
        <f>A55</f>
        <v>D11</v>
      </c>
      <c r="M85">
        <f>B55</f>
        <v>36183</v>
      </c>
      <c r="N85" s="8">
        <f t="shared" si="3"/>
        <v>13.686828575011495</v>
      </c>
      <c r="O85">
        <f t="shared" si="4"/>
        <v>547.4731430004598</v>
      </c>
    </row>
    <row r="86" spans="1:15" x14ac:dyDescent="0.4">
      <c r="A86" t="s">
        <v>31</v>
      </c>
      <c r="B86">
        <v>4345</v>
      </c>
      <c r="K86" t="s">
        <v>59</v>
      </c>
      <c r="L86" t="str">
        <f>A43</f>
        <v>C11</v>
      </c>
      <c r="M86">
        <f>B43</f>
        <v>25069</v>
      </c>
      <c r="N86" s="8">
        <f t="shared" si="3"/>
        <v>9.0410901642770547</v>
      </c>
      <c r="O86">
        <f t="shared" si="4"/>
        <v>361.64360657108216</v>
      </c>
    </row>
    <row r="87" spans="1:15" x14ac:dyDescent="0.4">
      <c r="A87" t="s">
        <v>39</v>
      </c>
      <c r="B87">
        <v>3905</v>
      </c>
      <c r="K87" t="s">
        <v>58</v>
      </c>
      <c r="L87" t="str">
        <f>A31</f>
        <v>B11</v>
      </c>
      <c r="M87">
        <f>B31</f>
        <v>14661</v>
      </c>
      <c r="N87" s="8">
        <f t="shared" si="3"/>
        <v>4.6904652426535129</v>
      </c>
      <c r="O87">
        <f t="shared" si="4"/>
        <v>187.61860970614052</v>
      </c>
    </row>
    <row r="88" spans="1:15" x14ac:dyDescent="0.4">
      <c r="A88" t="s">
        <v>47</v>
      </c>
      <c r="B88">
        <v>38783</v>
      </c>
      <c r="K88" t="s">
        <v>57</v>
      </c>
      <c r="L88" t="str">
        <f>A19</f>
        <v>A11</v>
      </c>
      <c r="M88">
        <f>B19</f>
        <v>9261</v>
      </c>
      <c r="N88" s="8">
        <f t="shared" si="3"/>
        <v>2.4332232579525979</v>
      </c>
      <c r="O88">
        <f t="shared" si="4"/>
        <v>97.328930318103914</v>
      </c>
    </row>
    <row r="89" spans="1:15" x14ac:dyDescent="0.4">
      <c r="A89" t="s">
        <v>55</v>
      </c>
      <c r="B89">
        <v>10044</v>
      </c>
      <c r="K89" t="s">
        <v>65</v>
      </c>
      <c r="L89" t="str">
        <f>A20</f>
        <v>A12</v>
      </c>
      <c r="M89">
        <f>B20</f>
        <v>6949</v>
      </c>
      <c r="N89" s="8">
        <f t="shared" si="3"/>
        <v>1.4667892822806503</v>
      </c>
      <c r="O89">
        <f t="shared" si="4"/>
        <v>58.671571291226016</v>
      </c>
    </row>
    <row r="90" spans="1:15" x14ac:dyDescent="0.4">
      <c r="A90" t="s">
        <v>63</v>
      </c>
      <c r="B90">
        <v>4751</v>
      </c>
      <c r="K90" t="s">
        <v>66</v>
      </c>
      <c r="L90" t="str">
        <f>A32</f>
        <v>B12</v>
      </c>
      <c r="M90">
        <f>B32</f>
        <v>5422</v>
      </c>
      <c r="N90" s="8">
        <f t="shared" si="3"/>
        <v>0.82849140994022485</v>
      </c>
      <c r="O90">
        <f t="shared" si="4"/>
        <v>33.139656397608995</v>
      </c>
    </row>
    <row r="91" spans="1:15" x14ac:dyDescent="0.4">
      <c r="A91" t="s">
        <v>71</v>
      </c>
      <c r="B91">
        <v>15213</v>
      </c>
      <c r="K91" t="s">
        <v>67</v>
      </c>
      <c r="L91" t="str">
        <f>A44</f>
        <v>C12</v>
      </c>
      <c r="M91">
        <f>B44</f>
        <v>4850</v>
      </c>
      <c r="N91" s="8">
        <f t="shared" si="3"/>
        <v>0.5893909626719056</v>
      </c>
      <c r="O91">
        <f t="shared" si="4"/>
        <v>23.575638506876224</v>
      </c>
    </row>
    <row r="92" spans="1:15" x14ac:dyDescent="0.4">
      <c r="A92" t="s">
        <v>79</v>
      </c>
      <c r="B92">
        <v>3733</v>
      </c>
      <c r="K92" t="s">
        <v>68</v>
      </c>
      <c r="L92" t="str">
        <f>A56</f>
        <v>D12</v>
      </c>
      <c r="M92">
        <f>B56</f>
        <v>4429</v>
      </c>
      <c r="N92" s="8">
        <f t="shared" si="3"/>
        <v>0.41340968942022316</v>
      </c>
      <c r="O92">
        <f t="shared" si="4"/>
        <v>16.536387576808927</v>
      </c>
    </row>
    <row r="93" spans="1:15" x14ac:dyDescent="0.4">
      <c r="A93" t="s">
        <v>103</v>
      </c>
      <c r="B93">
        <v>3430</v>
      </c>
      <c r="K93" t="s">
        <v>69</v>
      </c>
      <c r="L93" t="str">
        <f>A68</f>
        <v>E12</v>
      </c>
      <c r="M93">
        <f>B68</f>
        <v>4474</v>
      </c>
      <c r="N93" s="8">
        <f t="shared" si="3"/>
        <v>0.43222003929273078</v>
      </c>
      <c r="O93">
        <f t="shared" si="4"/>
        <v>17.288801571709232</v>
      </c>
    </row>
    <row r="94" spans="1:15" x14ac:dyDescent="0.4">
      <c r="A94" t="s">
        <v>104</v>
      </c>
      <c r="B94">
        <v>13353</v>
      </c>
      <c r="K94" t="s">
        <v>70</v>
      </c>
      <c r="L94" t="str">
        <f>A80</f>
        <v>F12</v>
      </c>
      <c r="M94">
        <f>B80</f>
        <v>3961</v>
      </c>
      <c r="N94" s="8">
        <f t="shared" si="3"/>
        <v>0.21778205074614387</v>
      </c>
      <c r="O94">
        <f t="shared" si="4"/>
        <v>8.7112820298457549</v>
      </c>
    </row>
    <row r="95" spans="1:15" x14ac:dyDescent="0.4">
      <c r="A95" t="s">
        <v>105</v>
      </c>
      <c r="B95">
        <v>22616</v>
      </c>
      <c r="K95" t="s">
        <v>71</v>
      </c>
      <c r="L95" t="str">
        <f>A92</f>
        <v>G12</v>
      </c>
      <c r="M95">
        <f>B92</f>
        <v>3733</v>
      </c>
      <c r="N95" s="8">
        <f t="shared" si="3"/>
        <v>0.12247627805877188</v>
      </c>
      <c r="O95">
        <f t="shared" si="4"/>
        <v>4.8990511223508753</v>
      </c>
    </row>
    <row r="96" spans="1:15" x14ac:dyDescent="0.4">
      <c r="A96" t="s">
        <v>16</v>
      </c>
      <c r="B96">
        <v>3530</v>
      </c>
      <c r="K96" t="s">
        <v>72</v>
      </c>
      <c r="L96" t="str">
        <f>A104</f>
        <v>H12</v>
      </c>
      <c r="M96">
        <f>B104</f>
        <v>3523</v>
      </c>
      <c r="N96" s="8">
        <f t="shared" si="3"/>
        <v>3.4694645320402957E-2</v>
      </c>
      <c r="O96">
        <f t="shared" si="4"/>
        <v>1.3877858128161182</v>
      </c>
    </row>
    <row r="97" spans="1:2" x14ac:dyDescent="0.4">
      <c r="A97" t="s">
        <v>24</v>
      </c>
      <c r="B97">
        <v>3783</v>
      </c>
    </row>
    <row r="98" spans="1:2" x14ac:dyDescent="0.4">
      <c r="A98" t="s">
        <v>33</v>
      </c>
      <c r="B98">
        <v>3982</v>
      </c>
    </row>
    <row r="99" spans="1:2" x14ac:dyDescent="0.4">
      <c r="A99" t="s">
        <v>40</v>
      </c>
      <c r="B99">
        <v>4018</v>
      </c>
    </row>
    <row r="100" spans="1:2" x14ac:dyDescent="0.4">
      <c r="A100" t="s">
        <v>48</v>
      </c>
      <c r="B100">
        <v>24839</v>
      </c>
    </row>
    <row r="101" spans="1:2" x14ac:dyDescent="0.4">
      <c r="A101" t="s">
        <v>56</v>
      </c>
      <c r="B101">
        <v>15256</v>
      </c>
    </row>
    <row r="102" spans="1:2" x14ac:dyDescent="0.4">
      <c r="A102" t="s">
        <v>64</v>
      </c>
      <c r="B102">
        <v>5682</v>
      </c>
    </row>
    <row r="103" spans="1:2" x14ac:dyDescent="0.4">
      <c r="A103" t="s">
        <v>72</v>
      </c>
      <c r="B103">
        <v>7994</v>
      </c>
    </row>
    <row r="104" spans="1:2" x14ac:dyDescent="0.4">
      <c r="A104" t="s">
        <v>80</v>
      </c>
      <c r="B104">
        <v>3523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C54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1.3670738801628854E-2</v>
      </c>
      <c r="E2" s="7">
        <f>'Plate 2'!N9</f>
        <v>1.9104803493449781E-2</v>
      </c>
      <c r="F2" s="7">
        <f>'Plate 3'!N9</f>
        <v>9.1961710487815061E-3</v>
      </c>
      <c r="G2" s="7">
        <f>AVERAGE(D2:F2)</f>
        <v>1.3990571114620048E-2</v>
      </c>
      <c r="H2" s="7">
        <f>STDEV(D2:F2)</f>
        <v>4.9620528778125846E-3</v>
      </c>
      <c r="I2" s="7">
        <f>G2*40</f>
        <v>0.55962284458480194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3.955788248981966E-2</v>
      </c>
      <c r="E3" s="7">
        <f>'Plate 2'!N10</f>
        <v>5.731441048034934E-2</v>
      </c>
      <c r="F3" s="7">
        <f>'Plate 3'!N10</f>
        <v>5.3923002967855196E-2</v>
      </c>
      <c r="G3" s="7">
        <f t="shared" ref="G3:G66" si="0">AVERAGE(D3:F3)</f>
        <v>5.0265098646008068E-2</v>
      </c>
      <c r="H3" s="7">
        <f t="shared" ref="H3:H66" si="1">STDEV(D3:F3)</f>
        <v>9.4264929634756446E-3</v>
      </c>
      <c r="I3" s="7">
        <f t="shared" ref="I3:I66" si="2">G3*40</f>
        <v>2.0106039458403226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5.9045956951716112E-2</v>
      </c>
      <c r="E4" s="7">
        <f>'Plate 2'!N11</f>
        <v>8.3047411104179653E-2</v>
      </c>
      <c r="F4" s="7">
        <f>'Plate 3'!N11</f>
        <v>7.649542281486435E-2</v>
      </c>
      <c r="G4" s="7">
        <f t="shared" si="0"/>
        <v>7.2862930290253369E-2</v>
      </c>
      <c r="H4" s="7">
        <f t="shared" si="1"/>
        <v>1.2406196105745705E-2</v>
      </c>
      <c r="I4" s="7">
        <f t="shared" si="2"/>
        <v>2.9145172116101348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0.16143106457242584</v>
      </c>
      <c r="E5" s="7">
        <f>'Plate 2'!N12</f>
        <v>0.22106986899563316</v>
      </c>
      <c r="F5" s="7">
        <f>'Plate 3'!N12</f>
        <v>0.21861806629603309</v>
      </c>
      <c r="G5" s="7">
        <f t="shared" si="0"/>
        <v>0.20037299995469737</v>
      </c>
      <c r="H5" s="7">
        <f t="shared" si="1"/>
        <v>3.3746978866369522E-2</v>
      </c>
      <c r="I5" s="7">
        <f t="shared" si="2"/>
        <v>8.0149199981878958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0.37434554973821987</v>
      </c>
      <c r="E6" s="7">
        <f>'Plate 2'!N13</f>
        <v>0.52284778540237054</v>
      </c>
      <c r="F6" s="7">
        <f>'Plate 3'!N13</f>
        <v>0.52459975755549049</v>
      </c>
      <c r="G6" s="7">
        <f t="shared" si="0"/>
        <v>0.47393103089869365</v>
      </c>
      <c r="H6" s="7">
        <f t="shared" si="1"/>
        <v>8.6248005165792951E-2</v>
      </c>
      <c r="I6" s="7">
        <f t="shared" si="2"/>
        <v>18.957241235947745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0.78912158231529961</v>
      </c>
      <c r="E7" s="7">
        <f>'Plate 2'!N14</f>
        <v>1.0718184653774172</v>
      </c>
      <c r="F7" s="7">
        <f>'Plate 3'!N14</f>
        <v>1.0872382226309409</v>
      </c>
      <c r="G7" s="7">
        <f t="shared" si="0"/>
        <v>0.98272609010788592</v>
      </c>
      <c r="H7" s="7">
        <f t="shared" si="1"/>
        <v>0.16784359179500052</v>
      </c>
      <c r="I7" s="7">
        <f t="shared" si="2"/>
        <v>39.309043604315434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1.6128563118091914</v>
      </c>
      <c r="E8" s="7">
        <f>'Plate 2'!N15</f>
        <v>2.1167342482844664</v>
      </c>
      <c r="F8" s="7">
        <f>'Plate 3'!N15</f>
        <v>2.2238013627053461</v>
      </c>
      <c r="G8" s="7">
        <f t="shared" si="0"/>
        <v>1.9844639742663344</v>
      </c>
      <c r="H8" s="7">
        <f t="shared" si="1"/>
        <v>0.32624382422545756</v>
      </c>
      <c r="I8" s="7">
        <f t="shared" si="2"/>
        <v>79.378558970653373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3.0770796974985455</v>
      </c>
      <c r="E9" s="7">
        <f>'Plate 2'!N16</f>
        <v>4.0272145976294444</v>
      </c>
      <c r="F9" s="7">
        <f>'Plate 3'!N16</f>
        <v>4.1437110730259583</v>
      </c>
      <c r="G9" s="7">
        <f t="shared" si="0"/>
        <v>3.7493351227179823</v>
      </c>
      <c r="H9" s="7">
        <f t="shared" si="1"/>
        <v>0.58509689346951743</v>
      </c>
      <c r="I9" s="7">
        <f t="shared" si="2"/>
        <v>149.97340490871929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5.8097731239092498</v>
      </c>
      <c r="E10" s="7">
        <f>'Plate 2'!N17</f>
        <v>7.806846537741734</v>
      </c>
      <c r="F10" s="7">
        <f>'Plate 3'!N17</f>
        <v>8.0157170923379173</v>
      </c>
      <c r="G10" s="7">
        <f t="shared" si="0"/>
        <v>7.2107789179963007</v>
      </c>
      <c r="H10" s="7">
        <f t="shared" si="1"/>
        <v>1.2177929435841854</v>
      </c>
      <c r="I10" s="7">
        <f t="shared" si="2"/>
        <v>288.43115671985203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8.4278650378126816</v>
      </c>
      <c r="E11" s="7">
        <f>'Plate 2'!N18</f>
        <v>11.397769806612601</v>
      </c>
      <c r="F11" s="7">
        <f>'Plate 3'!N18</f>
        <v>11.595535676963591</v>
      </c>
      <c r="G11" s="7">
        <f t="shared" si="0"/>
        <v>10.473723507129625</v>
      </c>
      <c r="H11" s="7">
        <f t="shared" si="1"/>
        <v>1.7745226096688054</v>
      </c>
      <c r="I11" s="7">
        <f t="shared" si="2"/>
        <v>418.94894028518502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7.5724258289703315</v>
      </c>
      <c r="E12" s="7">
        <f>'Plate 2'!N19</f>
        <v>10.232376793512165</v>
      </c>
      <c r="F12" s="7">
        <f>'Plate 3'!N19</f>
        <v>10.45939054466413</v>
      </c>
      <c r="G12" s="7">
        <f t="shared" si="0"/>
        <v>9.4213977223822098</v>
      </c>
      <c r="H12" s="7">
        <f t="shared" si="1"/>
        <v>1.6052746206718904</v>
      </c>
      <c r="I12" s="7">
        <f t="shared" si="2"/>
        <v>376.85590889528839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4.9261198371146016</v>
      </c>
      <c r="E13" s="7">
        <f>'Plate 2'!N20</f>
        <v>6.6999376169681844</v>
      </c>
      <c r="F13" s="7">
        <f>'Plate 3'!N20</f>
        <v>6.860761610165949</v>
      </c>
      <c r="G13" s="7">
        <f t="shared" si="0"/>
        <v>6.1622730214162447</v>
      </c>
      <c r="H13" s="7">
        <f t="shared" si="1"/>
        <v>1.0735558255122706</v>
      </c>
      <c r="I13" s="7">
        <f t="shared" si="2"/>
        <v>246.49092085664978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2.6515415939499709</v>
      </c>
      <c r="E14" s="7">
        <f>'Plate 2'!N21</f>
        <v>3.603399875233936</v>
      </c>
      <c r="F14" s="7">
        <f>'Plate 3'!N21</f>
        <v>3.6717802951134888</v>
      </c>
      <c r="G14" s="7">
        <f t="shared" si="0"/>
        <v>3.3089072547657987</v>
      </c>
      <c r="H14" s="7">
        <f t="shared" si="1"/>
        <v>0.57032111960771659</v>
      </c>
      <c r="I14" s="7">
        <f t="shared" si="2"/>
        <v>132.35629019063194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1.5529377545084351</v>
      </c>
      <c r="E15" s="7">
        <f>'Plate 2'!N22</f>
        <v>2.1062071116656269</v>
      </c>
      <c r="F15" s="7">
        <f>'Plate 3'!N22</f>
        <v>2.1552480876144293</v>
      </c>
      <c r="G15" s="7">
        <f t="shared" si="0"/>
        <v>1.9381309845961638</v>
      </c>
      <c r="H15" s="7">
        <f t="shared" si="1"/>
        <v>0.33448710395105824</v>
      </c>
      <c r="I15" s="7">
        <f t="shared" si="2"/>
        <v>77.525239383846554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0.91041303083187897</v>
      </c>
      <c r="E16" s="7">
        <f>'Plate 2'!N23</f>
        <v>1.2332345601996255</v>
      </c>
      <c r="F16" s="7">
        <f>'Plate 3'!N23</f>
        <v>1.2544413326087864</v>
      </c>
      <c r="G16" s="7">
        <f t="shared" si="0"/>
        <v>1.1326963078800969</v>
      </c>
      <c r="H16" s="7">
        <f t="shared" si="1"/>
        <v>0.19279476974356613</v>
      </c>
      <c r="I16" s="7">
        <f t="shared" si="2"/>
        <v>45.307852315203874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0.50698080279232116</v>
      </c>
      <c r="E17" s="7">
        <f>'Plate 2'!N24</f>
        <v>0.69206175920149715</v>
      </c>
      <c r="F17" s="7">
        <f>'Plate 3'!N24</f>
        <v>0.69723696860761608</v>
      </c>
      <c r="G17" s="7">
        <f t="shared" si="0"/>
        <v>0.63209317686714483</v>
      </c>
      <c r="H17" s="7">
        <f t="shared" si="1"/>
        <v>0.10838138819962721</v>
      </c>
      <c r="I17" s="7">
        <f t="shared" si="2"/>
        <v>25.283727074685793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0.33449680046538688</v>
      </c>
      <c r="E18" s="7">
        <f>'Plate 2'!N25</f>
        <v>0.45578602620087333</v>
      </c>
      <c r="F18" s="7">
        <f>'Plate 3'!N25</f>
        <v>0.45730050578940767</v>
      </c>
      <c r="G18" s="7">
        <f t="shared" si="0"/>
        <v>0.41586111081855598</v>
      </c>
      <c r="H18" s="7">
        <f t="shared" si="1"/>
        <v>7.0467628465424634E-2</v>
      </c>
      <c r="I18" s="7">
        <f t="shared" si="2"/>
        <v>16.634444432742239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0.2545084351367074</v>
      </c>
      <c r="E19" s="7">
        <f>'Plate 2'!N26</f>
        <v>0.34583593262632562</v>
      </c>
      <c r="F19" s="7">
        <f>'Plate 3'!N26</f>
        <v>0.34652844542908495</v>
      </c>
      <c r="G19" s="7">
        <f t="shared" si="0"/>
        <v>0.31562427106403934</v>
      </c>
      <c r="H19" s="7">
        <f t="shared" si="1"/>
        <v>5.2928999086681187E-2</v>
      </c>
      <c r="I19" s="7">
        <f t="shared" si="2"/>
        <v>12.624970842561574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0.19488074461896451</v>
      </c>
      <c r="E20" s="7">
        <f>'Plate 2'!N27</f>
        <v>0.26551777916406738</v>
      </c>
      <c r="F20" s="7">
        <f>'Plate 3'!N27</f>
        <v>0.27086903816410984</v>
      </c>
      <c r="G20" s="7">
        <f t="shared" si="0"/>
        <v>0.24375585398238062</v>
      </c>
      <c r="H20" s="7">
        <f t="shared" si="1"/>
        <v>4.2411569526318679E-2</v>
      </c>
      <c r="I20" s="7">
        <f t="shared" si="2"/>
        <v>9.7502341592952249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0.16666666666666666</v>
      </c>
      <c r="E21" s="7">
        <f>'Plate 2'!N28</f>
        <v>0.22262944479101682</v>
      </c>
      <c r="F21" s="7">
        <f>'Plate 3'!N28</f>
        <v>0.22279814404547924</v>
      </c>
      <c r="G21" s="7">
        <f t="shared" si="0"/>
        <v>0.20403141850105425</v>
      </c>
      <c r="H21" s="7">
        <f t="shared" si="1"/>
        <v>3.2358934231424184E-2</v>
      </c>
      <c r="I21" s="7">
        <f t="shared" si="2"/>
        <v>8.1612567400421696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5.5264688772542175E-2</v>
      </c>
      <c r="E22" s="7">
        <f>'Plate 2'!N29</f>
        <v>8.2657517155333746E-2</v>
      </c>
      <c r="F22" s="7">
        <f>'Plate 3'!N29</f>
        <v>7.1897337290473595E-2</v>
      </c>
      <c r="G22" s="7">
        <f t="shared" si="0"/>
        <v>6.9939847739449834E-2</v>
      </c>
      <c r="H22" s="7">
        <f t="shared" si="1"/>
        <v>1.3800926987309387E-2</v>
      </c>
      <c r="I22" s="7">
        <f t="shared" si="2"/>
        <v>2.7975939095779934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9.5986038394415361E-3</v>
      </c>
      <c r="E23" s="7">
        <f>'Plate 2'!N30</f>
        <v>8.9675608234560198E-3</v>
      </c>
      <c r="F23" s="7">
        <f>'Plate 3'!N30</f>
        <v>4.5980855243907531E-3</v>
      </c>
      <c r="G23" s="7">
        <f t="shared" si="0"/>
        <v>7.7214167290961021E-3</v>
      </c>
      <c r="H23" s="7">
        <f t="shared" si="1"/>
        <v>2.7232245927797899E-3</v>
      </c>
      <c r="I23" s="7">
        <f t="shared" si="2"/>
        <v>0.30885666916384408</v>
      </c>
      <c r="J23">
        <f>SUM(I2:I23)</f>
        <v>1962.5953051945853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2.9086678301337987E-3</v>
      </c>
      <c r="E24">
        <f>'Plate 2'!N31</f>
        <v>5.4585152838427945E-3</v>
      </c>
      <c r="F24">
        <f>'Plate 3'!N31</f>
        <v>-2.5080466496676837E-3</v>
      </c>
      <c r="G24">
        <f t="shared" si="0"/>
        <v>1.9530454881029693E-3</v>
      </c>
      <c r="H24">
        <f t="shared" si="1"/>
        <v>4.0683458316072294E-3</v>
      </c>
      <c r="I24" s="7">
        <f t="shared" si="2"/>
        <v>7.8121819524118771E-2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3.3740546829552062E-2</v>
      </c>
      <c r="E25">
        <f>'Plate 2'!N32</f>
        <v>4.8736743605739236E-2</v>
      </c>
      <c r="F25">
        <f>'Plate 3'!N32</f>
        <v>3.7620699745015251E-2</v>
      </c>
      <c r="G25">
        <f t="shared" si="0"/>
        <v>4.0032663393435516E-2</v>
      </c>
      <c r="H25">
        <f t="shared" si="1"/>
        <v>7.7836145792624682E-3</v>
      </c>
      <c r="I25" s="7">
        <f t="shared" si="2"/>
        <v>1.6013065357374208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0.1055846422338569</v>
      </c>
      <c r="E26">
        <f>'Plate 2'!N33</f>
        <v>0.14660012476606363</v>
      </c>
      <c r="F26">
        <f>'Plate 3'!N33</f>
        <v>0.14337666680600258</v>
      </c>
      <c r="G26">
        <f t="shared" si="0"/>
        <v>0.13185381126864104</v>
      </c>
      <c r="H26">
        <f t="shared" si="1"/>
        <v>2.2806788499010879E-2</v>
      </c>
      <c r="I26" s="7">
        <f t="shared" si="2"/>
        <v>5.2741524507456417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0.20215241419429902</v>
      </c>
      <c r="E27">
        <f>'Plate 2'!N34</f>
        <v>0.27253587024329379</v>
      </c>
      <c r="F27">
        <f>'Plate 3'!N34</f>
        <v>0.2972035279856205</v>
      </c>
      <c r="G27">
        <f t="shared" si="0"/>
        <v>0.25729727080773773</v>
      </c>
      <c r="H27">
        <f t="shared" si="1"/>
        <v>4.9323825305938186E-2</v>
      </c>
      <c r="I27" s="7">
        <f t="shared" si="2"/>
        <v>10.291890832309509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0.40110529377545084</v>
      </c>
      <c r="E28">
        <f>'Plate 2'!N35</f>
        <v>0.55169993761696812</v>
      </c>
      <c r="F28">
        <f>'Plate 3'!N35</f>
        <v>0.55804037955105956</v>
      </c>
      <c r="G28">
        <f t="shared" si="0"/>
        <v>0.50361520364782619</v>
      </c>
      <c r="H28">
        <f t="shared" si="1"/>
        <v>8.8832772767215781E-2</v>
      </c>
      <c r="I28" s="7">
        <f t="shared" si="2"/>
        <v>20.144608145913047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1.1236183827806865</v>
      </c>
      <c r="E29">
        <f>'Plate 2'!N36</f>
        <v>1.5283842794759823</v>
      </c>
      <c r="F29">
        <f>'Plate 3'!N36</f>
        <v>1.608911925761819</v>
      </c>
      <c r="G29">
        <f t="shared" si="0"/>
        <v>1.4203048626728292</v>
      </c>
      <c r="H29">
        <f t="shared" si="1"/>
        <v>0.26007369333936275</v>
      </c>
      <c r="I29" s="7">
        <f t="shared" si="2"/>
        <v>56.812194506913166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2.2879581151832462</v>
      </c>
      <c r="E30">
        <f>'Plate 2'!N37</f>
        <v>3.0844510293200247</v>
      </c>
      <c r="F30">
        <f>'Plate 3'!N37</f>
        <v>3.1555406930568908</v>
      </c>
      <c r="G30">
        <f t="shared" si="0"/>
        <v>2.8426499458533869</v>
      </c>
      <c r="H30">
        <f t="shared" si="1"/>
        <v>0.48169046630767021</v>
      </c>
      <c r="I30" s="7">
        <f t="shared" si="2"/>
        <v>113.70599783413547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4.8007562536358348</v>
      </c>
      <c r="E31">
        <f>'Plate 2'!N38</f>
        <v>6.4776980661260133</v>
      </c>
      <c r="F31">
        <f>'Plate 3'!N38</f>
        <v>6.6429795594198051</v>
      </c>
      <c r="G31">
        <f t="shared" si="0"/>
        <v>5.9738112930605523</v>
      </c>
      <c r="H31">
        <f t="shared" si="1"/>
        <v>1.0192512384815282</v>
      </c>
      <c r="I31" s="7">
        <f t="shared" si="2"/>
        <v>238.9524517224221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9.490983129726585</v>
      </c>
      <c r="E32">
        <f>'Plate 2'!N39</f>
        <v>12.784622582657516</v>
      </c>
      <c r="F32">
        <f>'Plate 3'!N39</f>
        <v>13.099527651214311</v>
      </c>
      <c r="G32">
        <f t="shared" si="0"/>
        <v>11.791711121199469</v>
      </c>
      <c r="H32">
        <f t="shared" si="1"/>
        <v>1.9987003949093687</v>
      </c>
      <c r="I32" s="7">
        <f t="shared" si="2"/>
        <v>471.66844484797878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10.974112856311809</v>
      </c>
      <c r="E33">
        <f>'Plate 2'!N40</f>
        <v>14.749688084840923</v>
      </c>
      <c r="F33">
        <f>'Plate 3'!N40</f>
        <v>15.265225933202357</v>
      </c>
      <c r="G33">
        <f t="shared" si="0"/>
        <v>13.663008958118363</v>
      </c>
      <c r="H33">
        <f t="shared" si="1"/>
        <v>2.3428756908991319</v>
      </c>
      <c r="I33" s="7">
        <f t="shared" si="2"/>
        <v>546.5203583247345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7.9653868528214078</v>
      </c>
      <c r="E34">
        <f>'Plate 2'!N41</f>
        <v>10.817607610729882</v>
      </c>
      <c r="F34">
        <f>'Plate 3'!N41</f>
        <v>10.946787610249549</v>
      </c>
      <c r="G34">
        <f t="shared" si="0"/>
        <v>9.9099273579336131</v>
      </c>
      <c r="H34">
        <f t="shared" si="1"/>
        <v>1.6852596832789477</v>
      </c>
      <c r="I34" s="7">
        <f t="shared" si="2"/>
        <v>396.39709431734451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4.1553228621291449</v>
      </c>
      <c r="E35">
        <f>'Plate 2'!N42</f>
        <v>5.6195414847161569</v>
      </c>
      <c r="F35">
        <f>'Plate 3'!N42</f>
        <v>5.7722693642101737</v>
      </c>
      <c r="G35">
        <f t="shared" si="0"/>
        <v>5.1823779036851585</v>
      </c>
      <c r="H35">
        <f t="shared" si="1"/>
        <v>0.89272783931212774</v>
      </c>
      <c r="I35" s="7">
        <f t="shared" si="2"/>
        <v>207.29511614740633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1.8763816172193135</v>
      </c>
      <c r="E36">
        <f>'Plate 2'!N43</f>
        <v>2.5460074859638175</v>
      </c>
      <c r="F36">
        <f>'Plate 3'!N43</f>
        <v>2.612548593403837</v>
      </c>
      <c r="G36">
        <f t="shared" si="0"/>
        <v>2.3449792321956564</v>
      </c>
      <c r="H36">
        <f t="shared" si="1"/>
        <v>0.40717898191823543</v>
      </c>
      <c r="I36" s="7">
        <f t="shared" si="2"/>
        <v>93.79916928782626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0.99709133216986623</v>
      </c>
      <c r="E37">
        <f>'Plate 2'!N44</f>
        <v>1.3474734872114784</v>
      </c>
      <c r="F37">
        <f>'Plate 3'!N44</f>
        <v>1.3844417506165614</v>
      </c>
      <c r="G37">
        <f t="shared" si="0"/>
        <v>1.243002189999302</v>
      </c>
      <c r="H37">
        <f t="shared" si="1"/>
        <v>0.21376570263632994</v>
      </c>
      <c r="I37" s="7">
        <f t="shared" si="2"/>
        <v>49.720087599972082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0.57358929610238507</v>
      </c>
      <c r="E38">
        <f>'Plate 2'!N45</f>
        <v>0.77861821584529001</v>
      </c>
      <c r="F38">
        <f>'Plate 3'!N45</f>
        <v>0.79797684236926802</v>
      </c>
      <c r="G38">
        <f t="shared" si="0"/>
        <v>0.71672811810564774</v>
      </c>
      <c r="H38">
        <f t="shared" si="1"/>
        <v>0.12433917676494785</v>
      </c>
      <c r="I38" s="7">
        <f t="shared" si="2"/>
        <v>28.66912472422591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0.41826643397324026</v>
      </c>
      <c r="E39">
        <f>'Plate 2'!N46</f>
        <v>0.57392389270118527</v>
      </c>
      <c r="F39">
        <f>'Plate 3'!N46</f>
        <v>0.58019479162312415</v>
      </c>
      <c r="G39">
        <f t="shared" si="0"/>
        <v>0.52412837276584989</v>
      </c>
      <c r="H39">
        <f t="shared" si="1"/>
        <v>9.1732729202940261E-2</v>
      </c>
      <c r="I39" s="7">
        <f t="shared" si="2"/>
        <v>20.965134910633996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0.28184991273996507</v>
      </c>
      <c r="E40">
        <f>'Plate 2'!N47</f>
        <v>0.37390829694323141</v>
      </c>
      <c r="F40">
        <f>'Plate 3'!N47</f>
        <v>0.3782970363248756</v>
      </c>
      <c r="G40">
        <f t="shared" si="0"/>
        <v>0.34468508200269071</v>
      </c>
      <c r="H40">
        <f t="shared" si="1"/>
        <v>5.4461079043171164E-2</v>
      </c>
      <c r="I40" s="7">
        <f t="shared" si="2"/>
        <v>13.787403280107629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0.16986620127981383</v>
      </c>
      <c r="E41">
        <f>'Plate 2'!N48</f>
        <v>0.22847785402370555</v>
      </c>
      <c r="F41">
        <f>'Plate 3'!N48</f>
        <v>0.22656021401998075</v>
      </c>
      <c r="G41">
        <f t="shared" si="0"/>
        <v>0.20830142310783337</v>
      </c>
      <c r="H41">
        <f t="shared" si="1"/>
        <v>3.3299685336693002E-2</v>
      </c>
      <c r="I41" s="7">
        <f t="shared" si="2"/>
        <v>8.3320569243133349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0.18150087260034903</v>
      </c>
      <c r="E42">
        <f>'Plate 2'!N49</f>
        <v>0.2358858390517779</v>
      </c>
      <c r="F42">
        <f>'Plate 3'!N49</f>
        <v>0.24160849391798686</v>
      </c>
      <c r="G42">
        <f t="shared" si="0"/>
        <v>0.21966506852337128</v>
      </c>
      <c r="H42">
        <f t="shared" si="1"/>
        <v>3.3174788356786021E-2</v>
      </c>
      <c r="I42" s="7">
        <f t="shared" si="2"/>
        <v>8.7866027409348515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0.14717859220477023</v>
      </c>
      <c r="E43">
        <f>'Plate 2'!N50</f>
        <v>0.1965065502183406</v>
      </c>
      <c r="F43">
        <f>'Plate 3'!N50</f>
        <v>0.19437361534924549</v>
      </c>
      <c r="G43">
        <f t="shared" si="0"/>
        <v>0.17935291925745211</v>
      </c>
      <c r="H43">
        <f t="shared" si="1"/>
        <v>2.7884186266747078E-2</v>
      </c>
      <c r="I43" s="7">
        <f t="shared" si="2"/>
        <v>7.1741167702980846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6.7771960442117515E-2</v>
      </c>
      <c r="E44">
        <f>'Plate 2'!N51</f>
        <v>9.708359326263255E-2</v>
      </c>
      <c r="F44">
        <f>'Plate 3'!N51</f>
        <v>9.1125694937925841E-2</v>
      </c>
      <c r="G44">
        <f t="shared" si="0"/>
        <v>8.5327082880891969E-2</v>
      </c>
      <c r="H44">
        <f t="shared" si="1"/>
        <v>1.5492284563361098E-2</v>
      </c>
      <c r="I44" s="7">
        <f t="shared" si="2"/>
        <v>3.4130833152356788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1.3379872018615475E-2</v>
      </c>
      <c r="E45">
        <f>'Plate 2'!N52</f>
        <v>2.105427323767935E-2</v>
      </c>
      <c r="F45">
        <f>'Plate 3'!N52</f>
        <v>1.5048279898006101E-2</v>
      </c>
      <c r="G45">
        <f t="shared" si="0"/>
        <v>1.6494141718100309E-2</v>
      </c>
      <c r="H45">
        <f t="shared" si="1"/>
        <v>4.0363344534239077E-3</v>
      </c>
      <c r="I45" s="7">
        <f t="shared" si="2"/>
        <v>0.65976566872401232</v>
      </c>
      <c r="J45">
        <f>SUM(I24:I45)</f>
        <v>2304.0482827074366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3.2577079697498547E-2</v>
      </c>
      <c r="E46" s="6">
        <f>'Plate 2'!N53</f>
        <v>4.9126637554585149E-2</v>
      </c>
      <c r="F46" s="6">
        <f>'Plate 3'!N53</f>
        <v>4.6816870793796761E-2</v>
      </c>
      <c r="G46" s="6">
        <f t="shared" si="0"/>
        <v>4.2840196015293486E-2</v>
      </c>
      <c r="H46" s="6">
        <f t="shared" si="1"/>
        <v>8.9628356582474814E-3</v>
      </c>
      <c r="I46" s="7">
        <f t="shared" si="2"/>
        <v>1.7136078406117394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8.086096567771961E-2</v>
      </c>
      <c r="E47" s="6">
        <f>'Plate 2'!N54</f>
        <v>0.11423892701185277</v>
      </c>
      <c r="F47" s="6">
        <f>'Plate 3'!N54</f>
        <v>0.11160807591021192</v>
      </c>
      <c r="G47" s="6">
        <f t="shared" si="0"/>
        <v>0.10223598953326145</v>
      </c>
      <c r="H47" s="6">
        <f t="shared" si="1"/>
        <v>1.8557992294385858E-2</v>
      </c>
      <c r="I47" s="7">
        <f t="shared" si="2"/>
        <v>4.089439581330458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0.15066899360093078</v>
      </c>
      <c r="E48" s="6">
        <f>'Plate 2'!N55</f>
        <v>0.2046943231441048</v>
      </c>
      <c r="F48" s="6">
        <f>'Plate 3'!N55</f>
        <v>0.20106173974835931</v>
      </c>
      <c r="G48" s="6">
        <f t="shared" si="0"/>
        <v>0.18547501883113163</v>
      </c>
      <c r="H48" s="6">
        <f t="shared" si="1"/>
        <v>3.0197573739884864E-2</v>
      </c>
      <c r="I48" s="7">
        <f t="shared" si="2"/>
        <v>7.4190007532452649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0.31355439208842351</v>
      </c>
      <c r="E49" s="6">
        <f>'Plate 2'!N56</f>
        <v>0.41874610106051152</v>
      </c>
      <c r="F49" s="6">
        <f>'Plate 3'!N56</f>
        <v>0.42135183714417085</v>
      </c>
      <c r="G49" s="6">
        <f t="shared" si="0"/>
        <v>0.38455077676436861</v>
      </c>
      <c r="H49" s="6">
        <f t="shared" si="1"/>
        <v>6.1498475126831209E-2</v>
      </c>
      <c r="I49" s="7">
        <f t="shared" si="2"/>
        <v>15.382031070574744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0.66928446771378713</v>
      </c>
      <c r="E50" s="6">
        <f>'Plate 2'!N57</f>
        <v>0.9143013100436681</v>
      </c>
      <c r="F50" s="6">
        <f>'Plate 3'!N57</f>
        <v>0.95890983572294441</v>
      </c>
      <c r="G50" s="6">
        <f t="shared" si="0"/>
        <v>0.84749853782679985</v>
      </c>
      <c r="H50" s="6">
        <f t="shared" si="1"/>
        <v>0.1559412428785413</v>
      </c>
      <c r="I50" s="7">
        <f t="shared" si="2"/>
        <v>33.899941513071994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1.1541593949970914</v>
      </c>
      <c r="E51" s="6">
        <f>'Plate 2'!N58</f>
        <v>1.5853087960074859</v>
      </c>
      <c r="F51" s="6">
        <f>'Plate 3'!N58</f>
        <v>1.6235421978848805</v>
      </c>
      <c r="G51" s="6">
        <f t="shared" si="0"/>
        <v>1.4543367962964859</v>
      </c>
      <c r="H51" s="6">
        <f t="shared" si="1"/>
        <v>0.26066319733119886</v>
      </c>
      <c r="I51" s="7">
        <f t="shared" si="2"/>
        <v>58.173471851859439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2.1588132635253054</v>
      </c>
      <c r="E52" s="6">
        <f>'Plate 2'!N59</f>
        <v>2.9401902682470364</v>
      </c>
      <c r="F52" s="6">
        <f>'Plate 3'!N59</f>
        <v>2.9996237930025496</v>
      </c>
      <c r="G52" s="6">
        <f t="shared" si="0"/>
        <v>2.6995424415916305</v>
      </c>
      <c r="H52" s="6">
        <f t="shared" si="1"/>
        <v>0.46922715072279086</v>
      </c>
      <c r="I52" s="7">
        <f t="shared" si="2"/>
        <v>107.98169766366522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4.6134380453752177</v>
      </c>
      <c r="E53" s="6">
        <f>'Plate 2'!N60</f>
        <v>6.2535090455396132</v>
      </c>
      <c r="F53" s="6">
        <f>'Plate 3'!N60</f>
        <v>6.2947790828909413</v>
      </c>
      <c r="G53" s="6">
        <f t="shared" si="0"/>
        <v>5.7205753912685902</v>
      </c>
      <c r="H53" s="6">
        <f t="shared" si="1"/>
        <v>0.95903108969397466</v>
      </c>
      <c r="I53" s="7">
        <f t="shared" si="2"/>
        <v>228.8230156507436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10.504944735311227</v>
      </c>
      <c r="E54" s="6">
        <f>'Plate 2'!N61</f>
        <v>14.285324391765439</v>
      </c>
      <c r="F54" s="6">
        <f>'Plate 3'!N61</f>
        <v>14.593487438866362</v>
      </c>
      <c r="G54" s="6">
        <f t="shared" si="0"/>
        <v>13.127918855314343</v>
      </c>
      <c r="H54" s="6">
        <f t="shared" si="1"/>
        <v>2.2767819486183121</v>
      </c>
      <c r="I54" s="7">
        <f t="shared" si="2"/>
        <v>525.11675421257371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12.314717859220478</v>
      </c>
      <c r="E55" s="6">
        <f>'Plate 2'!N62</f>
        <v>16.561135371179038</v>
      </c>
      <c r="F55" s="6">
        <f>'Plate 3'!N62</f>
        <v>16.969443631651547</v>
      </c>
      <c r="G55" s="6">
        <f t="shared" si="0"/>
        <v>15.281765620683686</v>
      </c>
      <c r="H55" s="6">
        <f t="shared" si="1"/>
        <v>2.5776361696320671</v>
      </c>
      <c r="I55" s="7">
        <f t="shared" si="2"/>
        <v>611.27062482734743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11.264979639325189</v>
      </c>
      <c r="E56" s="6">
        <f>'Plate 2'!N63</f>
        <v>14.786728009981283</v>
      </c>
      <c r="F56" s="6">
        <f>'Plate 3'!N63</f>
        <v>14.77364878986749</v>
      </c>
      <c r="G56" s="6">
        <f t="shared" si="0"/>
        <v>13.60845214639132</v>
      </c>
      <c r="H56" s="6">
        <f t="shared" si="1"/>
        <v>2.0295172603431815</v>
      </c>
      <c r="I56" s="7">
        <f t="shared" si="2"/>
        <v>544.33808585565282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6.5511925538103553</v>
      </c>
      <c r="E57" s="6">
        <f>'Plate 2'!N64</f>
        <v>8.7234872114784778</v>
      </c>
      <c r="F57" s="6">
        <f>'Plate 3'!N64</f>
        <v>8.9449483760397932</v>
      </c>
      <c r="G57" s="6">
        <f t="shared" si="0"/>
        <v>8.0732093804428757</v>
      </c>
      <c r="H57" s="6">
        <f t="shared" si="1"/>
        <v>1.3227481533786389</v>
      </c>
      <c r="I57" s="7">
        <f t="shared" si="2"/>
        <v>322.92837521771503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3.7129144851657943</v>
      </c>
      <c r="E58" s="6">
        <f>'Plate 2'!N65</f>
        <v>4.9224111041796625</v>
      </c>
      <c r="F58" s="6">
        <f>'Plate 3'!N65</f>
        <v>4.9391798687455584</v>
      </c>
      <c r="G58" s="6">
        <f t="shared" si="0"/>
        <v>4.5248351526970048</v>
      </c>
      <c r="H58" s="6">
        <f t="shared" si="1"/>
        <v>0.70319391041128643</v>
      </c>
      <c r="I58" s="7">
        <f t="shared" si="2"/>
        <v>180.99340610788019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2.0319953461314717</v>
      </c>
      <c r="E59" s="6">
        <f>'Plate 2'!N66</f>
        <v>2.7386150966936991</v>
      </c>
      <c r="F59" s="6">
        <f>'Plate 3'!N66</f>
        <v>2.7605233457342306</v>
      </c>
      <c r="G59" s="6">
        <f t="shared" si="0"/>
        <v>2.5103779295198003</v>
      </c>
      <c r="H59" s="6">
        <f t="shared" si="1"/>
        <v>0.41443626157827046</v>
      </c>
      <c r="I59" s="7">
        <f t="shared" si="2"/>
        <v>100.41511718079201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1.1393251890634088</v>
      </c>
      <c r="E60" s="6">
        <f>'Plate 2'!N67</f>
        <v>1.5432002495321271</v>
      </c>
      <c r="F60" s="6">
        <f>'Plate 3'!N67</f>
        <v>1.5733812648915269</v>
      </c>
      <c r="G60" s="6">
        <f t="shared" si="0"/>
        <v>1.418635567829021</v>
      </c>
      <c r="H60" s="6">
        <f t="shared" si="1"/>
        <v>0.24236014356051544</v>
      </c>
      <c r="I60" s="7">
        <f t="shared" si="2"/>
        <v>56.745422713160842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0.72338568935427572</v>
      </c>
      <c r="E61" s="6">
        <f>'Plate 2'!N68</f>
        <v>0.97707423580786024</v>
      </c>
      <c r="F61" s="6">
        <f>'Plate 3'!N68</f>
        <v>0.99694854324290427</v>
      </c>
      <c r="G61" s="6">
        <f t="shared" si="0"/>
        <v>0.89913615613501341</v>
      </c>
      <c r="H61" s="6">
        <f t="shared" si="1"/>
        <v>0.15252841359642122</v>
      </c>
      <c r="I61" s="7">
        <f t="shared" si="2"/>
        <v>35.965446245400535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0.47498545666084935</v>
      </c>
      <c r="E62" s="6">
        <f>'Plate 2'!N69</f>
        <v>0.64020586400499058</v>
      </c>
      <c r="F62" s="6">
        <f>'Plate 3'!N69</f>
        <v>0.65501818333821005</v>
      </c>
      <c r="G62" s="6">
        <f t="shared" si="0"/>
        <v>0.59006983466801666</v>
      </c>
      <c r="H62" s="6">
        <f t="shared" si="1"/>
        <v>9.9940791206492338E-2</v>
      </c>
      <c r="I62" s="7">
        <f t="shared" si="2"/>
        <v>23.602793386720666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0.37638161721931357</v>
      </c>
      <c r="E63" s="6">
        <f>'Plate 2'!N70</f>
        <v>0.51427011852776039</v>
      </c>
      <c r="F63" s="6">
        <f>'Plate 3'!N70</f>
        <v>0.52209171090582285</v>
      </c>
      <c r="G63" s="6">
        <f t="shared" si="0"/>
        <v>0.47091448221763227</v>
      </c>
      <c r="H63" s="6">
        <f t="shared" si="1"/>
        <v>8.1961217965724226E-2</v>
      </c>
      <c r="I63" s="7">
        <f t="shared" si="2"/>
        <v>18.836579288705291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0.33362420011634669</v>
      </c>
      <c r="E64" s="6">
        <f>'Plate 2'!N71</f>
        <v>0.45344666250779786</v>
      </c>
      <c r="F64" s="6">
        <f>'Plate 3'!N71</f>
        <v>0.4618985913137984</v>
      </c>
      <c r="G64" s="6">
        <f t="shared" si="0"/>
        <v>0.41632315131264769</v>
      </c>
      <c r="H64" s="6">
        <f t="shared" si="1"/>
        <v>7.1743962616108298E-2</v>
      </c>
      <c r="I64" s="7">
        <f t="shared" si="2"/>
        <v>16.652926052505908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0.22513089005235601</v>
      </c>
      <c r="E65" s="6">
        <f>'Plate 2'!N72</f>
        <v>0.31113537117903928</v>
      </c>
      <c r="F65" s="6">
        <f>'Plate 3'!N72</f>
        <v>0.31308782343351582</v>
      </c>
      <c r="G65" s="6">
        <f t="shared" si="0"/>
        <v>0.28311802822163706</v>
      </c>
      <c r="H65" s="6">
        <f t="shared" si="1"/>
        <v>5.0227822591159231E-2</v>
      </c>
      <c r="I65" s="7">
        <f t="shared" si="2"/>
        <v>11.324721128865482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0.1256544502617801</v>
      </c>
      <c r="E66" s="6">
        <f>'Plate 2'!N73</f>
        <v>0.16882407985028072</v>
      </c>
      <c r="F66" s="6">
        <f>'Plate 3'!N73</f>
        <v>0.16762111775279018</v>
      </c>
      <c r="G66" s="6">
        <f t="shared" si="0"/>
        <v>0.15403321595495034</v>
      </c>
      <c r="H66" s="6">
        <f t="shared" si="1"/>
        <v>2.4584091119113641E-2</v>
      </c>
      <c r="I66" s="7">
        <f t="shared" si="2"/>
        <v>6.1613286381980137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3.5485747527632346E-2</v>
      </c>
      <c r="E67" s="6">
        <f>'Plate 2'!N74</f>
        <v>4.6397379912663753E-2</v>
      </c>
      <c r="F67" s="6">
        <f>'Plate 3'!N74</f>
        <v>4.5980855243907534E-2</v>
      </c>
      <c r="G67" s="6">
        <f t="shared" ref="G67:G73" si="3">AVERAGE(D67:F67)</f>
        <v>4.2621327561401211E-2</v>
      </c>
      <c r="H67" s="6">
        <f t="shared" ref="H67:H73" si="4">STDEV(D67:F67)</f>
        <v>6.183101973416036E-3</v>
      </c>
      <c r="I67" s="7">
        <f t="shared" ref="I67:I89" si="5">G67*40</f>
        <v>1.7048531024560485</v>
      </c>
      <c r="J67">
        <f>SUM(I46:I67)</f>
        <v>2913.538639883076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3.1995346131471786E-2</v>
      </c>
      <c r="E68">
        <f>'Plate 2'!N75</f>
        <v>4.1328758577666873E-2</v>
      </c>
      <c r="F68">
        <f>'Plate 3'!N75</f>
        <v>3.7202691970070638E-2</v>
      </c>
      <c r="G68">
        <f t="shared" si="3"/>
        <v>3.6842265559736437E-2</v>
      </c>
      <c r="H68">
        <f t="shared" si="4"/>
        <v>4.6771334565786273E-3</v>
      </c>
      <c r="I68" s="7">
        <f t="shared" si="5"/>
        <v>1.4736906223894575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5.06108202443281E-2</v>
      </c>
      <c r="E69">
        <f>'Plate 2'!N76</f>
        <v>6.5112289457267616E-2</v>
      </c>
      <c r="F69">
        <f>'Plate 3'!N76</f>
        <v>6.6045228441249007E-2</v>
      </c>
      <c r="G69">
        <f t="shared" si="3"/>
        <v>6.0589446047614903E-2</v>
      </c>
      <c r="H69">
        <f t="shared" si="4"/>
        <v>8.6543239758212712E-3</v>
      </c>
      <c r="I69" s="7">
        <f t="shared" si="5"/>
        <v>2.4235778419045961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0.11169284467713787</v>
      </c>
      <c r="E70">
        <f>'Plate 2'!N77</f>
        <v>0.14971927635683094</v>
      </c>
      <c r="F70">
        <f>'Plate 3'!N77</f>
        <v>0.14839276010533795</v>
      </c>
      <c r="G70">
        <f t="shared" si="3"/>
        <v>0.13660162704643561</v>
      </c>
      <c r="H70">
        <f t="shared" si="4"/>
        <v>2.1581832421787982E-2</v>
      </c>
      <c r="I70" s="7">
        <f t="shared" si="5"/>
        <v>5.4640650818574246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0.14077952297847585</v>
      </c>
      <c r="E71">
        <f>'Plate 2'!N78</f>
        <v>0.19377729257641921</v>
      </c>
      <c r="F71">
        <f>'Plate 3'!N78</f>
        <v>0.2006437319734147</v>
      </c>
      <c r="G71">
        <f t="shared" si="3"/>
        <v>0.17840018250943657</v>
      </c>
      <c r="H71">
        <f t="shared" si="4"/>
        <v>3.276083813269294E-2</v>
      </c>
      <c r="I71" s="7">
        <f t="shared" si="5"/>
        <v>7.1360073003774627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0.40226876090750435</v>
      </c>
      <c r="E72">
        <f>'Plate 2'!N79</f>
        <v>0.54039301310043664</v>
      </c>
      <c r="F72">
        <f>'Plate 3'!N79</f>
        <v>0.5480081929523889</v>
      </c>
      <c r="G72">
        <f t="shared" si="3"/>
        <v>0.49688998898677667</v>
      </c>
      <c r="H72">
        <f t="shared" si="4"/>
        <v>8.2032800412192075E-2</v>
      </c>
      <c r="I72" s="7">
        <f t="shared" si="5"/>
        <v>19.875599559471066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0.70418848167539272</v>
      </c>
      <c r="E73">
        <f>'Plate 2'!N80</f>
        <v>0.92092950717404864</v>
      </c>
      <c r="F73">
        <f>'Plate 3'!N80</f>
        <v>0.93717343142582443</v>
      </c>
      <c r="G73">
        <f t="shared" si="3"/>
        <v>0.8540971400917553</v>
      </c>
      <c r="H73">
        <f t="shared" si="4"/>
        <v>0.13007851732672698</v>
      </c>
      <c r="I73" s="7">
        <f t="shared" si="5"/>
        <v>34.163885603670209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1.4092495636998255</v>
      </c>
      <c r="E74">
        <f>'Plate 2'!N81</f>
        <v>1.8360106051154086</v>
      </c>
      <c r="F74">
        <f>'Plate 3'!N81</f>
        <v>1.9036074070977718</v>
      </c>
      <c r="G74">
        <f t="shared" ref="G74:G89" si="6">AVERAGE(D74:F74)</f>
        <v>1.7162891919710017</v>
      </c>
      <c r="H74">
        <f t="shared" ref="H74:H89" si="7">STDEV(D74:F74)</f>
        <v>0.26804352614125654</v>
      </c>
      <c r="I74" s="7">
        <f t="shared" si="5"/>
        <v>68.651567678840067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3.5924956369982546</v>
      </c>
      <c r="E75">
        <f>'Plate 2'!N82</f>
        <v>4.7668434185901427</v>
      </c>
      <c r="F75">
        <f>'Plate 3'!N82</f>
        <v>4.9212055344229402</v>
      </c>
      <c r="G75">
        <f t="shared" si="6"/>
        <v>4.4268481966704458</v>
      </c>
      <c r="H75">
        <f t="shared" si="7"/>
        <v>0.72668085228300339</v>
      </c>
      <c r="I75" s="7">
        <f t="shared" si="5"/>
        <v>177.07392786681783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8.0823152995927874</v>
      </c>
      <c r="E76">
        <f>'Plate 2'!N83</f>
        <v>10.950171553337491</v>
      </c>
      <c r="F76">
        <f>'Plate 3'!N83</f>
        <v>11.170839777619863</v>
      </c>
      <c r="G76">
        <f t="shared" si="6"/>
        <v>10.067775543516712</v>
      </c>
      <c r="H76">
        <f t="shared" si="7"/>
        <v>1.7229953283319923</v>
      </c>
      <c r="I76" s="7">
        <f t="shared" si="5"/>
        <v>402.71102174066846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10.495055264688773</v>
      </c>
      <c r="E77">
        <f>'Plate 2'!N84</f>
        <v>14.039301310043667</v>
      </c>
      <c r="F77">
        <f>'Plate 3'!N84</f>
        <v>14.338084688375202</v>
      </c>
      <c r="G77">
        <f t="shared" si="6"/>
        <v>12.957480421035882</v>
      </c>
      <c r="H77">
        <f t="shared" si="7"/>
        <v>2.1377490766575122</v>
      </c>
      <c r="I77" s="7">
        <f t="shared" si="5"/>
        <v>518.29921684143528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10.034613147178591</v>
      </c>
      <c r="E78">
        <f>'Plate 2'!N85</f>
        <v>13.521132252027448</v>
      </c>
      <c r="F78">
        <f>'Plate 3'!N85</f>
        <v>13.686828575011495</v>
      </c>
      <c r="G78">
        <f t="shared" si="6"/>
        <v>12.414191324739178</v>
      </c>
      <c r="H78">
        <f t="shared" si="7"/>
        <v>2.0624398282627552</v>
      </c>
      <c r="I78" s="7">
        <f t="shared" si="5"/>
        <v>496.56765298956714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6.5299592786503782</v>
      </c>
      <c r="E79">
        <f>'Plate 2'!N86</f>
        <v>8.8525421085464746</v>
      </c>
      <c r="F79">
        <f>'Plate 3'!N86</f>
        <v>9.0410901642770547</v>
      </c>
      <c r="G79">
        <f t="shared" si="6"/>
        <v>8.1411971838246355</v>
      </c>
      <c r="H79">
        <f t="shared" si="7"/>
        <v>1.3985539970386118</v>
      </c>
      <c r="I79" s="7">
        <f t="shared" si="5"/>
        <v>325.64788735298544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3.4115764979639325</v>
      </c>
      <c r="E80">
        <f>'Plate 2'!N87</f>
        <v>4.6467560823456013</v>
      </c>
      <c r="F80">
        <f>'Plate 3'!N87</f>
        <v>4.6904652426535129</v>
      </c>
      <c r="G80">
        <f t="shared" si="6"/>
        <v>4.2495992743210156</v>
      </c>
      <c r="H80">
        <f t="shared" si="7"/>
        <v>0.72607799370565707</v>
      </c>
      <c r="I80" s="7">
        <f t="shared" si="5"/>
        <v>169.98397097284061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1.7815590459569517</v>
      </c>
      <c r="E81">
        <f>'Plate 2'!N88</f>
        <v>2.4064254522769803</v>
      </c>
      <c r="F81">
        <f>'Plate 3'!N88</f>
        <v>2.4332232579525979</v>
      </c>
      <c r="G81">
        <f t="shared" si="6"/>
        <v>2.2070692520621766</v>
      </c>
      <c r="H81">
        <f t="shared" si="7"/>
        <v>0.36874616231499746</v>
      </c>
      <c r="I81" s="7">
        <f t="shared" si="5"/>
        <v>88.282770082487062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1.0578824898196626</v>
      </c>
      <c r="E82">
        <f>'Plate 2'!N89</f>
        <v>1.4266219588271989</v>
      </c>
      <c r="F82">
        <f>'Plate 3'!N89</f>
        <v>1.4667892822806503</v>
      </c>
      <c r="G82">
        <f t="shared" si="6"/>
        <v>1.3170979103091704</v>
      </c>
      <c r="H82">
        <f t="shared" si="7"/>
        <v>0.22538373750787444</v>
      </c>
      <c r="I82" s="7">
        <f t="shared" si="5"/>
        <v>52.68391641236682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0.55671902268760909</v>
      </c>
      <c r="E83">
        <f>'Plate 2'!N90</f>
        <v>0.79265439800374293</v>
      </c>
      <c r="F83">
        <f>'Plate 3'!N90</f>
        <v>0.82849140994022485</v>
      </c>
      <c r="G83">
        <f t="shared" si="6"/>
        <v>0.72595494354385892</v>
      </c>
      <c r="H83">
        <f t="shared" si="7"/>
        <v>0.14765388764668944</v>
      </c>
      <c r="I83" s="7">
        <f t="shared" si="5"/>
        <v>29.038197741754356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0.41041303083187902</v>
      </c>
      <c r="E84">
        <f>'Plate 2'!N91</f>
        <v>0.55754834684965682</v>
      </c>
      <c r="F84">
        <f>'Plate 3'!N91</f>
        <v>0.5893909626719056</v>
      </c>
      <c r="G84">
        <f t="shared" si="6"/>
        <v>0.51911744678448046</v>
      </c>
      <c r="H84">
        <f t="shared" si="7"/>
        <v>9.5477618221748162E-2</v>
      </c>
      <c r="I84" s="7">
        <f t="shared" si="5"/>
        <v>20.764697871379219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0.29930191972076786</v>
      </c>
      <c r="E85">
        <f>'Plate 2'!N92</f>
        <v>0.40626949469744228</v>
      </c>
      <c r="F85">
        <f>'Plate 3'!N92</f>
        <v>0.41340968942022316</v>
      </c>
      <c r="G85">
        <f t="shared" si="6"/>
        <v>0.37299370127947773</v>
      </c>
      <c r="H85">
        <f t="shared" si="7"/>
        <v>6.3918734320559514E-2</v>
      </c>
      <c r="I85" s="7">
        <f t="shared" si="5"/>
        <v>14.919748051179109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0.30890052356020942</v>
      </c>
      <c r="E86">
        <f>'Plate 2'!N93</f>
        <v>0.41757641921397376</v>
      </c>
      <c r="F86">
        <f>'Plate 3'!N93</f>
        <v>0.43222003929273078</v>
      </c>
      <c r="G86">
        <f t="shared" si="6"/>
        <v>0.38623232735563801</v>
      </c>
      <c r="H86">
        <f t="shared" si="7"/>
        <v>6.7370355579763189E-2</v>
      </c>
      <c r="I86" s="7">
        <f t="shared" si="5"/>
        <v>15.449293094225521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0.16055846422338568</v>
      </c>
      <c r="E87">
        <f>'Plate 2'!N94</f>
        <v>0.21717092950717404</v>
      </c>
      <c r="F87">
        <f>'Plate 3'!N94</f>
        <v>0.21778205074614387</v>
      </c>
      <c r="G87">
        <f t="shared" si="6"/>
        <v>0.19850381482556786</v>
      </c>
      <c r="H87">
        <f t="shared" si="7"/>
        <v>3.2863058158578103E-2</v>
      </c>
      <c r="I87" s="7">
        <f t="shared" si="5"/>
        <v>7.9401525930227148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8.464223385689354E-2</v>
      </c>
      <c r="E88">
        <f>'Plate 2'!N95</f>
        <v>0.1150187149095446</v>
      </c>
      <c r="F88">
        <f>'Plate 3'!N95</f>
        <v>0.12247627805877188</v>
      </c>
      <c r="G88">
        <f t="shared" si="6"/>
        <v>0.10737907560840333</v>
      </c>
      <c r="H88">
        <f t="shared" si="7"/>
        <v>2.0040628524476963E-2</v>
      </c>
      <c r="I88" s="7">
        <f t="shared" si="5"/>
        <v>4.2951630243361336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2.326934264107039E-2</v>
      </c>
      <c r="E89">
        <f>'Plate 2'!N96</f>
        <v>7.2130380536494065E-2</v>
      </c>
      <c r="F89">
        <f>'Plate 3'!N96</f>
        <v>3.4694645320402957E-2</v>
      </c>
      <c r="G89">
        <f t="shared" si="6"/>
        <v>4.3364789499322466E-2</v>
      </c>
      <c r="H89">
        <f t="shared" si="7"/>
        <v>2.5558341223892958E-2</v>
      </c>
      <c r="I89" s="7">
        <f t="shared" si="5"/>
        <v>1.7345915799728986</v>
      </c>
      <c r="J89">
        <f>SUM(I68:I89)</f>
        <v>2464.5806019035481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2023-04-07T16:39:13Z</dcterms:modified>
</cp:coreProperties>
</file>