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29 Batch 143 Water yr\"/>
    </mc:Choice>
  </mc:AlternateContent>
  <xr:revisionPtr revIDLastSave="0" documentId="13_ncr:1_{F3747B12-6504-46F3-AD9E-F8CD5D0C3593}" xr6:coauthVersionLast="47" xr6:coauthVersionMax="47" xr10:uidLastSave="{00000000-0000-0000-0000-000000000000}"/>
  <bookViews>
    <workbookView xWindow="12800" yWindow="0" windowWidth="12800" windowHeight="13800" firstSheet="5" activeTab="7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143 REPEATS" sheetId="11" r:id="rId7"/>
    <sheet name="Consolidated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" i="11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M23" i="11"/>
  <c r="M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I15" i="11"/>
  <c r="H15" i="11"/>
  <c r="G15" i="11"/>
  <c r="M14" i="11"/>
  <c r="L14" i="11"/>
  <c r="I14" i="11"/>
  <c r="H14" i="11"/>
  <c r="G14" i="11"/>
  <c r="M13" i="11"/>
  <c r="L13" i="11"/>
  <c r="I13" i="11"/>
  <c r="I16" i="11" s="1"/>
  <c r="O13" i="11" s="1"/>
  <c r="H13" i="11"/>
  <c r="G13" i="11"/>
  <c r="M12" i="11"/>
  <c r="L12" i="11"/>
  <c r="I12" i="11"/>
  <c r="H12" i="11"/>
  <c r="G12" i="11"/>
  <c r="M11" i="11"/>
  <c r="I11" i="11"/>
  <c r="H11" i="11"/>
  <c r="G11" i="11"/>
  <c r="M10" i="11"/>
  <c r="I10" i="11"/>
  <c r="H10" i="11"/>
  <c r="G10" i="11"/>
  <c r="M9" i="11"/>
  <c r="I9" i="11"/>
  <c r="H9" i="11"/>
  <c r="G9" i="11"/>
  <c r="O17" i="11" l="1"/>
  <c r="O25" i="11"/>
  <c r="O33" i="11"/>
  <c r="O41" i="11"/>
  <c r="O49" i="11"/>
  <c r="O57" i="11"/>
  <c r="O65" i="11"/>
  <c r="O73" i="11"/>
  <c r="O81" i="11"/>
  <c r="O89" i="11"/>
  <c r="O34" i="11"/>
  <c r="O50" i="11"/>
  <c r="O66" i="11"/>
  <c r="O82" i="11"/>
  <c r="O18" i="11"/>
  <c r="O26" i="11"/>
  <c r="O42" i="11"/>
  <c r="O58" i="11"/>
  <c r="O74" i="11"/>
  <c r="O90" i="11"/>
  <c r="O19" i="11"/>
  <c r="O27" i="11"/>
  <c r="O35" i="11"/>
  <c r="O43" i="11"/>
  <c r="O51" i="11"/>
  <c r="O59" i="11"/>
  <c r="O67" i="11"/>
  <c r="O75" i="11"/>
  <c r="O83" i="11"/>
  <c r="O91" i="11"/>
  <c r="O10" i="11"/>
  <c r="O14" i="11"/>
  <c r="O20" i="11"/>
  <c r="O28" i="11"/>
  <c r="O36" i="11"/>
  <c r="O44" i="11"/>
  <c r="O52" i="11"/>
  <c r="O60" i="11"/>
  <c r="O68" i="11"/>
  <c r="O76" i="11"/>
  <c r="O84" i="11"/>
  <c r="O92" i="11"/>
  <c r="O11" i="11"/>
  <c r="O21" i="11"/>
  <c r="O29" i="11"/>
  <c r="O37" i="11"/>
  <c r="O45" i="11"/>
  <c r="O53" i="11"/>
  <c r="O61" i="11"/>
  <c r="O69" i="11"/>
  <c r="O77" i="11"/>
  <c r="O85" i="11"/>
  <c r="O93" i="11"/>
  <c r="O22" i="11"/>
  <c r="O38" i="11"/>
  <c r="O46" i="11"/>
  <c r="O54" i="11"/>
  <c r="O62" i="11"/>
  <c r="O70" i="11"/>
  <c r="O78" i="11"/>
  <c r="O86" i="11"/>
  <c r="O94" i="11"/>
  <c r="O30" i="11"/>
  <c r="O12" i="11"/>
  <c r="O23" i="11"/>
  <c r="O39" i="11"/>
  <c r="O55" i="11"/>
  <c r="O71" i="11"/>
  <c r="O95" i="11"/>
  <c r="O9" i="11"/>
  <c r="O31" i="11"/>
  <c r="O47" i="11"/>
  <c r="O63" i="11"/>
  <c r="O79" i="11"/>
  <c r="O87" i="11"/>
  <c r="O16" i="11"/>
  <c r="O24" i="11"/>
  <c r="O32" i="11"/>
  <c r="O40" i="11"/>
  <c r="O48" i="11"/>
  <c r="O56" i="11"/>
  <c r="O64" i="11"/>
  <c r="O72" i="11"/>
  <c r="O80" i="11"/>
  <c r="O88" i="11"/>
  <c r="O96" i="11"/>
  <c r="O15" i="1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O10" i="6" s="1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O18" i="6" s="1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O26" i="6" s="1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O34" i="6" s="1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O42" i="6" s="1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O50" i="6" s="1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O58" i="6" s="1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O66" i="6" s="1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O74" i="6" s="1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O82" i="6" s="1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O90" i="6" s="1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65" i="6" l="1"/>
  <c r="O96" i="6"/>
  <c r="O88" i="6"/>
  <c r="O80" i="6"/>
  <c r="O72" i="6"/>
  <c r="O64" i="6"/>
  <c r="O56" i="6"/>
  <c r="O48" i="6"/>
  <c r="O40" i="6"/>
  <c r="O32" i="6"/>
  <c r="O24" i="6"/>
  <c r="O16" i="6"/>
  <c r="O89" i="6"/>
  <c r="O95" i="6"/>
  <c r="O87" i="6"/>
  <c r="O79" i="6"/>
  <c r="O71" i="6"/>
  <c r="O63" i="6"/>
  <c r="O55" i="6"/>
  <c r="O47" i="6"/>
  <c r="O39" i="6"/>
  <c r="O31" i="6"/>
  <c r="O23" i="6"/>
  <c r="O15" i="6"/>
  <c r="O17" i="6"/>
  <c r="O9" i="6"/>
  <c r="O33" i="6"/>
  <c r="O94" i="6"/>
  <c r="O86" i="6"/>
  <c r="O78" i="6"/>
  <c r="O70" i="6"/>
  <c r="O62" i="6"/>
  <c r="O54" i="6"/>
  <c r="O46" i="6"/>
  <c r="O38" i="6"/>
  <c r="O30" i="6"/>
  <c r="O22" i="6"/>
  <c r="O14" i="6"/>
  <c r="O49" i="6"/>
  <c r="O93" i="6"/>
  <c r="O85" i="6"/>
  <c r="O77" i="6"/>
  <c r="O69" i="6"/>
  <c r="O61" i="6"/>
  <c r="O53" i="6"/>
  <c r="O45" i="6"/>
  <c r="O37" i="6"/>
  <c r="O29" i="6"/>
  <c r="O21" i="6"/>
  <c r="O13" i="6"/>
  <c r="O25" i="6"/>
  <c r="O73" i="6"/>
  <c r="O92" i="6"/>
  <c r="O84" i="6"/>
  <c r="O76" i="6"/>
  <c r="O68" i="6"/>
  <c r="O60" i="6"/>
  <c r="O52" i="6"/>
  <c r="O44" i="6"/>
  <c r="O36" i="6"/>
  <c r="O28" i="6"/>
  <c r="O20" i="6"/>
  <c r="O12" i="6"/>
  <c r="O57" i="6"/>
  <c r="O41" i="6"/>
  <c r="O91" i="6"/>
  <c r="O83" i="6"/>
  <c r="O75" i="6"/>
  <c r="O67" i="6"/>
  <c r="O59" i="6"/>
  <c r="O51" i="6"/>
  <c r="O43" i="6"/>
  <c r="O35" i="6"/>
  <c r="O27" i="6"/>
  <c r="O19" i="6"/>
  <c r="O11" i="6"/>
  <c r="O81" i="6"/>
  <c r="I16" i="5"/>
  <c r="I16" i="1"/>
  <c r="O89" i="1" s="1"/>
  <c r="G9" i="6"/>
  <c r="F46" i="3"/>
  <c r="F4" i="3"/>
  <c r="F58" i="3"/>
  <c r="F23" i="3"/>
  <c r="F21" i="3"/>
  <c r="F85" i="3"/>
  <c r="F43" i="3"/>
  <c r="F14" i="3"/>
  <c r="F76" i="3"/>
  <c r="F49" i="3"/>
  <c r="F69" i="3"/>
  <c r="F53" i="3"/>
  <c r="G10" i="1"/>
  <c r="G10" i="6" s="1"/>
  <c r="F25" i="3"/>
  <c r="F74" i="3"/>
  <c r="F70" i="3"/>
  <c r="F42" i="3"/>
  <c r="F20" i="3"/>
  <c r="F89" i="3"/>
  <c r="F47" i="3"/>
  <c r="F12" i="3"/>
  <c r="F7" i="3"/>
  <c r="F78" i="3"/>
  <c r="F77" i="3"/>
  <c r="F67" i="3"/>
  <c r="F86" i="3"/>
  <c r="F59" i="3"/>
  <c r="F41" i="3"/>
  <c r="F35" i="3"/>
  <c r="F31" i="3"/>
  <c r="F27" i="3"/>
  <c r="F8" i="3"/>
  <c r="F68" i="3"/>
  <c r="F52" i="3"/>
  <c r="F2" i="3"/>
  <c r="F83" i="3"/>
  <c r="F64" i="3"/>
  <c r="F56" i="3"/>
  <c r="F60" i="3"/>
  <c r="F36" i="3"/>
  <c r="F40" i="3"/>
  <c r="F32" i="3"/>
  <c r="F24" i="3"/>
  <c r="F28" i="3"/>
  <c r="F54" i="3" l="1"/>
  <c r="F63" i="3"/>
  <c r="F22" i="3"/>
  <c r="F79" i="3"/>
  <c r="F87" i="3"/>
  <c r="F72" i="3"/>
  <c r="F50" i="3"/>
  <c r="F84" i="3"/>
  <c r="F26" i="3"/>
  <c r="F88" i="3"/>
  <c r="F48" i="3"/>
  <c r="F38" i="3"/>
  <c r="F80" i="3"/>
  <c r="F65" i="3"/>
  <c r="F55" i="3"/>
  <c r="F82" i="3"/>
  <c r="F30" i="3"/>
  <c r="F18" i="3"/>
  <c r="F44" i="3"/>
  <c r="F13" i="3"/>
  <c r="F62" i="3"/>
  <c r="F66" i="3"/>
  <c r="E11" i="3"/>
  <c r="O18" i="5"/>
  <c r="O38" i="5"/>
  <c r="O63" i="5"/>
  <c r="O34" i="5"/>
  <c r="O17" i="5"/>
  <c r="O26" i="5"/>
  <c r="O12" i="5"/>
  <c r="O28" i="5"/>
  <c r="O53" i="5"/>
  <c r="O86" i="5"/>
  <c r="O25" i="5"/>
  <c r="O91" i="5"/>
  <c r="O87" i="5"/>
  <c r="O20" i="5"/>
  <c r="O11" i="5"/>
  <c r="O94" i="5"/>
  <c r="O16" i="5"/>
  <c r="O33" i="5"/>
  <c r="O13" i="5"/>
  <c r="O19" i="5"/>
  <c r="O44" i="5"/>
  <c r="O42" i="5"/>
  <c r="O41" i="5"/>
  <c r="O29" i="5"/>
  <c r="O27" i="5"/>
  <c r="O52" i="5"/>
  <c r="O77" i="5"/>
  <c r="O90" i="5"/>
  <c r="O49" i="5"/>
  <c r="O96" i="5"/>
  <c r="O62" i="5"/>
  <c r="O35" i="5"/>
  <c r="O40" i="5"/>
  <c r="O57" i="5"/>
  <c r="O83" i="5"/>
  <c r="O79" i="5"/>
  <c r="O43" i="5"/>
  <c r="O68" i="5"/>
  <c r="O93" i="5"/>
  <c r="O23" i="5"/>
  <c r="O48" i="5"/>
  <c r="O65" i="5"/>
  <c r="O56" i="5"/>
  <c r="O73" i="5"/>
  <c r="O88" i="5"/>
  <c r="O21" i="5"/>
  <c r="O95" i="5"/>
  <c r="O76" i="5"/>
  <c r="O81" i="5"/>
  <c r="O71" i="5"/>
  <c r="O10" i="5"/>
  <c r="O51" i="5"/>
  <c r="O67" i="5"/>
  <c r="O92" i="5"/>
  <c r="O22" i="5"/>
  <c r="O72" i="5"/>
  <c r="O89" i="5"/>
  <c r="O66" i="5"/>
  <c r="O58" i="5"/>
  <c r="O70" i="5"/>
  <c r="O75" i="5"/>
  <c r="O74" i="5"/>
  <c r="O30" i="5"/>
  <c r="O80" i="5"/>
  <c r="E68" i="3"/>
  <c r="E9" i="3"/>
  <c r="E13" i="3"/>
  <c r="E59" i="3"/>
  <c r="E50" i="3"/>
  <c r="E27" i="3"/>
  <c r="E26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69" i="3"/>
  <c r="E83" i="3"/>
  <c r="E23" i="3"/>
  <c r="E87" i="3"/>
  <c r="E3" i="3"/>
  <c r="E45" i="3"/>
  <c r="D48" i="3"/>
  <c r="D2" i="3"/>
  <c r="D61" i="3"/>
  <c r="D22" i="3"/>
  <c r="F5" i="3"/>
  <c r="F75" i="3"/>
  <c r="F51" i="3"/>
  <c r="F34" i="3"/>
  <c r="F16" i="3"/>
  <c r="E5" i="3"/>
  <c r="E42" i="3"/>
  <c r="F17" i="3"/>
  <c r="E70" i="3"/>
  <c r="E31" i="3"/>
  <c r="E51" i="3"/>
  <c r="D82" i="3"/>
  <c r="F10" i="3"/>
  <c r="F39" i="3"/>
  <c r="F37" i="3"/>
  <c r="F61" i="3"/>
  <c r="E49" i="3"/>
  <c r="G11" i="1"/>
  <c r="G11" i="5" s="1"/>
  <c r="G10" i="5"/>
  <c r="D63" i="3"/>
  <c r="F3" i="3"/>
  <c r="F19" i="3"/>
  <c r="F57" i="3"/>
  <c r="E72" i="3"/>
  <c r="E10" i="3"/>
  <c r="F15" i="3"/>
  <c r="E20" i="3"/>
  <c r="F29" i="3"/>
  <c r="E56" i="3"/>
  <c r="E76" i="3"/>
  <c r="F81" i="3"/>
  <c r="F6" i="3"/>
  <c r="F45" i="3"/>
  <c r="F71" i="3"/>
  <c r="D30" i="3"/>
  <c r="D11" i="3"/>
  <c r="D27" i="3"/>
  <c r="F9" i="3"/>
  <c r="E36" i="3"/>
  <c r="E64" i="3"/>
  <c r="F73" i="3"/>
  <c r="D12" i="3"/>
  <c r="F11" i="3"/>
  <c r="E28" i="3"/>
  <c r="F33" i="3"/>
  <c r="E80" i="3"/>
  <c r="E12" i="3"/>
  <c r="E44" i="3"/>
  <c r="E61" i="3"/>
  <c r="D26" i="3"/>
  <c r="E22" i="3"/>
  <c r="E53" i="3" l="1"/>
  <c r="O60" i="5"/>
  <c r="E62" i="3"/>
  <c r="O69" i="5"/>
  <c r="E81" i="3"/>
  <c r="E15" i="3"/>
  <c r="G15" i="3" s="1"/>
  <c r="I15" i="3" s="1"/>
  <c r="E71" i="3"/>
  <c r="O78" i="5"/>
  <c r="O82" i="5"/>
  <c r="E75" i="3"/>
  <c r="E33" i="3"/>
  <c r="E37" i="3"/>
  <c r="E73" i="3"/>
  <c r="E35" i="3"/>
  <c r="O55" i="5"/>
  <c r="E48" i="3"/>
  <c r="G48" i="3" s="1"/>
  <c r="I48" i="3" s="1"/>
  <c r="O32" i="5"/>
  <c r="E25" i="3"/>
  <c r="O85" i="5"/>
  <c r="E78" i="3"/>
  <c r="E82" i="3"/>
  <c r="E18" i="3"/>
  <c r="E66" i="3"/>
  <c r="E58" i="3"/>
  <c r="E17" i="3"/>
  <c r="O24" i="5"/>
  <c r="O31" i="5"/>
  <c r="E24" i="3"/>
  <c r="E57" i="3"/>
  <c r="O64" i="5"/>
  <c r="E47" i="3"/>
  <c r="O54" i="5"/>
  <c r="E14" i="3"/>
  <c r="E55" i="3"/>
  <c r="E41" i="3"/>
  <c r="E6" i="3"/>
  <c r="E85" i="3"/>
  <c r="E89" i="3"/>
  <c r="E32" i="3"/>
  <c r="O39" i="5"/>
  <c r="E54" i="3"/>
  <c r="O61" i="5"/>
  <c r="O47" i="5"/>
  <c r="E40" i="3"/>
  <c r="E60" i="3"/>
  <c r="H60" i="3" s="1"/>
  <c r="E34" i="3"/>
  <c r="E65" i="3"/>
  <c r="G60" i="3"/>
  <c r="I60" i="3" s="1"/>
  <c r="E7" i="3"/>
  <c r="H7" i="3" s="1"/>
  <c r="O14" i="5"/>
  <c r="O37" i="5"/>
  <c r="E30" i="3"/>
  <c r="O36" i="5"/>
  <c r="E29" i="3"/>
  <c r="E2" i="3"/>
  <c r="H2" i="3" s="1"/>
  <c r="O9" i="5"/>
  <c r="E8" i="3"/>
  <c r="O15" i="5"/>
  <c r="E88" i="3"/>
  <c r="E79" i="3"/>
  <c r="E21" i="3"/>
  <c r="O84" i="5"/>
  <c r="E77" i="3"/>
  <c r="O45" i="5"/>
  <c r="E38" i="3"/>
  <c r="E46" i="3"/>
  <c r="E16" i="3"/>
  <c r="E74" i="3"/>
  <c r="E86" i="3"/>
  <c r="E43" i="3"/>
  <c r="O50" i="5"/>
  <c r="O59" i="5"/>
  <c r="E52" i="3"/>
  <c r="G26" i="3"/>
  <c r="I26" i="3" s="1"/>
  <c r="E67" i="3"/>
  <c r="E84" i="3"/>
  <c r="E19" i="3"/>
  <c r="E63" i="3"/>
  <c r="H63" i="3" s="1"/>
  <c r="E39" i="3"/>
  <c r="O46" i="5"/>
  <c r="D35" i="3"/>
  <c r="D79" i="3"/>
  <c r="D15" i="3"/>
  <c r="D7" i="3"/>
  <c r="D25" i="3"/>
  <c r="D4" i="3"/>
  <c r="D19" i="3"/>
  <c r="D31" i="3"/>
  <c r="H31" i="3" s="1"/>
  <c r="D6" i="3"/>
  <c r="D51" i="3"/>
  <c r="H51" i="3" s="1"/>
  <c r="D86" i="3"/>
  <c r="H86" i="3" s="1"/>
  <c r="D14" i="3"/>
  <c r="D43" i="3"/>
  <c r="D53" i="3"/>
  <c r="D34" i="3"/>
  <c r="D78" i="3"/>
  <c r="O67" i="1"/>
  <c r="D37" i="3"/>
  <c r="D67" i="3"/>
  <c r="D36" i="3"/>
  <c r="H36" i="3" s="1"/>
  <c r="D16" i="3"/>
  <c r="D47" i="3"/>
  <c r="D8" i="3"/>
  <c r="G82" i="3"/>
  <c r="I82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G3" i="3" s="1"/>
  <c r="I3" i="3" s="1"/>
  <c r="D75" i="3"/>
  <c r="H75" i="3" s="1"/>
  <c r="D71" i="3"/>
  <c r="G71" i="3" s="1"/>
  <c r="O52" i="1"/>
  <c r="O73" i="1"/>
  <c r="D66" i="3"/>
  <c r="O76" i="1"/>
  <c r="D69" i="3"/>
  <c r="O72" i="1"/>
  <c r="D65" i="3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79" i="3"/>
  <c r="G44" i="3"/>
  <c r="I44" i="3" s="1"/>
  <c r="H3" i="3"/>
  <c r="G86" i="3"/>
  <c r="I86" i="3" s="1"/>
  <c r="G12" i="1"/>
  <c r="G13" i="1" s="1"/>
  <c r="H61" i="3"/>
  <c r="G61" i="3"/>
  <c r="I61" i="3" s="1"/>
  <c r="G11" i="6"/>
  <c r="H82" i="3"/>
  <c r="H12" i="3"/>
  <c r="H15" i="3"/>
  <c r="G12" i="3"/>
  <c r="I12" i="3" s="1"/>
  <c r="H22" i="3"/>
  <c r="G22" i="3"/>
  <c r="I22" i="3" s="1"/>
  <c r="G11" i="3"/>
  <c r="I11" i="3" s="1"/>
  <c r="H11" i="3"/>
  <c r="H30" i="3"/>
  <c r="G30" i="3"/>
  <c r="I30" i="3" s="1"/>
  <c r="H45" i="3"/>
  <c r="H26" i="3"/>
  <c r="H6" i="3"/>
  <c r="G6" i="3"/>
  <c r="I6" i="3" s="1"/>
  <c r="G4" i="3"/>
  <c r="I4" i="3" s="1"/>
  <c r="H4" i="3"/>
  <c r="H27" i="3"/>
  <c r="G27" i="3"/>
  <c r="I27" i="3" s="1"/>
  <c r="G12" i="5"/>
  <c r="G8" i="3" l="1"/>
  <c r="I8" i="3" s="1"/>
  <c r="G29" i="3"/>
  <c r="I29" i="3" s="1"/>
  <c r="H16" i="3"/>
  <c r="H43" i="3"/>
  <c r="H25" i="3"/>
  <c r="G88" i="3"/>
  <c r="I88" i="3" s="1"/>
  <c r="G46" i="3"/>
  <c r="I46" i="3" s="1"/>
  <c r="G14" i="3"/>
  <c r="I14" i="3" s="1"/>
  <c r="G7" i="3"/>
  <c r="I7" i="3" s="1"/>
  <c r="G25" i="3"/>
  <c r="I25" i="3" s="1"/>
  <c r="H35" i="3"/>
  <c r="G37" i="3"/>
  <c r="I37" i="3" s="1"/>
  <c r="G63" i="3"/>
  <c r="I63" i="3" s="1"/>
  <c r="H48" i="3"/>
  <c r="G19" i="3"/>
  <c r="I19" i="3" s="1"/>
  <c r="H47" i="3"/>
  <c r="G84" i="3"/>
  <c r="I84" i="3" s="1"/>
  <c r="G35" i="3"/>
  <c r="I35" i="3" s="1"/>
  <c r="H65" i="3"/>
  <c r="G67" i="3"/>
  <c r="I67" i="3" s="1"/>
  <c r="G79" i="3"/>
  <c r="I79" i="3" s="1"/>
  <c r="H37" i="3"/>
  <c r="H78" i="3"/>
  <c r="H34" i="3"/>
  <c r="G51" i="3"/>
  <c r="I51" i="3" s="1"/>
  <c r="H67" i="3"/>
  <c r="H14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G13" i="6"/>
  <c r="G14" i="1"/>
  <c r="G13" i="5"/>
  <c r="J45" i="3" l="1"/>
  <c r="K45" i="3" s="1"/>
  <c r="J23" i="3"/>
  <c r="K23" i="3" s="1"/>
  <c r="J67" i="3"/>
  <c r="K67" i="3" s="1"/>
  <c r="J89" i="3"/>
  <c r="K89" i="3" s="1"/>
  <c r="G14" i="5"/>
  <c r="G14" i="6"/>
</calcChain>
</file>

<file path=xl/sharedStrings.xml><?xml version="1.0" encoding="utf-8"?>
<sst xmlns="http://schemas.openxmlformats.org/spreadsheetml/2006/main" count="1364" uniqueCount="124">
  <si>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</si>
  <si>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</si>
  <si>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</si>
  <si>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</si>
  <si>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</si>
  <si>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</si>
  <si>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</si>
  <si>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</si>
  <si>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</si>
  <si>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</si>
  <si>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</si>
  <si>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</si>
  <si>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</si>
  <si>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</si>
  <si>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</si>
  <si>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</si>
  <si>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</si>
  <si>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</si>
  <si>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</si>
  <si>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</si>
  <si>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</si>
  <si>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</si>
  <si>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</si>
  <si>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</si>
  <si>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</si>
  <si>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</si>
  <si>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</si>
  <si>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</si>
  <si>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</si>
  <si>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</si>
  <si>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</si>
  <si>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</si>
  <si>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</si>
  <si>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</si>
  <si>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</si>
  <si>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</si>
  <si>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</si>
  <si>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</si>
  <si>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</si>
  <si>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</si>
  <si>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</si>
  <si>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</si>
  <si>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</si>
  <si>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</si>
  <si>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</si>
  <si>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</si>
  <si>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</si>
  <si>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</si>
  <si>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</si>
  <si>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</si>
  <si>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</si>
  <si>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</si>
  <si>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</si>
  <si>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</si>
  <si>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</si>
  <si>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</si>
  <si>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</si>
  <si>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</si>
  <si>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</si>
  <si>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</si>
  <si>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</si>
  <si>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</si>
  <si>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</si>
  <si>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</si>
  <si>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</si>
  <si>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</si>
  <si>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</si>
  <si>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</si>
  <si>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</si>
  <si>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</si>
  <si>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</si>
  <si>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</si>
  <si>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</si>
  <si>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</si>
  <si>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</si>
  <si>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</si>
  <si>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</si>
  <si>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</si>
  <si>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</si>
  <si>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</si>
  <si>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</si>
  <si>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</si>
  <si>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</si>
  <si>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</si>
  <si>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</si>
  <si>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</si>
  <si>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</si>
  <si>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</si>
  <si>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</si>
  <si>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</si>
  <si>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</si>
  <si>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</si>
  <si>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</si>
  <si>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</si>
  <si>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</si>
  <si>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</si>
  <si>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</si>
  <si>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</si>
  <si>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</si>
  <si>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</si>
  <si>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</si>
  <si>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</si>
  <si>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</si>
  <si>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</si>
  <si>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</si>
  <si>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</si>
  <si>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</si>
  <si>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</si>
  <si>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</si>
  <si>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</si>
  <si>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</si>
  <si>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</si>
  <si>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</si>
  <si>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</si>
  <si>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</si>
  <si>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</si>
  <si>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</si>
  <si>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</si>
  <si>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</si>
  <si>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</si>
  <si>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</si>
  <si>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ABCD A3</t>
  </si>
  <si>
    <t>MNOP G8</t>
  </si>
  <si>
    <t>Well empty due to 13/14 combined during fractioniong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</si>
</sst>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51164</c:v>
                </c:pt>
                <c:pt idx="1">
                  <c:v>38160</c:v>
                </c:pt>
                <c:pt idx="2">
                  <c:v>21802</c:v>
                </c:pt>
                <c:pt idx="3">
                  <c:v>8141</c:v>
                </c:pt>
                <c:pt idx="4">
                  <c:v>4558</c:v>
                </c:pt>
                <c:pt idx="5">
                  <c:v>3680</c:v>
                </c:pt>
                <c:pt idx="6">
                  <c:v>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2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38160</c:v>
                </c:pt>
                <c:pt idx="1">
                  <c:v>21802</c:v>
                </c:pt>
                <c:pt idx="2">
                  <c:v>8141</c:v>
                </c:pt>
                <c:pt idx="3">
                  <c:v>4558</c:v>
                </c:pt>
                <c:pt idx="4">
                  <c:v>3680</c:v>
                </c:pt>
                <c:pt idx="5">
                  <c:v>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50161</c:v>
                </c:pt>
                <c:pt idx="1">
                  <c:v>37346</c:v>
                </c:pt>
                <c:pt idx="2">
                  <c:v>21355</c:v>
                </c:pt>
                <c:pt idx="3">
                  <c:v>8007</c:v>
                </c:pt>
                <c:pt idx="4">
                  <c:v>4463</c:v>
                </c:pt>
                <c:pt idx="5">
                  <c:v>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5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37346</c:v>
                </c:pt>
                <c:pt idx="1">
                  <c:v>21355</c:v>
                </c:pt>
                <c:pt idx="2">
                  <c:v>8007</c:v>
                </c:pt>
                <c:pt idx="3">
                  <c:v>4463</c:v>
                </c:pt>
                <c:pt idx="4">
                  <c:v>3605</c:v>
                </c:pt>
                <c:pt idx="5">
                  <c:v>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48209</c:v>
                </c:pt>
                <c:pt idx="1">
                  <c:v>34752</c:v>
                </c:pt>
                <c:pt idx="2">
                  <c:v>20600</c:v>
                </c:pt>
                <c:pt idx="3">
                  <c:v>7727</c:v>
                </c:pt>
                <c:pt idx="4">
                  <c:v>4453</c:v>
                </c:pt>
                <c:pt idx="5">
                  <c:v>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34752</c:v>
                </c:pt>
                <c:pt idx="1">
                  <c:v>20600</c:v>
                </c:pt>
                <c:pt idx="2">
                  <c:v>7727</c:v>
                </c:pt>
                <c:pt idx="3">
                  <c:v>4453</c:v>
                </c:pt>
                <c:pt idx="4">
                  <c:v>3596</c:v>
                </c:pt>
                <c:pt idx="5">
                  <c:v>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29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'143 REPEATS'!$G$11:$G$15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'143 REPEATS'!$I$11:$I$15</c:f>
              <c:numCache>
                <c:formatCode>General</c:formatCode>
                <c:ptCount val="5"/>
                <c:pt idx="0">
                  <c:v>28778</c:v>
                </c:pt>
                <c:pt idx="1">
                  <c:v>9491</c:v>
                </c:pt>
                <c:pt idx="2">
                  <c:v>4884</c:v>
                </c:pt>
                <c:pt idx="3">
                  <c:v>3650</c:v>
                </c:pt>
                <c:pt idx="4">
                  <c:v>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4-465F-A755-43A900A8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-1.5781616549370867E-2</c:v>
                </c:pt>
                <c:pt idx="1">
                  <c:v>-7.677543186180422E-3</c:v>
                </c:pt>
                <c:pt idx="2">
                  <c:v>-1.8767327788441032E-2</c:v>
                </c:pt>
                <c:pt idx="3">
                  <c:v>3.326935380678183E-2</c:v>
                </c:pt>
                <c:pt idx="4">
                  <c:v>0.19065898912348048</c:v>
                </c:pt>
                <c:pt idx="5">
                  <c:v>0.4597995308168053</c:v>
                </c:pt>
                <c:pt idx="6">
                  <c:v>1.0415866922584773</c:v>
                </c:pt>
                <c:pt idx="7">
                  <c:v>3.4420985284708894</c:v>
                </c:pt>
                <c:pt idx="8">
                  <c:v>9.6702921731712514</c:v>
                </c:pt>
                <c:pt idx="9">
                  <c:v>20.735764555342289</c:v>
                </c:pt>
                <c:pt idx="10">
                  <c:v>17.684794199189593</c:v>
                </c:pt>
                <c:pt idx="11">
                  <c:v>12.764342077201961</c:v>
                </c:pt>
                <c:pt idx="12">
                  <c:v>6.1010876519513753</c:v>
                </c:pt>
                <c:pt idx="13">
                  <c:v>2.2840690978886755</c:v>
                </c:pt>
                <c:pt idx="14">
                  <c:v>1.3499680102367242</c:v>
                </c:pt>
                <c:pt idx="15">
                  <c:v>0.74301556835146088</c:v>
                </c:pt>
                <c:pt idx="16">
                  <c:v>0.39454041373427168</c:v>
                </c:pt>
                <c:pt idx="17">
                  <c:v>0.27724461505651526</c:v>
                </c:pt>
                <c:pt idx="18">
                  <c:v>0.27511196417146511</c:v>
                </c:pt>
                <c:pt idx="19">
                  <c:v>0.29217317125186609</c:v>
                </c:pt>
                <c:pt idx="20">
                  <c:v>0.1236937513329068</c:v>
                </c:pt>
                <c:pt idx="21">
                  <c:v>3.2842823629771804E-2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-3.924077628492216E-2</c:v>
                </c:pt>
                <c:pt idx="1">
                  <c:v>-3.4122414160801876E-2</c:v>
                </c:pt>
                <c:pt idx="2">
                  <c:v>-4.0520366815952231E-2</c:v>
                </c:pt>
                <c:pt idx="3">
                  <c:v>-3.3695883983791856E-2</c:v>
                </c:pt>
                <c:pt idx="4">
                  <c:v>-3.6255065045851992E-2</c:v>
                </c:pt>
                <c:pt idx="5">
                  <c:v>-9.8101940712305401E-3</c:v>
                </c:pt>
                <c:pt idx="6">
                  <c:v>9.682235018127533E-2</c:v>
                </c:pt>
                <c:pt idx="7">
                  <c:v>1.2881211345702708</c:v>
                </c:pt>
                <c:pt idx="8">
                  <c:v>11.530390275111964</c:v>
                </c:pt>
                <c:pt idx="9">
                  <c:v>21.750479846449135</c:v>
                </c:pt>
                <c:pt idx="10">
                  <c:v>17.883557261676263</c:v>
                </c:pt>
                <c:pt idx="11">
                  <c:v>11.209639582000426</c:v>
                </c:pt>
                <c:pt idx="12">
                  <c:v>4.0302836425677118</c:v>
                </c:pt>
                <c:pt idx="13">
                  <c:v>1.5188739603326935</c:v>
                </c:pt>
                <c:pt idx="14">
                  <c:v>0.92812966517381101</c:v>
                </c:pt>
                <c:pt idx="15">
                  <c:v>0.50970356152697804</c:v>
                </c:pt>
                <c:pt idx="16">
                  <c:v>0.272979313286415</c:v>
                </c:pt>
                <c:pt idx="17">
                  <c:v>0.2145446790360418</c:v>
                </c:pt>
                <c:pt idx="18">
                  <c:v>0.31392621027937728</c:v>
                </c:pt>
                <c:pt idx="19">
                  <c:v>0.23715077841757304</c:v>
                </c:pt>
                <c:pt idx="20">
                  <c:v>0.1036468330134357</c:v>
                </c:pt>
                <c:pt idx="21">
                  <c:v>2.6871401151631478E-2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-2.3885689912561313E-2</c:v>
                </c:pt>
                <c:pt idx="1">
                  <c:v>-1.8767327788441032E-2</c:v>
                </c:pt>
                <c:pt idx="2">
                  <c:v>-1.0236724248240563E-2</c:v>
                </c:pt>
                <c:pt idx="3">
                  <c:v>-1.2795905310300703E-3</c:v>
                </c:pt>
                <c:pt idx="4">
                  <c:v>1.0663254425250587E-2</c:v>
                </c:pt>
                <c:pt idx="5">
                  <c:v>9.9381531243335472E-2</c:v>
                </c:pt>
                <c:pt idx="6">
                  <c:v>0.33056088718276816</c:v>
                </c:pt>
                <c:pt idx="7">
                  <c:v>2.0358285348688421</c:v>
                </c:pt>
                <c:pt idx="8">
                  <c:v>13.453614843250159</c:v>
                </c:pt>
                <c:pt idx="9">
                  <c:v>17.375986351034335</c:v>
                </c:pt>
                <c:pt idx="10">
                  <c:v>15.425037321390489</c:v>
                </c:pt>
                <c:pt idx="11">
                  <c:v>9.5065045851994032</c:v>
                </c:pt>
                <c:pt idx="12">
                  <c:v>4.1949242908935807</c:v>
                </c:pt>
                <c:pt idx="13">
                  <c:v>-2.4738750266581361E-2</c:v>
                </c:pt>
                <c:pt idx="14">
                  <c:v>0.78353593516741304</c:v>
                </c:pt>
                <c:pt idx="15">
                  <c:v>0.45766687993175514</c:v>
                </c:pt>
                <c:pt idx="16">
                  <c:v>0.30198336532309661</c:v>
                </c:pt>
                <c:pt idx="17">
                  <c:v>0.29132011089784604</c:v>
                </c:pt>
                <c:pt idx="18">
                  <c:v>0.32629558541266795</c:v>
                </c:pt>
                <c:pt idx="19">
                  <c:v>0.19918959266368094</c:v>
                </c:pt>
                <c:pt idx="20">
                  <c:v>8.9144806995094902E-2</c:v>
                </c:pt>
                <c:pt idx="21">
                  <c:v>1.8340797611431009E-2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-1.2795905310300703E-2</c:v>
                </c:pt>
                <c:pt idx="1">
                  <c:v>-3.1136702921731714E-2</c:v>
                </c:pt>
                <c:pt idx="2">
                  <c:v>-2.6871401151631478E-2</c:v>
                </c:pt>
                <c:pt idx="3">
                  <c:v>-1.5781616549370867E-2</c:v>
                </c:pt>
                <c:pt idx="4">
                  <c:v>4.3506078055022393E-2</c:v>
                </c:pt>
                <c:pt idx="5">
                  <c:v>0.12028150991682661</c:v>
                </c:pt>
                <c:pt idx="6">
                  <c:v>0.34591597355512904</c:v>
                </c:pt>
                <c:pt idx="7">
                  <c:v>1.2996374493495415</c:v>
                </c:pt>
                <c:pt idx="8">
                  <c:v>8.1633610577948392</c:v>
                </c:pt>
                <c:pt idx="9">
                  <c:v>15.701855406269994</c:v>
                </c:pt>
                <c:pt idx="10">
                  <c:v>18.211558967796972</c:v>
                </c:pt>
                <c:pt idx="11">
                  <c:v>13.397312859884837</c:v>
                </c:pt>
                <c:pt idx="12">
                  <c:v>5.7492002559181064</c:v>
                </c:pt>
                <c:pt idx="13">
                  <c:v>2.3838771593090211</c:v>
                </c:pt>
                <c:pt idx="14">
                  <c:v>1.380251652804436</c:v>
                </c:pt>
                <c:pt idx="15">
                  <c:v>0.5898912348048625</c:v>
                </c:pt>
                <c:pt idx="16">
                  <c:v>0.33951802089997868</c:v>
                </c:pt>
                <c:pt idx="17">
                  <c:v>0.26572830027724459</c:v>
                </c:pt>
                <c:pt idx="18">
                  <c:v>0.33141394753678821</c:v>
                </c:pt>
                <c:pt idx="19">
                  <c:v>0.22307528257624226</c:v>
                </c:pt>
                <c:pt idx="20">
                  <c:v>0.13478353593516743</c:v>
                </c:pt>
                <c:pt idx="21">
                  <c:v>6.7818298144593725E-2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D408-349C-467A-B44F-B1B6E550D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51164</v>
      </c>
      <c r="D2">
        <v>3391</v>
      </c>
      <c r="E2">
        <v>5170</v>
      </c>
      <c r="F2">
        <v>4353</v>
      </c>
      <c r="G2">
        <v>54422</v>
      </c>
      <c r="H2">
        <v>45356</v>
      </c>
      <c r="I2">
        <v>3425</v>
      </c>
      <c r="J2">
        <v>3453</v>
      </c>
      <c r="K2">
        <v>3895</v>
      </c>
      <c r="L2">
        <v>3637</v>
      </c>
      <c r="M2">
        <v>9017</v>
      </c>
      <c r="N2">
        <v>6664</v>
      </c>
      <c r="O2">
        <v>38160</v>
      </c>
      <c r="P2">
        <v>3410</v>
      </c>
      <c r="Q2">
        <v>6593</v>
      </c>
      <c r="R2">
        <v>4078</v>
      </c>
      <c r="S2">
        <v>30461</v>
      </c>
      <c r="T2">
        <v>29709</v>
      </c>
      <c r="U2">
        <v>3404</v>
      </c>
      <c r="V2">
        <v>3661</v>
      </c>
      <c r="W2">
        <v>4193</v>
      </c>
      <c r="X2">
        <v>3471</v>
      </c>
      <c r="Y2">
        <v>16907</v>
      </c>
      <c r="Z2">
        <v>4811</v>
      </c>
      <c r="AA2">
        <v>21802</v>
      </c>
      <c r="AB2">
        <v>3384</v>
      </c>
      <c r="AC2">
        <v>8783</v>
      </c>
      <c r="AD2">
        <v>4073</v>
      </c>
      <c r="AE2">
        <v>6448</v>
      </c>
      <c r="AF2">
        <v>12877</v>
      </c>
      <c r="AG2">
        <v>3384</v>
      </c>
      <c r="AH2">
        <v>4203</v>
      </c>
      <c r="AI2">
        <v>4111</v>
      </c>
      <c r="AJ2">
        <v>3398</v>
      </c>
      <c r="AK2">
        <v>34838</v>
      </c>
      <c r="AL2">
        <v>4224</v>
      </c>
      <c r="AM2">
        <v>8141</v>
      </c>
      <c r="AN2">
        <v>3506</v>
      </c>
      <c r="AO2">
        <v>17732</v>
      </c>
      <c r="AP2">
        <v>4113</v>
      </c>
      <c r="AQ2">
        <v>3655</v>
      </c>
      <c r="AR2">
        <v>6989</v>
      </c>
      <c r="AS2">
        <v>3372</v>
      </c>
      <c r="AT2">
        <v>8201</v>
      </c>
      <c r="AU2">
        <v>4136</v>
      </c>
      <c r="AV2">
        <v>3355</v>
      </c>
      <c r="AW2">
        <v>46125</v>
      </c>
      <c r="AX2">
        <v>4051</v>
      </c>
      <c r="AY2">
        <v>4558</v>
      </c>
      <c r="AZ2">
        <v>3875</v>
      </c>
      <c r="BA2">
        <v>33354</v>
      </c>
      <c r="BB2">
        <v>3718</v>
      </c>
      <c r="BC2">
        <v>3405</v>
      </c>
      <c r="BD2">
        <v>5604</v>
      </c>
      <c r="BE2">
        <v>3491</v>
      </c>
      <c r="BF2">
        <v>34970</v>
      </c>
      <c r="BG2">
        <v>4501</v>
      </c>
      <c r="BH2">
        <v>3365</v>
      </c>
      <c r="BI2">
        <v>40241</v>
      </c>
      <c r="BJ2">
        <v>4205</v>
      </c>
      <c r="BK2">
        <v>3680</v>
      </c>
      <c r="BL2">
        <v>4506</v>
      </c>
      <c r="BM2">
        <v>44890</v>
      </c>
      <c r="BN2">
        <v>3505</v>
      </c>
      <c r="BO2">
        <v>3343</v>
      </c>
      <c r="BP2">
        <v>4623</v>
      </c>
      <c r="BQ2">
        <v>3671</v>
      </c>
      <c r="BR2">
        <v>44166</v>
      </c>
      <c r="BS2">
        <v>5265</v>
      </c>
      <c r="BT2">
        <v>3391</v>
      </c>
      <c r="BU2">
        <v>22567</v>
      </c>
      <c r="BV2">
        <v>3951</v>
      </c>
      <c r="BW2">
        <v>3428</v>
      </c>
      <c r="BX2">
        <v>5870</v>
      </c>
      <c r="BY2">
        <v>52043</v>
      </c>
      <c r="BZ2">
        <v>3336</v>
      </c>
      <c r="CA2">
        <v>3349</v>
      </c>
      <c r="CB2">
        <v>4068</v>
      </c>
      <c r="CC2">
        <v>3984</v>
      </c>
      <c r="CD2">
        <v>39592</v>
      </c>
      <c r="CE2">
        <v>3370</v>
      </c>
      <c r="CF2">
        <v>3530</v>
      </c>
      <c r="CG2">
        <v>6475</v>
      </c>
      <c r="CH2">
        <v>3744</v>
      </c>
      <c r="CI2">
        <v>3431</v>
      </c>
      <c r="CJ2">
        <v>11498</v>
      </c>
      <c r="CK2">
        <v>26100</v>
      </c>
      <c r="CL2">
        <v>3348</v>
      </c>
      <c r="CM2">
        <v>3333</v>
      </c>
      <c r="CN2">
        <v>3931</v>
      </c>
      <c r="CO2">
        <v>4164</v>
      </c>
      <c r="CP2">
        <v>25716</v>
      </c>
      <c r="CQ2">
        <v>13263</v>
      </c>
      <c r="CR2">
        <v>3710</v>
      </c>
      <c r="CS2">
        <v>4239</v>
      </c>
      <c r="CT2">
        <v>3587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51164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51164</v>
      </c>
      <c r="K9" t="s">
        <v>82</v>
      </c>
      <c r="L9" s="8" t="str">
        <f>A10</f>
        <v>A2</v>
      </c>
      <c r="M9" s="8">
        <f>B10</f>
        <v>3391</v>
      </c>
      <c r="N9" s="8">
        <f>(M9-I$15)/2344.5</f>
        <v>-1.5781616549370867E-2</v>
      </c>
      <c r="O9" s="8">
        <f>N9*40</f>
        <v>-0.63126466197483466</v>
      </c>
    </row>
    <row r="10" spans="1:98" x14ac:dyDescent="0.4">
      <c r="A10" t="s">
        <v>83</v>
      </c>
      <c r="B10">
        <v>3391</v>
      </c>
      <c r="E10">
        <f>E9/2</f>
        <v>15</v>
      </c>
      <c r="G10">
        <f>G9/2</f>
        <v>15</v>
      </c>
      <c r="H10" t="str">
        <f>A21</f>
        <v>B1</v>
      </c>
      <c r="I10">
        <f>B21</f>
        <v>38160</v>
      </c>
      <c r="K10" t="s">
        <v>85</v>
      </c>
      <c r="L10" s="8" t="str">
        <f>A22</f>
        <v>B2</v>
      </c>
      <c r="M10" s="8">
        <f>B22</f>
        <v>3410</v>
      </c>
      <c r="N10" s="8">
        <f t="shared" ref="N10:N73" si="1">(M10-I$15)/2344.5</f>
        <v>-7.677543186180422E-3</v>
      </c>
      <c r="O10" s="8">
        <f t="shared" ref="O10:O73" si="2">N10*40</f>
        <v>-0.30710172744721687</v>
      </c>
    </row>
    <row r="11" spans="1:98" x14ac:dyDescent="0.4">
      <c r="A11" t="s">
        <v>84</v>
      </c>
      <c r="B11">
        <v>5170</v>
      </c>
      <c r="E11">
        <f>E10/2</f>
        <v>7.5</v>
      </c>
      <c r="G11">
        <f>G10/2</f>
        <v>7.5</v>
      </c>
      <c r="H11" t="str">
        <f>A33</f>
        <v>C1</v>
      </c>
      <c r="I11">
        <f>B33</f>
        <v>21802</v>
      </c>
      <c r="K11" t="s">
        <v>88</v>
      </c>
      <c r="L11" s="8" t="str">
        <f>A34</f>
        <v>C2</v>
      </c>
      <c r="M11" s="8">
        <f>B34</f>
        <v>3384</v>
      </c>
      <c r="N11" s="8">
        <f t="shared" si="1"/>
        <v>-1.8767327788441032E-2</v>
      </c>
      <c r="O11" s="8">
        <f t="shared" si="2"/>
        <v>-0.75069311153764129</v>
      </c>
    </row>
    <row r="12" spans="1:98" x14ac:dyDescent="0.4">
      <c r="A12" t="s">
        <v>9</v>
      </c>
      <c r="B12">
        <v>4353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8141</v>
      </c>
      <c r="K12" t="s">
        <v>91</v>
      </c>
      <c r="L12" s="8" t="str">
        <f>A46</f>
        <v>D2</v>
      </c>
      <c r="M12" s="8">
        <f>B46</f>
        <v>3506</v>
      </c>
      <c r="N12" s="8">
        <f t="shared" si="1"/>
        <v>3.326935380678183E-2</v>
      </c>
      <c r="O12" s="8">
        <f t="shared" si="2"/>
        <v>1.3307741522712733</v>
      </c>
    </row>
    <row r="13" spans="1:98" x14ac:dyDescent="0.4">
      <c r="A13" t="s">
        <v>17</v>
      </c>
      <c r="B13">
        <v>54422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4558</v>
      </c>
      <c r="K13" t="s">
        <v>94</v>
      </c>
      <c r="L13" s="8" t="str">
        <f>A58</f>
        <v>E2</v>
      </c>
      <c r="M13" s="8">
        <f>B58</f>
        <v>3875</v>
      </c>
      <c r="N13" s="8">
        <f t="shared" si="1"/>
        <v>0.19065898912348048</v>
      </c>
      <c r="O13" s="8">
        <f t="shared" si="2"/>
        <v>7.6263595649392188</v>
      </c>
    </row>
    <row r="14" spans="1:98" x14ac:dyDescent="0.4">
      <c r="A14" t="s">
        <v>25</v>
      </c>
      <c r="B14">
        <v>45356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3680</v>
      </c>
      <c r="K14" t="s">
        <v>97</v>
      </c>
      <c r="L14" s="8" t="str">
        <f>A70</f>
        <v>F2</v>
      </c>
      <c r="M14" s="8">
        <f>B70</f>
        <v>4506</v>
      </c>
      <c r="N14" s="8">
        <f t="shared" si="1"/>
        <v>0.4597995308168053</v>
      </c>
      <c r="O14" s="8">
        <f t="shared" si="2"/>
        <v>18.391981232672212</v>
      </c>
    </row>
    <row r="15" spans="1:98" x14ac:dyDescent="0.4">
      <c r="A15" t="s">
        <v>34</v>
      </c>
      <c r="B15">
        <v>3425</v>
      </c>
      <c r="G15">
        <f t="shared" ref="G15" si="3">E15*1.14</f>
        <v>0</v>
      </c>
      <c r="H15" t="str">
        <f>A81</f>
        <v>G1</v>
      </c>
      <c r="I15">
        <f>B81</f>
        <v>3428</v>
      </c>
      <c r="K15" t="s">
        <v>100</v>
      </c>
      <c r="L15" s="8" t="str">
        <f>A82</f>
        <v>G2</v>
      </c>
      <c r="M15" s="8">
        <f>B82</f>
        <v>5870</v>
      </c>
      <c r="N15" s="8">
        <f t="shared" si="1"/>
        <v>1.0415866922584773</v>
      </c>
      <c r="O15" s="8">
        <f t="shared" si="2"/>
        <v>41.66346769033909</v>
      </c>
    </row>
    <row r="16" spans="1:98" x14ac:dyDescent="0.4">
      <c r="A16" t="s">
        <v>41</v>
      </c>
      <c r="B16">
        <v>3453</v>
      </c>
      <c r="H16" t="s">
        <v>119</v>
      </c>
      <c r="I16">
        <f>SLOPE(I10:I15, G10:G15)</f>
        <v>2328.8864900377766</v>
      </c>
      <c r="K16" t="s">
        <v>103</v>
      </c>
      <c r="L16" s="8" t="str">
        <f>A94</f>
        <v>H2</v>
      </c>
      <c r="M16" s="8">
        <f>B94</f>
        <v>11498</v>
      </c>
      <c r="N16" s="8">
        <f t="shared" si="1"/>
        <v>3.4420985284708894</v>
      </c>
      <c r="O16" s="8">
        <f t="shared" si="2"/>
        <v>137.68394113883556</v>
      </c>
    </row>
    <row r="17" spans="1:15" x14ac:dyDescent="0.4">
      <c r="A17" t="s">
        <v>49</v>
      </c>
      <c r="B17">
        <v>3895</v>
      </c>
      <c r="K17" t="s">
        <v>104</v>
      </c>
      <c r="L17" s="8" t="str">
        <f>A95</f>
        <v>H3</v>
      </c>
      <c r="M17" s="8">
        <f>B95</f>
        <v>26100</v>
      </c>
      <c r="N17" s="8">
        <f t="shared" si="1"/>
        <v>9.6702921731712514</v>
      </c>
      <c r="O17" s="8">
        <f t="shared" si="2"/>
        <v>386.81168692685003</v>
      </c>
    </row>
    <row r="18" spans="1:15" x14ac:dyDescent="0.4">
      <c r="A18" t="s">
        <v>57</v>
      </c>
      <c r="B18">
        <v>3637</v>
      </c>
      <c r="K18" t="s">
        <v>101</v>
      </c>
      <c r="L18" s="8" t="str">
        <f>A83</f>
        <v>G3</v>
      </c>
      <c r="M18" s="8">
        <f>B83</f>
        <v>52043</v>
      </c>
      <c r="N18" s="8">
        <f t="shared" si="1"/>
        <v>20.735764555342289</v>
      </c>
      <c r="O18" s="8">
        <f t="shared" si="2"/>
        <v>829.43058221369154</v>
      </c>
    </row>
    <row r="19" spans="1:15" x14ac:dyDescent="0.4">
      <c r="A19" t="s">
        <v>65</v>
      </c>
      <c r="B19">
        <v>9017</v>
      </c>
      <c r="K19" t="s">
        <v>98</v>
      </c>
      <c r="L19" s="8" t="str">
        <f>A71</f>
        <v>F3</v>
      </c>
      <c r="M19" s="8">
        <f>B71</f>
        <v>44890</v>
      </c>
      <c r="N19" s="8">
        <f t="shared" si="1"/>
        <v>17.684794199189593</v>
      </c>
      <c r="O19" s="8">
        <f t="shared" si="2"/>
        <v>707.39176796758375</v>
      </c>
    </row>
    <row r="20" spans="1:15" x14ac:dyDescent="0.4">
      <c r="A20" t="s">
        <v>73</v>
      </c>
      <c r="B20">
        <v>6664</v>
      </c>
      <c r="K20" t="s">
        <v>95</v>
      </c>
      <c r="L20" s="8" t="str">
        <f>A59</f>
        <v>E3</v>
      </c>
      <c r="M20" s="8">
        <f>B59</f>
        <v>33354</v>
      </c>
      <c r="N20" s="8">
        <f t="shared" si="1"/>
        <v>12.764342077201961</v>
      </c>
      <c r="O20" s="8">
        <f t="shared" si="2"/>
        <v>510.57368308807844</v>
      </c>
    </row>
    <row r="21" spans="1:15" x14ac:dyDescent="0.4">
      <c r="A21" t="s">
        <v>85</v>
      </c>
      <c r="B21">
        <v>38160</v>
      </c>
      <c r="K21" t="s">
        <v>92</v>
      </c>
      <c r="L21" s="8" t="str">
        <f>A47</f>
        <v>D3</v>
      </c>
      <c r="M21" s="8">
        <f>B47</f>
        <v>17732</v>
      </c>
      <c r="N21" s="8">
        <f t="shared" si="1"/>
        <v>6.1010876519513753</v>
      </c>
      <c r="O21" s="8">
        <f t="shared" si="2"/>
        <v>244.043506078055</v>
      </c>
    </row>
    <row r="22" spans="1:15" x14ac:dyDescent="0.4">
      <c r="A22" t="s">
        <v>86</v>
      </c>
      <c r="B22">
        <v>3410</v>
      </c>
      <c r="K22" t="s">
        <v>89</v>
      </c>
      <c r="L22" s="8" t="str">
        <f>A35</f>
        <v>C3</v>
      </c>
      <c r="M22" s="8">
        <f>B35</f>
        <v>8783</v>
      </c>
      <c r="N22" s="8">
        <f t="shared" si="1"/>
        <v>2.2840690978886755</v>
      </c>
      <c r="O22" s="8">
        <f t="shared" si="2"/>
        <v>91.362763915547021</v>
      </c>
    </row>
    <row r="23" spans="1:15" x14ac:dyDescent="0.4">
      <c r="A23" t="s">
        <v>87</v>
      </c>
      <c r="B23">
        <v>6593</v>
      </c>
      <c r="K23" t="s">
        <v>86</v>
      </c>
      <c r="L23" s="8" t="str">
        <f>A23</f>
        <v>B3</v>
      </c>
      <c r="M23" s="8">
        <f>B23</f>
        <v>6593</v>
      </c>
      <c r="N23" s="8">
        <f t="shared" si="1"/>
        <v>1.3499680102367242</v>
      </c>
      <c r="O23" s="8">
        <f t="shared" si="2"/>
        <v>53.998720409468966</v>
      </c>
    </row>
    <row r="24" spans="1:15" x14ac:dyDescent="0.4">
      <c r="A24" t="s">
        <v>10</v>
      </c>
      <c r="B24">
        <v>4078</v>
      </c>
      <c r="K24" t="s">
        <v>83</v>
      </c>
      <c r="L24" s="8" t="str">
        <f>A11</f>
        <v>A3</v>
      </c>
      <c r="M24" s="8">
        <f>B11</f>
        <v>5170</v>
      </c>
      <c r="N24" s="8">
        <f t="shared" si="1"/>
        <v>0.74301556835146088</v>
      </c>
      <c r="O24" s="8">
        <f t="shared" si="2"/>
        <v>29.720622734058434</v>
      </c>
    </row>
    <row r="25" spans="1:15" x14ac:dyDescent="0.4">
      <c r="A25" t="s">
        <v>18</v>
      </c>
      <c r="B25">
        <v>30461</v>
      </c>
      <c r="K25" t="s">
        <v>84</v>
      </c>
      <c r="L25" s="8" t="str">
        <f>A12</f>
        <v>A4</v>
      </c>
      <c r="M25" s="8">
        <f>B12</f>
        <v>4353</v>
      </c>
      <c r="N25" s="8">
        <f t="shared" si="1"/>
        <v>0.39454041373427168</v>
      </c>
      <c r="O25" s="8">
        <f t="shared" si="2"/>
        <v>15.781616549370867</v>
      </c>
    </row>
    <row r="26" spans="1:15" x14ac:dyDescent="0.4">
      <c r="A26" t="s">
        <v>26</v>
      </c>
      <c r="B26">
        <v>29709</v>
      </c>
      <c r="K26" t="s">
        <v>87</v>
      </c>
      <c r="L26" s="8" t="str">
        <f>A24</f>
        <v>B4</v>
      </c>
      <c r="M26" s="8">
        <f>B24</f>
        <v>4078</v>
      </c>
      <c r="N26" s="8">
        <f t="shared" si="1"/>
        <v>0.27724461505651526</v>
      </c>
      <c r="O26" s="8">
        <f t="shared" si="2"/>
        <v>11.089784602260611</v>
      </c>
    </row>
    <row r="27" spans="1:15" x14ac:dyDescent="0.4">
      <c r="A27" t="s">
        <v>35</v>
      </c>
      <c r="B27">
        <v>3404</v>
      </c>
      <c r="K27" t="s">
        <v>90</v>
      </c>
      <c r="L27" s="8" t="str">
        <f>A36</f>
        <v>C4</v>
      </c>
      <c r="M27" s="8">
        <f>B36</f>
        <v>4073</v>
      </c>
      <c r="N27" s="8">
        <f t="shared" si="1"/>
        <v>0.27511196417146511</v>
      </c>
      <c r="O27" s="8">
        <f t="shared" si="2"/>
        <v>11.004478566858605</v>
      </c>
    </row>
    <row r="28" spans="1:15" x14ac:dyDescent="0.4">
      <c r="A28" t="s">
        <v>42</v>
      </c>
      <c r="B28">
        <v>3661</v>
      </c>
      <c r="K28" t="s">
        <v>93</v>
      </c>
      <c r="L28" s="8" t="str">
        <f>A48</f>
        <v>D4</v>
      </c>
      <c r="M28" s="8">
        <f>B48</f>
        <v>4113</v>
      </c>
      <c r="N28" s="8">
        <f t="shared" si="1"/>
        <v>0.29217317125186609</v>
      </c>
      <c r="O28" s="8">
        <f t="shared" si="2"/>
        <v>11.686926850074643</v>
      </c>
    </row>
    <row r="29" spans="1:15" x14ac:dyDescent="0.4">
      <c r="A29" t="s">
        <v>50</v>
      </c>
      <c r="B29">
        <v>4193</v>
      </c>
      <c r="K29" t="s">
        <v>96</v>
      </c>
      <c r="L29" s="8" t="str">
        <f>A60</f>
        <v>E4</v>
      </c>
      <c r="M29" s="8">
        <f>B60</f>
        <v>3718</v>
      </c>
      <c r="N29" s="8">
        <f t="shared" si="1"/>
        <v>0.1236937513329068</v>
      </c>
      <c r="O29" s="8">
        <f t="shared" si="2"/>
        <v>4.9477500533162724</v>
      </c>
    </row>
    <row r="30" spans="1:15" x14ac:dyDescent="0.4">
      <c r="A30" t="s">
        <v>58</v>
      </c>
      <c r="B30">
        <v>3471</v>
      </c>
      <c r="K30" t="s">
        <v>99</v>
      </c>
      <c r="L30" s="8" t="str">
        <f>A72</f>
        <v>F4</v>
      </c>
      <c r="M30" s="8">
        <f>B72</f>
        <v>3505</v>
      </c>
      <c r="N30" s="8">
        <f t="shared" si="1"/>
        <v>3.2842823629771804E-2</v>
      </c>
      <c r="O30" s="8">
        <f t="shared" si="2"/>
        <v>1.3137129451908722</v>
      </c>
    </row>
    <row r="31" spans="1:15" x14ac:dyDescent="0.4">
      <c r="A31" t="s">
        <v>66</v>
      </c>
      <c r="B31">
        <v>16907</v>
      </c>
      <c r="K31" t="s">
        <v>102</v>
      </c>
      <c r="L31" s="8" t="str">
        <f>A84</f>
        <v>G4</v>
      </c>
      <c r="M31" s="8">
        <f>B84</f>
        <v>3336</v>
      </c>
      <c r="N31" s="8">
        <f t="shared" si="1"/>
        <v>-3.924077628492216E-2</v>
      </c>
      <c r="O31" s="8">
        <f t="shared" si="2"/>
        <v>-1.5696310513968865</v>
      </c>
    </row>
    <row r="32" spans="1:15" x14ac:dyDescent="0.4">
      <c r="A32" t="s">
        <v>74</v>
      </c>
      <c r="B32">
        <v>4811</v>
      </c>
      <c r="K32" t="s">
        <v>105</v>
      </c>
      <c r="L32" t="str">
        <f>A96</f>
        <v>H4</v>
      </c>
      <c r="M32">
        <f>B96</f>
        <v>3348</v>
      </c>
      <c r="N32" s="8">
        <f t="shared" si="1"/>
        <v>-3.4122414160801876E-2</v>
      </c>
      <c r="O32" s="8">
        <f t="shared" si="2"/>
        <v>-1.3648965664320749</v>
      </c>
    </row>
    <row r="33" spans="1:15" x14ac:dyDescent="0.4">
      <c r="A33" t="s">
        <v>88</v>
      </c>
      <c r="B33">
        <v>21802</v>
      </c>
      <c r="K33" t="s">
        <v>16</v>
      </c>
      <c r="L33" t="str">
        <f>A97</f>
        <v>H5</v>
      </c>
      <c r="M33">
        <f>B97</f>
        <v>3333</v>
      </c>
      <c r="N33" s="8">
        <f t="shared" si="1"/>
        <v>-4.0520366815952231E-2</v>
      </c>
      <c r="O33" s="8">
        <f t="shared" si="2"/>
        <v>-1.6208146726380892</v>
      </c>
    </row>
    <row r="34" spans="1:15" x14ac:dyDescent="0.4">
      <c r="A34" t="s">
        <v>89</v>
      </c>
      <c r="B34">
        <v>3384</v>
      </c>
      <c r="K34" t="s">
        <v>15</v>
      </c>
      <c r="L34" t="str">
        <f>A85</f>
        <v>G5</v>
      </c>
      <c r="M34">
        <f>B85</f>
        <v>3349</v>
      </c>
      <c r="N34" s="8">
        <f t="shared" si="1"/>
        <v>-3.3695883983791856E-2</v>
      </c>
      <c r="O34" s="8">
        <f t="shared" si="2"/>
        <v>-1.3478353593516743</v>
      </c>
    </row>
    <row r="35" spans="1:15" x14ac:dyDescent="0.4">
      <c r="A35" t="s">
        <v>90</v>
      </c>
      <c r="B35">
        <v>8783</v>
      </c>
      <c r="K35" t="s">
        <v>14</v>
      </c>
      <c r="L35" t="str">
        <f>A73</f>
        <v>F5</v>
      </c>
      <c r="M35">
        <f>B73</f>
        <v>3343</v>
      </c>
      <c r="N35" s="8">
        <f t="shared" si="1"/>
        <v>-3.6255065045851992E-2</v>
      </c>
      <c r="O35" s="8">
        <f t="shared" si="2"/>
        <v>-1.4502026018340797</v>
      </c>
    </row>
    <row r="36" spans="1:15" x14ac:dyDescent="0.4">
      <c r="A36" t="s">
        <v>11</v>
      </c>
      <c r="B36">
        <v>4073</v>
      </c>
      <c r="K36" t="s">
        <v>13</v>
      </c>
      <c r="L36" t="str">
        <f>A61</f>
        <v>E5</v>
      </c>
      <c r="M36">
        <f>B61</f>
        <v>3405</v>
      </c>
      <c r="N36" s="8">
        <f t="shared" si="1"/>
        <v>-9.8101940712305401E-3</v>
      </c>
      <c r="O36" s="8">
        <f t="shared" si="2"/>
        <v>-0.39240776284922163</v>
      </c>
    </row>
    <row r="37" spans="1:15" x14ac:dyDescent="0.4">
      <c r="A37" t="s">
        <v>19</v>
      </c>
      <c r="B37">
        <v>6448</v>
      </c>
      <c r="K37" t="s">
        <v>12</v>
      </c>
      <c r="L37" t="str">
        <f>A49</f>
        <v>D5</v>
      </c>
      <c r="M37">
        <f>B49</f>
        <v>3655</v>
      </c>
      <c r="N37" s="8">
        <f t="shared" si="1"/>
        <v>9.682235018127533E-2</v>
      </c>
      <c r="O37" s="8">
        <f t="shared" si="2"/>
        <v>3.8728940072510132</v>
      </c>
    </row>
    <row r="38" spans="1:15" x14ac:dyDescent="0.4">
      <c r="A38" t="s">
        <v>27</v>
      </c>
      <c r="B38">
        <v>12877</v>
      </c>
      <c r="K38" t="s">
        <v>11</v>
      </c>
      <c r="L38" t="str">
        <f>A37</f>
        <v>C5</v>
      </c>
      <c r="M38">
        <f>B37</f>
        <v>6448</v>
      </c>
      <c r="N38" s="8">
        <f t="shared" si="1"/>
        <v>1.2881211345702708</v>
      </c>
      <c r="O38" s="8">
        <f t="shared" si="2"/>
        <v>51.524845382810831</v>
      </c>
    </row>
    <row r="39" spans="1:15" x14ac:dyDescent="0.4">
      <c r="A39" t="s">
        <v>36</v>
      </c>
      <c r="B39">
        <v>3384</v>
      </c>
      <c r="K39" t="s">
        <v>10</v>
      </c>
      <c r="L39" t="str">
        <f>A25</f>
        <v>B5</v>
      </c>
      <c r="M39">
        <f>B25</f>
        <v>30461</v>
      </c>
      <c r="N39" s="8">
        <f t="shared" si="1"/>
        <v>11.530390275111964</v>
      </c>
      <c r="O39" s="8">
        <f t="shared" si="2"/>
        <v>461.21561100447855</v>
      </c>
    </row>
    <row r="40" spans="1:15" x14ac:dyDescent="0.4">
      <c r="A40" t="s">
        <v>43</v>
      </c>
      <c r="B40">
        <v>4203</v>
      </c>
      <c r="K40" t="s">
        <v>9</v>
      </c>
      <c r="L40" t="str">
        <f>A13</f>
        <v>A5</v>
      </c>
      <c r="M40">
        <f>B13</f>
        <v>54422</v>
      </c>
      <c r="N40" s="8">
        <f t="shared" si="1"/>
        <v>21.750479846449135</v>
      </c>
      <c r="O40" s="8">
        <f t="shared" si="2"/>
        <v>870.01919385796543</v>
      </c>
    </row>
    <row r="41" spans="1:15" x14ac:dyDescent="0.4">
      <c r="A41" t="s">
        <v>51</v>
      </c>
      <c r="B41">
        <v>4111</v>
      </c>
      <c r="K41" t="s">
        <v>17</v>
      </c>
      <c r="L41" t="str">
        <f>A14</f>
        <v>A6</v>
      </c>
      <c r="M41">
        <f>B14</f>
        <v>45356</v>
      </c>
      <c r="N41" s="8">
        <f t="shared" si="1"/>
        <v>17.883557261676263</v>
      </c>
      <c r="O41" s="8">
        <f t="shared" si="2"/>
        <v>715.34229046705047</v>
      </c>
    </row>
    <row r="42" spans="1:15" x14ac:dyDescent="0.4">
      <c r="A42" t="s">
        <v>59</v>
      </c>
      <c r="B42">
        <v>3398</v>
      </c>
      <c r="K42" t="s">
        <v>18</v>
      </c>
      <c r="L42" t="str">
        <f>A26</f>
        <v>B6</v>
      </c>
      <c r="M42">
        <f>B26</f>
        <v>29709</v>
      </c>
      <c r="N42" s="8">
        <f t="shared" si="1"/>
        <v>11.209639582000426</v>
      </c>
      <c r="O42" s="8">
        <f t="shared" si="2"/>
        <v>448.38558328001704</v>
      </c>
    </row>
    <row r="43" spans="1:15" x14ac:dyDescent="0.4">
      <c r="A43" t="s">
        <v>67</v>
      </c>
      <c r="B43">
        <v>34838</v>
      </c>
      <c r="K43" t="s">
        <v>19</v>
      </c>
      <c r="L43" t="str">
        <f>A38</f>
        <v>C6</v>
      </c>
      <c r="M43">
        <f>B38</f>
        <v>12877</v>
      </c>
      <c r="N43" s="8">
        <f t="shared" si="1"/>
        <v>4.0302836425677118</v>
      </c>
      <c r="O43" s="8">
        <f t="shared" si="2"/>
        <v>161.21134570270846</v>
      </c>
    </row>
    <row r="44" spans="1:15" x14ac:dyDescent="0.4">
      <c r="A44" t="s">
        <v>75</v>
      </c>
      <c r="B44">
        <v>4224</v>
      </c>
      <c r="K44" t="s">
        <v>20</v>
      </c>
      <c r="L44" t="str">
        <f>A50</f>
        <v>D6</v>
      </c>
      <c r="M44">
        <f>B50</f>
        <v>6989</v>
      </c>
      <c r="N44" s="8">
        <f t="shared" si="1"/>
        <v>1.5188739603326935</v>
      </c>
      <c r="O44" s="8">
        <f t="shared" si="2"/>
        <v>60.75495841330774</v>
      </c>
    </row>
    <row r="45" spans="1:15" x14ac:dyDescent="0.4">
      <c r="A45" t="s">
        <v>91</v>
      </c>
      <c r="B45">
        <v>8141</v>
      </c>
      <c r="K45" t="s">
        <v>21</v>
      </c>
      <c r="L45" t="str">
        <f>A62</f>
        <v>E6</v>
      </c>
      <c r="M45">
        <f>B62</f>
        <v>5604</v>
      </c>
      <c r="N45" s="8">
        <f t="shared" si="1"/>
        <v>0.92812966517381101</v>
      </c>
      <c r="O45" s="8">
        <f t="shared" si="2"/>
        <v>37.12518660695244</v>
      </c>
    </row>
    <row r="46" spans="1:15" x14ac:dyDescent="0.4">
      <c r="A46" t="s">
        <v>92</v>
      </c>
      <c r="B46">
        <v>3506</v>
      </c>
      <c r="K46" t="s">
        <v>22</v>
      </c>
      <c r="L46" t="str">
        <f>A74</f>
        <v>F6</v>
      </c>
      <c r="M46">
        <f>B74</f>
        <v>4623</v>
      </c>
      <c r="N46" s="8">
        <f t="shared" si="1"/>
        <v>0.50970356152697804</v>
      </c>
      <c r="O46" s="8">
        <f t="shared" si="2"/>
        <v>20.38814246107912</v>
      </c>
    </row>
    <row r="47" spans="1:15" x14ac:dyDescent="0.4">
      <c r="A47" t="s">
        <v>93</v>
      </c>
      <c r="B47">
        <v>17732</v>
      </c>
      <c r="K47" t="s">
        <v>23</v>
      </c>
      <c r="L47" t="str">
        <f>A86</f>
        <v>G6</v>
      </c>
      <c r="M47">
        <f>B86</f>
        <v>4068</v>
      </c>
      <c r="N47" s="8">
        <f t="shared" si="1"/>
        <v>0.272979313286415</v>
      </c>
      <c r="O47" s="8">
        <f t="shared" si="2"/>
        <v>10.919172531456599</v>
      </c>
    </row>
    <row r="48" spans="1:15" x14ac:dyDescent="0.4">
      <c r="A48" t="s">
        <v>12</v>
      </c>
      <c r="B48">
        <v>4113</v>
      </c>
      <c r="K48" t="s">
        <v>24</v>
      </c>
      <c r="L48" t="str">
        <f>A98</f>
        <v>H6</v>
      </c>
      <c r="M48">
        <f>B98</f>
        <v>3931</v>
      </c>
      <c r="N48" s="8">
        <f t="shared" si="1"/>
        <v>0.2145446790360418</v>
      </c>
      <c r="O48" s="8">
        <f t="shared" si="2"/>
        <v>8.581787161441671</v>
      </c>
    </row>
    <row r="49" spans="1:15" x14ac:dyDescent="0.4">
      <c r="A49" t="s">
        <v>20</v>
      </c>
      <c r="B49">
        <v>3655</v>
      </c>
      <c r="K49" t="s">
        <v>33</v>
      </c>
      <c r="L49" t="str">
        <f>A99</f>
        <v>H7</v>
      </c>
      <c r="M49">
        <f>B99</f>
        <v>4164</v>
      </c>
      <c r="N49" s="8">
        <f t="shared" si="1"/>
        <v>0.31392621027937728</v>
      </c>
      <c r="O49" s="8">
        <f t="shared" si="2"/>
        <v>12.557048411175092</v>
      </c>
    </row>
    <row r="50" spans="1:15" x14ac:dyDescent="0.4">
      <c r="A50" t="s">
        <v>28</v>
      </c>
      <c r="B50">
        <v>6989</v>
      </c>
      <c r="K50" t="s">
        <v>31</v>
      </c>
      <c r="L50" t="str">
        <f>A87</f>
        <v>G7</v>
      </c>
      <c r="M50">
        <f>B87</f>
        <v>3984</v>
      </c>
      <c r="N50" s="8">
        <f t="shared" si="1"/>
        <v>0.23715077841757304</v>
      </c>
      <c r="O50" s="8">
        <f t="shared" si="2"/>
        <v>9.4860311367029215</v>
      </c>
    </row>
    <row r="51" spans="1:15" x14ac:dyDescent="0.4">
      <c r="A51" t="s">
        <v>37</v>
      </c>
      <c r="B51">
        <v>3372</v>
      </c>
      <c r="K51" t="s">
        <v>32</v>
      </c>
      <c r="L51" t="str">
        <f>A75</f>
        <v>F7</v>
      </c>
      <c r="M51">
        <f>B75</f>
        <v>3671</v>
      </c>
      <c r="N51" s="8">
        <f t="shared" si="1"/>
        <v>0.1036468330134357</v>
      </c>
      <c r="O51" s="8">
        <f t="shared" si="2"/>
        <v>4.1458733205374285</v>
      </c>
    </row>
    <row r="52" spans="1:15" x14ac:dyDescent="0.4">
      <c r="A52" t="s">
        <v>44</v>
      </c>
      <c r="B52">
        <v>8201</v>
      </c>
      <c r="K52" t="s">
        <v>29</v>
      </c>
      <c r="L52" t="str">
        <f>A63</f>
        <v>E7</v>
      </c>
      <c r="M52">
        <f>B63</f>
        <v>3491</v>
      </c>
      <c r="N52" s="8">
        <f t="shared" si="1"/>
        <v>2.6871401151631478E-2</v>
      </c>
      <c r="O52" s="8">
        <f t="shared" si="2"/>
        <v>1.0748560460652592</v>
      </c>
    </row>
    <row r="53" spans="1:15" x14ac:dyDescent="0.4">
      <c r="A53" t="s">
        <v>52</v>
      </c>
      <c r="B53">
        <v>4136</v>
      </c>
      <c r="K53" t="s">
        <v>28</v>
      </c>
      <c r="L53" t="str">
        <f>A51</f>
        <v>D7</v>
      </c>
      <c r="M53">
        <f>B51</f>
        <v>3372</v>
      </c>
      <c r="N53" s="8">
        <f t="shared" si="1"/>
        <v>-2.3885689912561313E-2</v>
      </c>
      <c r="O53" s="8">
        <f t="shared" si="2"/>
        <v>-0.95542759650245257</v>
      </c>
    </row>
    <row r="54" spans="1:15" x14ac:dyDescent="0.4">
      <c r="A54" t="s">
        <v>60</v>
      </c>
      <c r="B54">
        <v>3355</v>
      </c>
      <c r="K54" t="s">
        <v>27</v>
      </c>
      <c r="L54" s="8" t="str">
        <f>A39</f>
        <v>C7</v>
      </c>
      <c r="M54" s="8">
        <f>B39</f>
        <v>3384</v>
      </c>
      <c r="N54" s="8">
        <f t="shared" si="1"/>
        <v>-1.8767327788441032E-2</v>
      </c>
      <c r="O54" s="8">
        <f t="shared" si="2"/>
        <v>-0.75069311153764129</v>
      </c>
    </row>
    <row r="55" spans="1:15" x14ac:dyDescent="0.4">
      <c r="A55" t="s">
        <v>68</v>
      </c>
      <c r="B55">
        <v>46125</v>
      </c>
      <c r="K55" t="s">
        <v>26</v>
      </c>
      <c r="L55" s="8" t="str">
        <f>A27</f>
        <v>B7</v>
      </c>
      <c r="M55" s="8">
        <f>B27</f>
        <v>3404</v>
      </c>
      <c r="N55" s="8">
        <f t="shared" si="1"/>
        <v>-1.0236724248240563E-2</v>
      </c>
      <c r="O55" s="8">
        <f t="shared" si="2"/>
        <v>-0.40946896992962251</v>
      </c>
    </row>
    <row r="56" spans="1:15" x14ac:dyDescent="0.4">
      <c r="A56" t="s">
        <v>76</v>
      </c>
      <c r="B56">
        <v>4051</v>
      </c>
      <c r="K56" t="s">
        <v>25</v>
      </c>
      <c r="L56" s="8" t="str">
        <f>A15</f>
        <v>A7</v>
      </c>
      <c r="M56" s="8">
        <f>B15</f>
        <v>3425</v>
      </c>
      <c r="N56" s="8">
        <f t="shared" si="1"/>
        <v>-1.2795905310300703E-3</v>
      </c>
      <c r="O56" s="8">
        <f t="shared" si="2"/>
        <v>-5.1183621241202813E-2</v>
      </c>
    </row>
    <row r="57" spans="1:15" x14ac:dyDescent="0.4">
      <c r="A57" t="s">
        <v>94</v>
      </c>
      <c r="B57">
        <v>4558</v>
      </c>
      <c r="K57" t="s">
        <v>34</v>
      </c>
      <c r="L57" s="8" t="str">
        <f>A16</f>
        <v>A8</v>
      </c>
      <c r="M57" s="8">
        <f>B16</f>
        <v>3453</v>
      </c>
      <c r="N57" s="8">
        <f t="shared" si="1"/>
        <v>1.0663254425250587E-2</v>
      </c>
      <c r="O57" s="8">
        <f t="shared" si="2"/>
        <v>0.42653017701002349</v>
      </c>
    </row>
    <row r="58" spans="1:15" x14ac:dyDescent="0.4">
      <c r="A58" t="s">
        <v>95</v>
      </c>
      <c r="B58">
        <v>3875</v>
      </c>
      <c r="K58" t="s">
        <v>35</v>
      </c>
      <c r="L58" s="8" t="str">
        <f>A28</f>
        <v>B8</v>
      </c>
      <c r="M58" s="8">
        <f>B28</f>
        <v>3661</v>
      </c>
      <c r="N58" s="8">
        <f t="shared" si="1"/>
        <v>9.9381531243335472E-2</v>
      </c>
      <c r="O58" s="8">
        <f t="shared" si="2"/>
        <v>3.975261249733419</v>
      </c>
    </row>
    <row r="59" spans="1:15" x14ac:dyDescent="0.4">
      <c r="A59" t="s">
        <v>96</v>
      </c>
      <c r="B59">
        <v>33354</v>
      </c>
      <c r="K59" t="s">
        <v>36</v>
      </c>
      <c r="L59" s="8" t="str">
        <f>A40</f>
        <v>C8</v>
      </c>
      <c r="M59" s="8">
        <f>B40</f>
        <v>4203</v>
      </c>
      <c r="N59" s="8">
        <f t="shared" si="1"/>
        <v>0.33056088718276816</v>
      </c>
      <c r="O59" s="8">
        <f t="shared" si="2"/>
        <v>13.222435487310726</v>
      </c>
    </row>
    <row r="60" spans="1:15" x14ac:dyDescent="0.4">
      <c r="A60" t="s">
        <v>13</v>
      </c>
      <c r="B60">
        <v>3718</v>
      </c>
      <c r="K60" t="s">
        <v>37</v>
      </c>
      <c r="L60" s="8" t="str">
        <f>A52</f>
        <v>D8</v>
      </c>
      <c r="M60" s="8">
        <f>B52</f>
        <v>8201</v>
      </c>
      <c r="N60" s="8">
        <f t="shared" si="1"/>
        <v>2.0358285348688421</v>
      </c>
      <c r="O60" s="8">
        <f t="shared" si="2"/>
        <v>81.433141394753676</v>
      </c>
    </row>
    <row r="61" spans="1:15" x14ac:dyDescent="0.4">
      <c r="A61" t="s">
        <v>21</v>
      </c>
      <c r="B61">
        <v>3405</v>
      </c>
      <c r="K61" t="s">
        <v>38</v>
      </c>
      <c r="L61" s="8" t="str">
        <f>A64</f>
        <v>E8</v>
      </c>
      <c r="M61" s="8">
        <f>B64</f>
        <v>34970</v>
      </c>
      <c r="N61" s="8">
        <f t="shared" si="1"/>
        <v>13.453614843250159</v>
      </c>
      <c r="O61" s="8">
        <f t="shared" si="2"/>
        <v>538.14459373000636</v>
      </c>
    </row>
    <row r="62" spans="1:15" x14ac:dyDescent="0.4">
      <c r="A62" t="s">
        <v>29</v>
      </c>
      <c r="B62">
        <v>5604</v>
      </c>
      <c r="K62" t="s">
        <v>30</v>
      </c>
      <c r="L62" s="8" t="str">
        <f>A76</f>
        <v>F8</v>
      </c>
      <c r="M62" s="8">
        <f>B76</f>
        <v>44166</v>
      </c>
      <c r="N62" s="8">
        <f t="shared" si="1"/>
        <v>17.375986351034335</v>
      </c>
      <c r="O62" s="8">
        <f t="shared" si="2"/>
        <v>695.03945404137335</v>
      </c>
    </row>
    <row r="63" spans="1:15" x14ac:dyDescent="0.4">
      <c r="A63" t="s">
        <v>38</v>
      </c>
      <c r="B63">
        <v>3491</v>
      </c>
      <c r="K63" t="s">
        <v>39</v>
      </c>
      <c r="L63" s="8" t="str">
        <f>A88</f>
        <v>G8</v>
      </c>
      <c r="M63" s="8">
        <f>B88</f>
        <v>39592</v>
      </c>
      <c r="N63" s="8">
        <f t="shared" si="1"/>
        <v>15.425037321390489</v>
      </c>
      <c r="O63" s="8">
        <f t="shared" si="2"/>
        <v>617.00149285561952</v>
      </c>
    </row>
    <row r="64" spans="1:15" x14ac:dyDescent="0.4">
      <c r="A64" t="s">
        <v>45</v>
      </c>
      <c r="B64">
        <v>34970</v>
      </c>
      <c r="K64" t="s">
        <v>40</v>
      </c>
      <c r="L64" s="8" t="str">
        <f>A100</f>
        <v>H8</v>
      </c>
      <c r="M64" s="8">
        <f>B100</f>
        <v>25716</v>
      </c>
      <c r="N64" s="8">
        <f t="shared" si="1"/>
        <v>9.5065045851994032</v>
      </c>
      <c r="O64" s="8">
        <f t="shared" si="2"/>
        <v>380.26018340797611</v>
      </c>
    </row>
    <row r="65" spans="1:15" x14ac:dyDescent="0.4">
      <c r="A65" t="s">
        <v>53</v>
      </c>
      <c r="B65">
        <v>4501</v>
      </c>
      <c r="K65" t="s">
        <v>48</v>
      </c>
      <c r="L65" s="8" t="str">
        <f>A101</f>
        <v>H9</v>
      </c>
      <c r="M65" s="8">
        <f>B101</f>
        <v>13263</v>
      </c>
      <c r="N65" s="8">
        <f t="shared" si="1"/>
        <v>4.1949242908935807</v>
      </c>
      <c r="O65" s="8">
        <f t="shared" si="2"/>
        <v>167.79697163574323</v>
      </c>
    </row>
    <row r="66" spans="1:15" x14ac:dyDescent="0.4">
      <c r="A66" t="s">
        <v>61</v>
      </c>
      <c r="B66">
        <v>3365</v>
      </c>
      <c r="K66" t="s">
        <v>47</v>
      </c>
      <c r="L66" s="8" t="str">
        <f>A89</f>
        <v>G9</v>
      </c>
      <c r="M66" s="8">
        <f>B89</f>
        <v>3370</v>
      </c>
      <c r="N66" s="8">
        <f t="shared" si="1"/>
        <v>-2.4738750266581361E-2</v>
      </c>
      <c r="O66" s="8">
        <f t="shared" si="2"/>
        <v>-0.98955001066325443</v>
      </c>
    </row>
    <row r="67" spans="1:15" x14ac:dyDescent="0.4">
      <c r="A67" t="s">
        <v>69</v>
      </c>
      <c r="B67">
        <v>40241</v>
      </c>
      <c r="K67" t="s">
        <v>46</v>
      </c>
      <c r="L67" s="8" t="str">
        <f>A77</f>
        <v>F9</v>
      </c>
      <c r="M67" s="8">
        <f>B77</f>
        <v>5265</v>
      </c>
      <c r="N67" s="8">
        <f t="shared" si="1"/>
        <v>0.78353593516741304</v>
      </c>
      <c r="O67" s="8">
        <f t="shared" si="2"/>
        <v>31.341437406696521</v>
      </c>
    </row>
    <row r="68" spans="1:15" x14ac:dyDescent="0.4">
      <c r="A68" t="s">
        <v>77</v>
      </c>
      <c r="B68">
        <v>4205</v>
      </c>
      <c r="K68" t="s">
        <v>45</v>
      </c>
      <c r="L68" s="8" t="str">
        <f>A65</f>
        <v>E9</v>
      </c>
      <c r="M68" s="8">
        <f>B65</f>
        <v>4501</v>
      </c>
      <c r="N68" s="8">
        <f t="shared" si="1"/>
        <v>0.45766687993175514</v>
      </c>
      <c r="O68" s="8">
        <f t="shared" si="2"/>
        <v>18.306675197270206</v>
      </c>
    </row>
    <row r="69" spans="1:15" x14ac:dyDescent="0.4">
      <c r="A69" t="s">
        <v>97</v>
      </c>
      <c r="B69">
        <v>3680</v>
      </c>
      <c r="K69" t="s">
        <v>44</v>
      </c>
      <c r="L69" s="8" t="str">
        <f>A53</f>
        <v>D9</v>
      </c>
      <c r="M69" s="8">
        <f>B53</f>
        <v>4136</v>
      </c>
      <c r="N69" s="8">
        <f t="shared" si="1"/>
        <v>0.30198336532309661</v>
      </c>
      <c r="O69" s="8">
        <f t="shared" si="2"/>
        <v>12.079334612923864</v>
      </c>
    </row>
    <row r="70" spans="1:15" x14ac:dyDescent="0.4">
      <c r="A70" t="s">
        <v>98</v>
      </c>
      <c r="B70">
        <v>4506</v>
      </c>
      <c r="K70" t="s">
        <v>43</v>
      </c>
      <c r="L70" s="8" t="str">
        <f>A41</f>
        <v>C9</v>
      </c>
      <c r="M70" s="8">
        <f>B41</f>
        <v>4111</v>
      </c>
      <c r="N70" s="8">
        <f t="shared" si="1"/>
        <v>0.29132011089784604</v>
      </c>
      <c r="O70" s="8">
        <f t="shared" si="2"/>
        <v>11.652804435913842</v>
      </c>
    </row>
    <row r="71" spans="1:15" x14ac:dyDescent="0.4">
      <c r="A71" t="s">
        <v>99</v>
      </c>
      <c r="B71">
        <v>44890</v>
      </c>
      <c r="K71" t="s">
        <v>42</v>
      </c>
      <c r="L71" s="8" t="str">
        <f>A29</f>
        <v>B9</v>
      </c>
      <c r="M71" s="8">
        <f>B29</f>
        <v>4193</v>
      </c>
      <c r="N71" s="8">
        <f t="shared" si="1"/>
        <v>0.32629558541266795</v>
      </c>
      <c r="O71" s="8">
        <f t="shared" si="2"/>
        <v>13.051823416506718</v>
      </c>
    </row>
    <row r="72" spans="1:15" x14ac:dyDescent="0.4">
      <c r="A72" t="s">
        <v>14</v>
      </c>
      <c r="B72">
        <v>3505</v>
      </c>
      <c r="K72" t="s">
        <v>41</v>
      </c>
      <c r="L72" s="8" t="str">
        <f>A17</f>
        <v>A9</v>
      </c>
      <c r="M72" s="8">
        <f>B17</f>
        <v>3895</v>
      </c>
      <c r="N72" s="8">
        <f t="shared" si="1"/>
        <v>0.19918959266368094</v>
      </c>
      <c r="O72" s="8">
        <f t="shared" si="2"/>
        <v>7.9675837065472379</v>
      </c>
    </row>
    <row r="73" spans="1:15" x14ac:dyDescent="0.4">
      <c r="A73" t="s">
        <v>22</v>
      </c>
      <c r="B73">
        <v>3343</v>
      </c>
      <c r="K73" t="s">
        <v>49</v>
      </c>
      <c r="L73" s="8" t="str">
        <f>A18</f>
        <v>A10</v>
      </c>
      <c r="M73" s="8">
        <f>B18</f>
        <v>3637</v>
      </c>
      <c r="N73" s="8">
        <f t="shared" si="1"/>
        <v>8.9144806995094902E-2</v>
      </c>
      <c r="O73" s="8">
        <f t="shared" si="2"/>
        <v>3.5657922798037962</v>
      </c>
    </row>
    <row r="74" spans="1:15" x14ac:dyDescent="0.4">
      <c r="A74" t="s">
        <v>32</v>
      </c>
      <c r="B74">
        <v>4623</v>
      </c>
      <c r="K74" t="s">
        <v>50</v>
      </c>
      <c r="L74" s="8" t="str">
        <f>A30</f>
        <v>B10</v>
      </c>
      <c r="M74" s="8">
        <f>B30</f>
        <v>3471</v>
      </c>
      <c r="N74" s="8">
        <f t="shared" ref="N74:N96" si="4">(M74-I$15)/2344.5</f>
        <v>1.8340797611431009E-2</v>
      </c>
      <c r="O74" s="8">
        <f t="shared" ref="O74:O96" si="5">N74*40</f>
        <v>0.73363190445724036</v>
      </c>
    </row>
    <row r="75" spans="1:15" x14ac:dyDescent="0.4">
      <c r="A75" t="s">
        <v>30</v>
      </c>
      <c r="B75">
        <v>3671</v>
      </c>
      <c r="K75" t="s">
        <v>51</v>
      </c>
      <c r="L75" s="8" t="str">
        <f>A42</f>
        <v>C10</v>
      </c>
      <c r="M75" s="8">
        <f>B42</f>
        <v>3398</v>
      </c>
      <c r="N75" s="8">
        <f t="shared" si="4"/>
        <v>-1.2795905310300703E-2</v>
      </c>
      <c r="O75" s="8">
        <f t="shared" si="5"/>
        <v>-0.51183621241202815</v>
      </c>
    </row>
    <row r="76" spans="1:15" x14ac:dyDescent="0.4">
      <c r="A76" t="s">
        <v>46</v>
      </c>
      <c r="B76">
        <v>44166</v>
      </c>
      <c r="K76" t="s">
        <v>52</v>
      </c>
      <c r="L76" t="str">
        <f>A54</f>
        <v>D10</v>
      </c>
      <c r="M76">
        <f>B54</f>
        <v>3355</v>
      </c>
      <c r="N76" s="8">
        <f t="shared" si="4"/>
        <v>-3.1136702921731714E-2</v>
      </c>
      <c r="O76" s="8">
        <f t="shared" si="5"/>
        <v>-1.2454681168692685</v>
      </c>
    </row>
    <row r="77" spans="1:15" x14ac:dyDescent="0.4">
      <c r="A77" t="s">
        <v>54</v>
      </c>
      <c r="B77">
        <v>5265</v>
      </c>
      <c r="K77" t="s">
        <v>53</v>
      </c>
      <c r="L77" t="str">
        <f>A66</f>
        <v>E10</v>
      </c>
      <c r="M77">
        <f>B66</f>
        <v>3365</v>
      </c>
      <c r="N77" s="8">
        <f t="shared" si="4"/>
        <v>-2.6871401151631478E-2</v>
      </c>
      <c r="O77" s="8">
        <f t="shared" si="5"/>
        <v>-1.0748560460652592</v>
      </c>
    </row>
    <row r="78" spans="1:15" x14ac:dyDescent="0.4">
      <c r="A78" t="s">
        <v>62</v>
      </c>
      <c r="B78">
        <v>3391</v>
      </c>
      <c r="K78" t="s">
        <v>54</v>
      </c>
      <c r="L78" t="str">
        <f>A78</f>
        <v>F10</v>
      </c>
      <c r="M78">
        <f>B78</f>
        <v>3391</v>
      </c>
      <c r="N78" s="8">
        <f t="shared" si="4"/>
        <v>-1.5781616549370867E-2</v>
      </c>
      <c r="O78" s="8">
        <f t="shared" si="5"/>
        <v>-0.63126466197483466</v>
      </c>
    </row>
    <row r="79" spans="1:15" x14ac:dyDescent="0.4">
      <c r="A79" t="s">
        <v>70</v>
      </c>
      <c r="B79">
        <v>22567</v>
      </c>
      <c r="K79" t="s">
        <v>55</v>
      </c>
      <c r="L79" t="str">
        <f>A90</f>
        <v>G10</v>
      </c>
      <c r="M79">
        <f>B90</f>
        <v>3530</v>
      </c>
      <c r="N79" s="8">
        <f t="shared" si="4"/>
        <v>4.3506078055022393E-2</v>
      </c>
      <c r="O79" s="8">
        <f t="shared" si="5"/>
        <v>1.7402431222008956</v>
      </c>
    </row>
    <row r="80" spans="1:15" x14ac:dyDescent="0.4">
      <c r="A80" t="s">
        <v>78</v>
      </c>
      <c r="B80">
        <v>3951</v>
      </c>
      <c r="K80" t="s">
        <v>56</v>
      </c>
      <c r="L80" t="str">
        <f>A102</f>
        <v>H10</v>
      </c>
      <c r="M80">
        <f>B102</f>
        <v>3710</v>
      </c>
      <c r="N80" s="8">
        <f t="shared" si="4"/>
        <v>0.12028150991682661</v>
      </c>
      <c r="O80" s="8">
        <f t="shared" si="5"/>
        <v>4.811260396673064</v>
      </c>
    </row>
    <row r="81" spans="1:15" x14ac:dyDescent="0.4">
      <c r="A81" t="s">
        <v>100</v>
      </c>
      <c r="B81">
        <v>3428</v>
      </c>
      <c r="K81" t="s">
        <v>64</v>
      </c>
      <c r="L81" t="str">
        <f>A103</f>
        <v>H11</v>
      </c>
      <c r="M81">
        <f>B103</f>
        <v>4239</v>
      </c>
      <c r="N81" s="8">
        <f t="shared" si="4"/>
        <v>0.34591597355512904</v>
      </c>
      <c r="O81" s="8">
        <f t="shared" si="5"/>
        <v>13.836638942205163</v>
      </c>
    </row>
    <row r="82" spans="1:15" x14ac:dyDescent="0.4">
      <c r="A82" t="s">
        <v>101</v>
      </c>
      <c r="B82">
        <v>5870</v>
      </c>
      <c r="K82" t="s">
        <v>63</v>
      </c>
      <c r="L82" t="str">
        <f>A91</f>
        <v>G11</v>
      </c>
      <c r="M82">
        <f>B91</f>
        <v>6475</v>
      </c>
      <c r="N82" s="8">
        <f t="shared" si="4"/>
        <v>1.2996374493495415</v>
      </c>
      <c r="O82" s="8">
        <f t="shared" si="5"/>
        <v>51.985497973981659</v>
      </c>
    </row>
    <row r="83" spans="1:15" x14ac:dyDescent="0.4">
      <c r="A83" t="s">
        <v>102</v>
      </c>
      <c r="B83">
        <v>52043</v>
      </c>
      <c r="K83" t="s">
        <v>62</v>
      </c>
      <c r="L83" t="str">
        <f>A79</f>
        <v>F11</v>
      </c>
      <c r="M83">
        <f>B79</f>
        <v>22567</v>
      </c>
      <c r="N83" s="8">
        <f t="shared" si="4"/>
        <v>8.1633610577948392</v>
      </c>
      <c r="O83" s="8">
        <f t="shared" si="5"/>
        <v>326.53444231179355</v>
      </c>
    </row>
    <row r="84" spans="1:15" x14ac:dyDescent="0.4">
      <c r="A84" t="s">
        <v>15</v>
      </c>
      <c r="B84">
        <v>3336</v>
      </c>
      <c r="K84" t="s">
        <v>61</v>
      </c>
      <c r="L84" t="str">
        <f>A67</f>
        <v>E11</v>
      </c>
      <c r="M84">
        <f>B67</f>
        <v>40241</v>
      </c>
      <c r="N84" s="8">
        <f t="shared" si="4"/>
        <v>15.701855406269994</v>
      </c>
      <c r="O84" s="8">
        <f t="shared" si="5"/>
        <v>628.07421625079974</v>
      </c>
    </row>
    <row r="85" spans="1:15" x14ac:dyDescent="0.4">
      <c r="A85" t="s">
        <v>23</v>
      </c>
      <c r="B85">
        <v>3349</v>
      </c>
      <c r="K85" t="s">
        <v>60</v>
      </c>
      <c r="L85" t="str">
        <f>A55</f>
        <v>D11</v>
      </c>
      <c r="M85">
        <f>B55</f>
        <v>46125</v>
      </c>
      <c r="N85" s="8">
        <f t="shared" si="4"/>
        <v>18.211558967796972</v>
      </c>
      <c r="O85" s="8">
        <f t="shared" si="5"/>
        <v>728.46235871187889</v>
      </c>
    </row>
    <row r="86" spans="1:15" x14ac:dyDescent="0.4">
      <c r="A86" t="s">
        <v>31</v>
      </c>
      <c r="B86">
        <v>4068</v>
      </c>
      <c r="K86" t="s">
        <v>59</v>
      </c>
      <c r="L86" t="str">
        <f>A43</f>
        <v>C11</v>
      </c>
      <c r="M86">
        <f>B43</f>
        <v>34838</v>
      </c>
      <c r="N86" s="8">
        <f t="shared" si="4"/>
        <v>13.397312859884837</v>
      </c>
      <c r="O86" s="8">
        <f t="shared" si="5"/>
        <v>535.8925143953935</v>
      </c>
    </row>
    <row r="87" spans="1:15" x14ac:dyDescent="0.4">
      <c r="A87" t="s">
        <v>39</v>
      </c>
      <c r="B87">
        <v>3984</v>
      </c>
      <c r="K87" t="s">
        <v>58</v>
      </c>
      <c r="L87" t="str">
        <f>A31</f>
        <v>B11</v>
      </c>
      <c r="M87">
        <f>B31</f>
        <v>16907</v>
      </c>
      <c r="N87" s="8">
        <f t="shared" si="4"/>
        <v>5.7492002559181064</v>
      </c>
      <c r="O87" s="8">
        <f t="shared" si="5"/>
        <v>229.96801023672424</v>
      </c>
    </row>
    <row r="88" spans="1:15" x14ac:dyDescent="0.4">
      <c r="A88" t="s">
        <v>47</v>
      </c>
      <c r="B88">
        <v>39592</v>
      </c>
      <c r="K88" t="s">
        <v>57</v>
      </c>
      <c r="L88" t="str">
        <f>A19</f>
        <v>A11</v>
      </c>
      <c r="M88">
        <f>B19</f>
        <v>9017</v>
      </c>
      <c r="N88" s="8">
        <f t="shared" si="4"/>
        <v>2.3838771593090211</v>
      </c>
      <c r="O88" s="8">
        <f t="shared" si="5"/>
        <v>95.355086372360844</v>
      </c>
    </row>
    <row r="89" spans="1:15" x14ac:dyDescent="0.4">
      <c r="A89" t="s">
        <v>55</v>
      </c>
      <c r="B89">
        <v>3370</v>
      </c>
      <c r="K89" t="s">
        <v>65</v>
      </c>
      <c r="L89" t="str">
        <f>A20</f>
        <v>A12</v>
      </c>
      <c r="M89">
        <f>B20</f>
        <v>6664</v>
      </c>
      <c r="N89" s="8">
        <f t="shared" si="4"/>
        <v>1.380251652804436</v>
      </c>
      <c r="O89" s="8">
        <f t="shared" si="5"/>
        <v>55.210066112177437</v>
      </c>
    </row>
    <row r="90" spans="1:15" x14ac:dyDescent="0.4">
      <c r="A90" t="s">
        <v>63</v>
      </c>
      <c r="B90">
        <v>3530</v>
      </c>
      <c r="K90" t="s">
        <v>66</v>
      </c>
      <c r="L90" t="str">
        <f>A32</f>
        <v>B12</v>
      </c>
      <c r="M90">
        <f>B32</f>
        <v>4811</v>
      </c>
      <c r="N90" s="8">
        <f t="shared" si="4"/>
        <v>0.5898912348048625</v>
      </c>
      <c r="O90" s="8">
        <f t="shared" si="5"/>
        <v>23.595649392194499</v>
      </c>
    </row>
    <row r="91" spans="1:15" x14ac:dyDescent="0.4">
      <c r="A91" t="s">
        <v>71</v>
      </c>
      <c r="B91">
        <v>6475</v>
      </c>
      <c r="K91" t="s">
        <v>67</v>
      </c>
      <c r="L91" t="str">
        <f>A44</f>
        <v>C12</v>
      </c>
      <c r="M91">
        <f>B44</f>
        <v>4224</v>
      </c>
      <c r="N91" s="8">
        <f t="shared" si="4"/>
        <v>0.33951802089997868</v>
      </c>
      <c r="O91" s="8">
        <f t="shared" si="5"/>
        <v>13.580720835999147</v>
      </c>
    </row>
    <row r="92" spans="1:15" x14ac:dyDescent="0.4">
      <c r="A92" t="s">
        <v>79</v>
      </c>
      <c r="B92">
        <v>3744</v>
      </c>
      <c r="K92" t="s">
        <v>68</v>
      </c>
      <c r="L92" t="str">
        <f>A56</f>
        <v>D12</v>
      </c>
      <c r="M92">
        <f>B56</f>
        <v>4051</v>
      </c>
      <c r="N92" s="8">
        <f t="shared" si="4"/>
        <v>0.26572830027724459</v>
      </c>
      <c r="O92" s="8">
        <f t="shared" si="5"/>
        <v>10.629132011089784</v>
      </c>
    </row>
    <row r="93" spans="1:15" x14ac:dyDescent="0.4">
      <c r="A93" t="s">
        <v>103</v>
      </c>
      <c r="B93">
        <v>3431</v>
      </c>
      <c r="K93" t="s">
        <v>69</v>
      </c>
      <c r="L93" t="str">
        <f>A68</f>
        <v>E12</v>
      </c>
      <c r="M93">
        <f>B68</f>
        <v>4205</v>
      </c>
      <c r="N93" s="8">
        <f t="shared" si="4"/>
        <v>0.33141394753678821</v>
      </c>
      <c r="O93" s="8">
        <f t="shared" si="5"/>
        <v>13.256557901471528</v>
      </c>
    </row>
    <row r="94" spans="1:15" x14ac:dyDescent="0.4">
      <c r="A94" t="s">
        <v>104</v>
      </c>
      <c r="B94">
        <v>11498</v>
      </c>
      <c r="K94" t="s">
        <v>70</v>
      </c>
      <c r="L94" t="str">
        <f>A80</f>
        <v>F12</v>
      </c>
      <c r="M94">
        <f>B80</f>
        <v>3951</v>
      </c>
      <c r="N94" s="8">
        <f t="shared" si="4"/>
        <v>0.22307528257624226</v>
      </c>
      <c r="O94" s="8">
        <f t="shared" si="5"/>
        <v>8.9230113030496909</v>
      </c>
    </row>
    <row r="95" spans="1:15" x14ac:dyDescent="0.4">
      <c r="A95" t="s">
        <v>105</v>
      </c>
      <c r="B95">
        <v>26100</v>
      </c>
      <c r="K95" t="s">
        <v>71</v>
      </c>
      <c r="L95" t="str">
        <f>A92</f>
        <v>G12</v>
      </c>
      <c r="M95">
        <f>B92</f>
        <v>3744</v>
      </c>
      <c r="N95" s="8">
        <f t="shared" si="4"/>
        <v>0.13478353593516743</v>
      </c>
      <c r="O95" s="8">
        <f t="shared" si="5"/>
        <v>5.3913414374066972</v>
      </c>
    </row>
    <row r="96" spans="1:15" x14ac:dyDescent="0.4">
      <c r="A96" t="s">
        <v>16</v>
      </c>
      <c r="B96">
        <v>3348</v>
      </c>
      <c r="K96" t="s">
        <v>72</v>
      </c>
      <c r="L96" t="str">
        <f>A104</f>
        <v>H12</v>
      </c>
      <c r="M96">
        <f>B104</f>
        <v>3587</v>
      </c>
      <c r="N96" s="8">
        <f t="shared" si="4"/>
        <v>6.7818298144593725E-2</v>
      </c>
      <c r="O96" s="8">
        <f t="shared" si="5"/>
        <v>2.712731925783749</v>
      </c>
    </row>
    <row r="97" spans="1:2" x14ac:dyDescent="0.4">
      <c r="A97" t="s">
        <v>24</v>
      </c>
      <c r="B97">
        <v>3333</v>
      </c>
    </row>
    <row r="98" spans="1:2" x14ac:dyDescent="0.4">
      <c r="A98" t="s">
        <v>33</v>
      </c>
      <c r="B98">
        <v>3931</v>
      </c>
    </row>
    <row r="99" spans="1:2" x14ac:dyDescent="0.4">
      <c r="A99" t="s">
        <v>40</v>
      </c>
      <c r="B99">
        <v>4164</v>
      </c>
    </row>
    <row r="100" spans="1:2" x14ac:dyDescent="0.4">
      <c r="A100" t="s">
        <v>48</v>
      </c>
      <c r="B100">
        <v>25716</v>
      </c>
    </row>
    <row r="101" spans="1:2" x14ac:dyDescent="0.4">
      <c r="A101" t="s">
        <v>56</v>
      </c>
      <c r="B101">
        <v>13263</v>
      </c>
    </row>
    <row r="102" spans="1:2" x14ac:dyDescent="0.4">
      <c r="A102" t="s">
        <v>64</v>
      </c>
      <c r="B102">
        <v>3710</v>
      </c>
    </row>
    <row r="103" spans="1:2" x14ac:dyDescent="0.4">
      <c r="A103" t="s">
        <v>72</v>
      </c>
      <c r="B103">
        <v>4239</v>
      </c>
    </row>
    <row r="104" spans="1:2" x14ac:dyDescent="0.4">
      <c r="A104" t="s">
        <v>80</v>
      </c>
      <c r="B104">
        <v>3587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50161</v>
      </c>
      <c r="D2">
        <v>3326</v>
      </c>
      <c r="E2">
        <v>5063</v>
      </c>
      <c r="F2">
        <v>4282</v>
      </c>
      <c r="G2">
        <v>53420</v>
      </c>
      <c r="H2">
        <v>44429</v>
      </c>
      <c r="I2">
        <v>3361</v>
      </c>
      <c r="J2">
        <v>3391</v>
      </c>
      <c r="K2">
        <v>3825</v>
      </c>
      <c r="L2">
        <v>3563</v>
      </c>
      <c r="M2">
        <v>8890</v>
      </c>
      <c r="N2">
        <v>6608</v>
      </c>
      <c r="O2">
        <v>37346</v>
      </c>
      <c r="P2">
        <v>3330</v>
      </c>
      <c r="Q2">
        <v>6436</v>
      </c>
      <c r="R2">
        <v>4012</v>
      </c>
      <c r="S2">
        <v>30298</v>
      </c>
      <c r="T2">
        <v>29423</v>
      </c>
      <c r="U2">
        <v>3320</v>
      </c>
      <c r="V2">
        <v>3585</v>
      </c>
      <c r="W2">
        <v>4110</v>
      </c>
      <c r="X2">
        <v>3400</v>
      </c>
      <c r="Y2">
        <v>16584</v>
      </c>
      <c r="Z2">
        <v>4746</v>
      </c>
      <c r="AA2">
        <v>21355</v>
      </c>
      <c r="AB2">
        <v>3320</v>
      </c>
      <c r="AC2">
        <v>8653</v>
      </c>
      <c r="AD2">
        <v>4025</v>
      </c>
      <c r="AE2">
        <v>6380</v>
      </c>
      <c r="AF2">
        <v>12698</v>
      </c>
      <c r="AG2">
        <v>3315</v>
      </c>
      <c r="AH2">
        <v>4121</v>
      </c>
      <c r="AI2">
        <v>4042</v>
      </c>
      <c r="AJ2">
        <v>3342</v>
      </c>
      <c r="AK2">
        <v>34320</v>
      </c>
      <c r="AL2">
        <v>4170</v>
      </c>
      <c r="AM2">
        <v>8007</v>
      </c>
      <c r="AN2">
        <v>3440</v>
      </c>
      <c r="AO2">
        <v>17371</v>
      </c>
      <c r="AP2">
        <v>4060</v>
      </c>
      <c r="AQ2">
        <v>3595</v>
      </c>
      <c r="AR2">
        <v>6925</v>
      </c>
      <c r="AS2">
        <v>3311</v>
      </c>
      <c r="AT2">
        <v>8129</v>
      </c>
      <c r="AU2">
        <v>4053</v>
      </c>
      <c r="AV2">
        <v>3283</v>
      </c>
      <c r="AW2">
        <v>45377</v>
      </c>
      <c r="AX2">
        <v>3994</v>
      </c>
      <c r="AY2">
        <v>4463</v>
      </c>
      <c r="AZ2">
        <v>3816</v>
      </c>
      <c r="BA2">
        <v>32573</v>
      </c>
      <c r="BB2">
        <v>3705</v>
      </c>
      <c r="BC2">
        <v>3350</v>
      </c>
      <c r="BD2">
        <v>5576</v>
      </c>
      <c r="BE2">
        <v>3430</v>
      </c>
      <c r="BF2">
        <v>34741</v>
      </c>
      <c r="BG2">
        <v>4427</v>
      </c>
      <c r="BH2">
        <v>3311</v>
      </c>
      <c r="BI2">
        <v>39177</v>
      </c>
      <c r="BJ2">
        <v>4163</v>
      </c>
      <c r="BK2">
        <v>3605</v>
      </c>
      <c r="BL2">
        <v>4405</v>
      </c>
      <c r="BM2">
        <v>44079</v>
      </c>
      <c r="BN2">
        <v>3455</v>
      </c>
      <c r="BO2">
        <v>3277</v>
      </c>
      <c r="BP2">
        <v>4548</v>
      </c>
      <c r="BQ2">
        <v>3606</v>
      </c>
      <c r="BR2">
        <v>43794</v>
      </c>
      <c r="BS2">
        <v>5179</v>
      </c>
      <c r="BT2">
        <v>3332</v>
      </c>
      <c r="BU2">
        <v>22251</v>
      </c>
      <c r="BV2">
        <v>3890</v>
      </c>
      <c r="BW2">
        <v>3354</v>
      </c>
      <c r="BX2">
        <v>5760</v>
      </c>
      <c r="BY2">
        <v>51051</v>
      </c>
      <c r="BZ2">
        <v>3290</v>
      </c>
      <c r="CA2">
        <v>3449</v>
      </c>
      <c r="CB2">
        <v>4009</v>
      </c>
      <c r="CC2">
        <v>3923</v>
      </c>
      <c r="CD2">
        <v>38898</v>
      </c>
      <c r="CE2">
        <v>3325</v>
      </c>
      <c r="CF2">
        <v>3471</v>
      </c>
      <c r="CG2">
        <v>6412</v>
      </c>
      <c r="CH2">
        <v>3691</v>
      </c>
      <c r="CI2">
        <v>3369</v>
      </c>
      <c r="CJ2">
        <v>11104</v>
      </c>
      <c r="CK2">
        <v>25418</v>
      </c>
      <c r="CL2">
        <v>3291</v>
      </c>
      <c r="CM2">
        <v>3279</v>
      </c>
      <c r="CN2">
        <v>3852</v>
      </c>
      <c r="CO2">
        <v>4059</v>
      </c>
      <c r="CP2">
        <v>23922</v>
      </c>
      <c r="CQ2">
        <v>12559</v>
      </c>
      <c r="CR2">
        <v>3642</v>
      </c>
      <c r="CS2">
        <v>4169</v>
      </c>
      <c r="CT2">
        <v>3531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50161</v>
      </c>
      <c r="G9">
        <f>'Plate 1'!G9</f>
        <v>30</v>
      </c>
      <c r="H9" t="str">
        <f t="shared" ref="H9:I9" si="0">A9</f>
        <v>A1</v>
      </c>
      <c r="I9">
        <f t="shared" si="0"/>
        <v>50161</v>
      </c>
      <c r="K9" t="s">
        <v>82</v>
      </c>
      <c r="L9" t="str">
        <f>A10</f>
        <v>A2</v>
      </c>
      <c r="M9">
        <f>B10</f>
        <v>3326</v>
      </c>
      <c r="N9" s="8">
        <f>(M9-I$15)/2295.3</f>
        <v>-1.219884111009454E-2</v>
      </c>
      <c r="O9">
        <f>N9*40</f>
        <v>-0.48795364440378158</v>
      </c>
    </row>
    <row r="10" spans="1:98" x14ac:dyDescent="0.4">
      <c r="A10" t="s">
        <v>83</v>
      </c>
      <c r="B10">
        <v>3326</v>
      </c>
      <c r="G10">
        <f>'Plate 1'!G10</f>
        <v>15</v>
      </c>
      <c r="H10" t="str">
        <f>A21</f>
        <v>B1</v>
      </c>
      <c r="I10">
        <f>B21</f>
        <v>37346</v>
      </c>
      <c r="K10" t="s">
        <v>85</v>
      </c>
      <c r="L10" t="str">
        <f>A22</f>
        <v>B2</v>
      </c>
      <c r="M10">
        <f>B22</f>
        <v>3330</v>
      </c>
      <c r="N10" s="8">
        <f t="shared" ref="N10:N73" si="1">(M10-I$15)/2295.3</f>
        <v>-1.0456149522938177E-2</v>
      </c>
      <c r="O10">
        <f t="shared" ref="O10:O73" si="2">N10*40</f>
        <v>-0.41824598091752707</v>
      </c>
    </row>
    <row r="11" spans="1:98" x14ac:dyDescent="0.4">
      <c r="A11" t="s">
        <v>84</v>
      </c>
      <c r="B11">
        <v>5063</v>
      </c>
      <c r="G11">
        <f>'Plate 1'!G11</f>
        <v>7.5</v>
      </c>
      <c r="H11" t="str">
        <f>A33</f>
        <v>C1</v>
      </c>
      <c r="I11">
        <f>B33</f>
        <v>21355</v>
      </c>
      <c r="K11" t="s">
        <v>88</v>
      </c>
      <c r="L11" t="str">
        <f>A34</f>
        <v>C2</v>
      </c>
      <c r="M11">
        <f>B34</f>
        <v>3320</v>
      </c>
      <c r="N11" s="8">
        <f t="shared" si="1"/>
        <v>-1.4812878490829084E-2</v>
      </c>
      <c r="O11">
        <f t="shared" si="2"/>
        <v>-0.59251513963316338</v>
      </c>
    </row>
    <row r="12" spans="1:98" x14ac:dyDescent="0.4">
      <c r="A12" t="s">
        <v>9</v>
      </c>
      <c r="B12">
        <v>4282</v>
      </c>
      <c r="G12">
        <f>'Plate 1'!G12</f>
        <v>1.875</v>
      </c>
      <c r="H12" t="str">
        <f>A45</f>
        <v>D1</v>
      </c>
      <c r="I12">
        <f>B45</f>
        <v>8007</v>
      </c>
      <c r="K12" t="s">
        <v>91</v>
      </c>
      <c r="L12" t="str">
        <f>A46</f>
        <v>D2</v>
      </c>
      <c r="M12">
        <f>B46</f>
        <v>3440</v>
      </c>
      <c r="N12" s="8">
        <f t="shared" si="1"/>
        <v>3.7467869123861804E-2</v>
      </c>
      <c r="O12">
        <f t="shared" si="2"/>
        <v>1.4987147649544721</v>
      </c>
    </row>
    <row r="13" spans="1:98" x14ac:dyDescent="0.4">
      <c r="A13" t="s">
        <v>17</v>
      </c>
      <c r="B13">
        <v>53420</v>
      </c>
      <c r="G13">
        <f>'Plate 1'!G13</f>
        <v>0.46875</v>
      </c>
      <c r="H13" t="str">
        <f>A57</f>
        <v>E1</v>
      </c>
      <c r="I13">
        <f>B57</f>
        <v>4463</v>
      </c>
      <c r="K13" t="s">
        <v>94</v>
      </c>
      <c r="L13" t="str">
        <f>A58</f>
        <v>E2</v>
      </c>
      <c r="M13">
        <f>B58</f>
        <v>3816</v>
      </c>
      <c r="N13" s="8">
        <f t="shared" si="1"/>
        <v>0.20128087831655991</v>
      </c>
      <c r="O13">
        <f t="shared" si="2"/>
        <v>8.0512351326623968</v>
      </c>
    </row>
    <row r="14" spans="1:98" x14ac:dyDescent="0.4">
      <c r="A14" t="s">
        <v>25</v>
      </c>
      <c r="B14">
        <v>44429</v>
      </c>
      <c r="G14">
        <f>'Plate 1'!G14</f>
        <v>0.1171875</v>
      </c>
      <c r="H14" t="str">
        <f>A69</f>
        <v>F1</v>
      </c>
      <c r="I14">
        <f>B69</f>
        <v>3605</v>
      </c>
      <c r="K14" t="s">
        <v>97</v>
      </c>
      <c r="L14" t="str">
        <f>A70</f>
        <v>F2</v>
      </c>
      <c r="M14">
        <f>B70</f>
        <v>4405</v>
      </c>
      <c r="N14" s="8">
        <f t="shared" si="1"/>
        <v>0.45789221452533435</v>
      </c>
      <c r="O14">
        <f t="shared" si="2"/>
        <v>18.315688581013376</v>
      </c>
    </row>
    <row r="15" spans="1:98" x14ac:dyDescent="0.4">
      <c r="A15" t="s">
        <v>34</v>
      </c>
      <c r="B15">
        <v>3361</v>
      </c>
      <c r="G15">
        <f>'Plate 1'!G15</f>
        <v>0</v>
      </c>
      <c r="H15" t="str">
        <f>A81</f>
        <v>G1</v>
      </c>
      <c r="I15">
        <f>B81</f>
        <v>3354</v>
      </c>
      <c r="K15" t="s">
        <v>100</v>
      </c>
      <c r="L15" t="str">
        <f>A82</f>
        <v>G2</v>
      </c>
      <c r="M15">
        <f>B82</f>
        <v>5760</v>
      </c>
      <c r="N15" s="8">
        <f t="shared" si="1"/>
        <v>1.0482289896745522</v>
      </c>
      <c r="O15">
        <f t="shared" si="2"/>
        <v>41.929159586982088</v>
      </c>
    </row>
    <row r="16" spans="1:98" x14ac:dyDescent="0.4">
      <c r="A16" t="s">
        <v>41</v>
      </c>
      <c r="B16">
        <v>3391</v>
      </c>
      <c r="H16" t="s">
        <v>119</v>
      </c>
      <c r="I16">
        <f>SLOPE(I10:I15, G10:G15)</f>
        <v>2278.9378817167621</v>
      </c>
      <c r="K16" t="s">
        <v>103</v>
      </c>
      <c r="L16" t="str">
        <f>A94</f>
        <v>H2</v>
      </c>
      <c r="M16">
        <f>B94</f>
        <v>11104</v>
      </c>
      <c r="N16" s="8">
        <f t="shared" si="1"/>
        <v>3.3764649501154529</v>
      </c>
      <c r="O16">
        <f t="shared" si="2"/>
        <v>135.05859800461812</v>
      </c>
    </row>
    <row r="17" spans="1:15" x14ac:dyDescent="0.4">
      <c r="A17" t="s">
        <v>49</v>
      </c>
      <c r="B17">
        <v>3825</v>
      </c>
      <c r="K17" t="s">
        <v>104</v>
      </c>
      <c r="L17" t="str">
        <f>A95</f>
        <v>H3</v>
      </c>
      <c r="M17">
        <f>B95</f>
        <v>25418</v>
      </c>
      <c r="N17" s="8">
        <f t="shared" si="1"/>
        <v>9.6126867947544969</v>
      </c>
      <c r="O17">
        <f t="shared" si="2"/>
        <v>384.50747179017986</v>
      </c>
    </row>
    <row r="18" spans="1:15" x14ac:dyDescent="0.4">
      <c r="A18" t="s">
        <v>57</v>
      </c>
      <c r="B18">
        <v>3563</v>
      </c>
      <c r="K18" t="s">
        <v>101</v>
      </c>
      <c r="L18" t="str">
        <f>A83</f>
        <v>G3</v>
      </c>
      <c r="M18">
        <f>B83</f>
        <v>51051</v>
      </c>
      <c r="N18" s="8">
        <f t="shared" si="1"/>
        <v>20.78029015814926</v>
      </c>
      <c r="O18">
        <f t="shared" si="2"/>
        <v>831.21160632597037</v>
      </c>
    </row>
    <row r="19" spans="1:15" x14ac:dyDescent="0.4">
      <c r="A19" t="s">
        <v>65</v>
      </c>
      <c r="B19">
        <v>8890</v>
      </c>
      <c r="K19" t="s">
        <v>98</v>
      </c>
      <c r="L19" t="str">
        <f>A71</f>
        <v>F3</v>
      </c>
      <c r="M19">
        <f>B71</f>
        <v>44079</v>
      </c>
      <c r="N19" s="8">
        <f t="shared" si="1"/>
        <v>17.742778721735718</v>
      </c>
      <c r="O19">
        <f t="shared" si="2"/>
        <v>709.71114886942871</v>
      </c>
    </row>
    <row r="20" spans="1:15" x14ac:dyDescent="0.4">
      <c r="A20" t="s">
        <v>73</v>
      </c>
      <c r="B20">
        <v>6608</v>
      </c>
      <c r="K20" t="s">
        <v>95</v>
      </c>
      <c r="L20" t="str">
        <f>A59</f>
        <v>E3</v>
      </c>
      <c r="M20">
        <f>B59</f>
        <v>32573</v>
      </c>
      <c r="N20" s="8">
        <f t="shared" si="1"/>
        <v>12.729926371280442</v>
      </c>
      <c r="O20">
        <f t="shared" si="2"/>
        <v>509.19705485121767</v>
      </c>
    </row>
    <row r="21" spans="1:15" x14ac:dyDescent="0.4">
      <c r="A21" t="s">
        <v>85</v>
      </c>
      <c r="B21">
        <v>37346</v>
      </c>
      <c r="K21" t="s">
        <v>92</v>
      </c>
      <c r="L21" t="str">
        <f>A47</f>
        <v>D3</v>
      </c>
      <c r="M21">
        <f>B47</f>
        <v>17371</v>
      </c>
      <c r="N21" s="8">
        <f t="shared" si="1"/>
        <v>6.1068269942926845</v>
      </c>
      <c r="O21">
        <f t="shared" si="2"/>
        <v>244.27307977170739</v>
      </c>
    </row>
    <row r="22" spans="1:15" x14ac:dyDescent="0.4">
      <c r="A22" t="s">
        <v>86</v>
      </c>
      <c r="B22">
        <v>3330</v>
      </c>
      <c r="K22" t="s">
        <v>89</v>
      </c>
      <c r="L22" t="str">
        <f>A35</f>
        <v>C3</v>
      </c>
      <c r="M22">
        <f>B35</f>
        <v>8653</v>
      </c>
      <c r="N22" s="8">
        <f t="shared" si="1"/>
        <v>2.3086306800853915</v>
      </c>
      <c r="O22">
        <f t="shared" si="2"/>
        <v>92.345227203415661</v>
      </c>
    </row>
    <row r="23" spans="1:15" x14ac:dyDescent="0.4">
      <c r="A23" t="s">
        <v>87</v>
      </c>
      <c r="B23">
        <v>6436</v>
      </c>
      <c r="K23" t="s">
        <v>86</v>
      </c>
      <c r="L23" t="str">
        <f>A23</f>
        <v>B3</v>
      </c>
      <c r="M23">
        <f>B23</f>
        <v>6436</v>
      </c>
      <c r="N23" s="8">
        <f t="shared" si="1"/>
        <v>1.3427438679039776</v>
      </c>
      <c r="O23">
        <f t="shared" si="2"/>
        <v>53.709754716159104</v>
      </c>
    </row>
    <row r="24" spans="1:15" x14ac:dyDescent="0.4">
      <c r="A24" t="s">
        <v>10</v>
      </c>
      <c r="B24">
        <v>4012</v>
      </c>
      <c r="K24" t="s">
        <v>83</v>
      </c>
      <c r="L24" t="str">
        <f>A11</f>
        <v>A3</v>
      </c>
      <c r="M24">
        <f>B11</f>
        <v>5063</v>
      </c>
      <c r="N24" s="8">
        <f t="shared" si="1"/>
        <v>0.74456498061255605</v>
      </c>
      <c r="O24">
        <f t="shared" si="2"/>
        <v>29.782599224502242</v>
      </c>
    </row>
    <row r="25" spans="1:15" x14ac:dyDescent="0.4">
      <c r="A25" t="s">
        <v>18</v>
      </c>
      <c r="B25">
        <v>30298</v>
      </c>
      <c r="K25" t="s">
        <v>84</v>
      </c>
      <c r="L25" t="str">
        <f>A12</f>
        <v>A4</v>
      </c>
      <c r="M25">
        <f>B12</f>
        <v>4282</v>
      </c>
      <c r="N25" s="8">
        <f t="shared" si="1"/>
        <v>0.40430444822027617</v>
      </c>
      <c r="O25">
        <f t="shared" si="2"/>
        <v>16.172177928811045</v>
      </c>
    </row>
    <row r="26" spans="1:15" x14ac:dyDescent="0.4">
      <c r="A26" t="s">
        <v>26</v>
      </c>
      <c r="B26">
        <v>29423</v>
      </c>
      <c r="K26" t="s">
        <v>87</v>
      </c>
      <c r="L26" t="str">
        <f>A24</f>
        <v>B4</v>
      </c>
      <c r="M26">
        <f>B24</f>
        <v>4012</v>
      </c>
      <c r="N26" s="8">
        <f t="shared" si="1"/>
        <v>0.2866727660872217</v>
      </c>
      <c r="O26">
        <f t="shared" si="2"/>
        <v>11.466910643488868</v>
      </c>
    </row>
    <row r="27" spans="1:15" x14ac:dyDescent="0.4">
      <c r="A27" t="s">
        <v>35</v>
      </c>
      <c r="B27">
        <v>3320</v>
      </c>
      <c r="K27" t="s">
        <v>90</v>
      </c>
      <c r="L27" t="str">
        <f>A36</f>
        <v>C4</v>
      </c>
      <c r="M27">
        <f>B36</f>
        <v>4025</v>
      </c>
      <c r="N27" s="8">
        <f t="shared" si="1"/>
        <v>0.29233651374547986</v>
      </c>
      <c r="O27">
        <f t="shared" si="2"/>
        <v>11.693460549819195</v>
      </c>
    </row>
    <row r="28" spans="1:15" x14ac:dyDescent="0.4">
      <c r="A28" t="s">
        <v>42</v>
      </c>
      <c r="B28">
        <v>3585</v>
      </c>
      <c r="K28" t="s">
        <v>93</v>
      </c>
      <c r="L28" t="str">
        <f>A48</f>
        <v>D4</v>
      </c>
      <c r="M28">
        <f>B48</f>
        <v>4060</v>
      </c>
      <c r="N28" s="8">
        <f t="shared" si="1"/>
        <v>0.30758506513309802</v>
      </c>
      <c r="O28">
        <f t="shared" si="2"/>
        <v>12.303402605323921</v>
      </c>
    </row>
    <row r="29" spans="1:15" x14ac:dyDescent="0.4">
      <c r="A29" t="s">
        <v>50</v>
      </c>
      <c r="B29">
        <v>4110</v>
      </c>
      <c r="K29" t="s">
        <v>96</v>
      </c>
      <c r="L29" t="str">
        <f>A60</f>
        <v>E4</v>
      </c>
      <c r="M29">
        <f>B60</f>
        <v>3705</v>
      </c>
      <c r="N29" s="8">
        <f t="shared" si="1"/>
        <v>0.15292118677297084</v>
      </c>
      <c r="O29">
        <f t="shared" si="2"/>
        <v>6.1168474709188336</v>
      </c>
    </row>
    <row r="30" spans="1:15" x14ac:dyDescent="0.4">
      <c r="A30" t="s">
        <v>58</v>
      </c>
      <c r="B30">
        <v>3400</v>
      </c>
      <c r="K30" t="s">
        <v>99</v>
      </c>
      <c r="L30" t="str">
        <f>A72</f>
        <v>F4</v>
      </c>
      <c r="M30">
        <f>B72</f>
        <v>3455</v>
      </c>
      <c r="N30" s="8">
        <f t="shared" si="1"/>
        <v>4.4002962575698162E-2</v>
      </c>
      <c r="O30">
        <f t="shared" si="2"/>
        <v>1.7601185030279265</v>
      </c>
    </row>
    <row r="31" spans="1:15" x14ac:dyDescent="0.4">
      <c r="A31" t="s">
        <v>66</v>
      </c>
      <c r="B31">
        <v>16584</v>
      </c>
      <c r="K31" t="s">
        <v>102</v>
      </c>
      <c r="L31" t="str">
        <f>A84</f>
        <v>G4</v>
      </c>
      <c r="M31">
        <f>B84</f>
        <v>3290</v>
      </c>
      <c r="N31" s="8">
        <f t="shared" si="1"/>
        <v>-2.7883065394501805E-2</v>
      </c>
      <c r="O31">
        <f t="shared" si="2"/>
        <v>-1.1153226157800722</v>
      </c>
    </row>
    <row r="32" spans="1:15" x14ac:dyDescent="0.4">
      <c r="A32" t="s">
        <v>74</v>
      </c>
      <c r="B32">
        <v>4746</v>
      </c>
      <c r="K32" t="s">
        <v>105</v>
      </c>
      <c r="L32" t="str">
        <f>A96</f>
        <v>H4</v>
      </c>
      <c r="M32">
        <f>B96</f>
        <v>3291</v>
      </c>
      <c r="N32" s="8">
        <f t="shared" si="1"/>
        <v>-2.7447392497712716E-2</v>
      </c>
      <c r="O32">
        <f t="shared" si="2"/>
        <v>-1.0978956999085085</v>
      </c>
    </row>
    <row r="33" spans="1:15" x14ac:dyDescent="0.4">
      <c r="A33" t="s">
        <v>88</v>
      </c>
      <c r="B33">
        <v>21355</v>
      </c>
      <c r="K33" t="s">
        <v>16</v>
      </c>
      <c r="L33" t="str">
        <f>A97</f>
        <v>H5</v>
      </c>
      <c r="M33">
        <f>B97</f>
        <v>3279</v>
      </c>
      <c r="N33" s="8">
        <f t="shared" si="1"/>
        <v>-3.2675467259181801E-2</v>
      </c>
      <c r="O33">
        <f t="shared" si="2"/>
        <v>-1.307018690367272</v>
      </c>
    </row>
    <row r="34" spans="1:15" x14ac:dyDescent="0.4">
      <c r="A34" t="s">
        <v>89</v>
      </c>
      <c r="B34">
        <v>3320</v>
      </c>
      <c r="K34" t="s">
        <v>15</v>
      </c>
      <c r="L34" t="str">
        <f>A85</f>
        <v>G5</v>
      </c>
      <c r="M34">
        <f>B85</f>
        <v>3449</v>
      </c>
      <c r="N34" s="8">
        <f t="shared" si="1"/>
        <v>4.1388925194963615E-2</v>
      </c>
      <c r="O34">
        <f t="shared" si="2"/>
        <v>1.6555570077985446</v>
      </c>
    </row>
    <row r="35" spans="1:15" x14ac:dyDescent="0.4">
      <c r="A35" t="s">
        <v>90</v>
      </c>
      <c r="B35">
        <v>8653</v>
      </c>
      <c r="K35" t="s">
        <v>14</v>
      </c>
      <c r="L35" t="str">
        <f>A73</f>
        <v>F5</v>
      </c>
      <c r="M35">
        <f>B73</f>
        <v>3277</v>
      </c>
      <c r="N35" s="8">
        <f t="shared" si="1"/>
        <v>-3.3546813052759986E-2</v>
      </c>
      <c r="O35">
        <f t="shared" si="2"/>
        <v>-1.3418725221103993</v>
      </c>
    </row>
    <row r="36" spans="1:15" x14ac:dyDescent="0.4">
      <c r="A36" t="s">
        <v>11</v>
      </c>
      <c r="B36">
        <v>4025</v>
      </c>
      <c r="K36" t="s">
        <v>13</v>
      </c>
      <c r="L36" t="str">
        <f>A61</f>
        <v>E5</v>
      </c>
      <c r="M36">
        <f>B61</f>
        <v>3350</v>
      </c>
      <c r="N36" s="8">
        <f t="shared" si="1"/>
        <v>-1.7426915871563628E-3</v>
      </c>
      <c r="O36">
        <f t="shared" si="2"/>
        <v>-6.9707663486254512E-2</v>
      </c>
    </row>
    <row r="37" spans="1:15" x14ac:dyDescent="0.4">
      <c r="A37" t="s">
        <v>19</v>
      </c>
      <c r="B37">
        <v>6380</v>
      </c>
      <c r="K37" t="s">
        <v>12</v>
      </c>
      <c r="L37" t="str">
        <f>A49</f>
        <v>D5</v>
      </c>
      <c r="M37">
        <f>B49</f>
        <v>3595</v>
      </c>
      <c r="N37" s="8">
        <f t="shared" si="1"/>
        <v>0.10499716812617087</v>
      </c>
      <c r="O37">
        <f t="shared" si="2"/>
        <v>4.1998867250468344</v>
      </c>
    </row>
    <row r="38" spans="1:15" x14ac:dyDescent="0.4">
      <c r="A38" t="s">
        <v>27</v>
      </c>
      <c r="B38">
        <v>12698</v>
      </c>
      <c r="K38" t="s">
        <v>11</v>
      </c>
      <c r="L38" t="str">
        <f>A37</f>
        <v>C5</v>
      </c>
      <c r="M38">
        <f>B37</f>
        <v>6380</v>
      </c>
      <c r="N38" s="8">
        <f t="shared" si="1"/>
        <v>1.3183461856837886</v>
      </c>
      <c r="O38">
        <f t="shared" si="2"/>
        <v>52.733847427351542</v>
      </c>
    </row>
    <row r="39" spans="1:15" x14ac:dyDescent="0.4">
      <c r="A39" t="s">
        <v>36</v>
      </c>
      <c r="B39">
        <v>3315</v>
      </c>
      <c r="K39" t="s">
        <v>10</v>
      </c>
      <c r="L39" t="str">
        <f>A25</f>
        <v>B5</v>
      </c>
      <c r="M39">
        <f>B25</f>
        <v>30298</v>
      </c>
      <c r="N39" s="8">
        <f t="shared" si="1"/>
        <v>11.73877053108526</v>
      </c>
      <c r="O39">
        <f t="shared" si="2"/>
        <v>469.55082124341038</v>
      </c>
    </row>
    <row r="40" spans="1:15" x14ac:dyDescent="0.4">
      <c r="A40" t="s">
        <v>43</v>
      </c>
      <c r="B40">
        <v>4121</v>
      </c>
      <c r="K40" t="s">
        <v>9</v>
      </c>
      <c r="L40" t="str">
        <f>A13</f>
        <v>A5</v>
      </c>
      <c r="M40">
        <f>B13</f>
        <v>53420</v>
      </c>
      <c r="N40" s="8">
        <f t="shared" si="1"/>
        <v>21.812399250642617</v>
      </c>
      <c r="O40">
        <f t="shared" si="2"/>
        <v>872.49597002570465</v>
      </c>
    </row>
    <row r="41" spans="1:15" x14ac:dyDescent="0.4">
      <c r="A41" t="s">
        <v>51</v>
      </c>
      <c r="B41">
        <v>4042</v>
      </c>
      <c r="K41" t="s">
        <v>17</v>
      </c>
      <c r="L41" t="str">
        <f>A14</f>
        <v>A6</v>
      </c>
      <c r="M41">
        <f>B14</f>
        <v>44429</v>
      </c>
      <c r="N41" s="8">
        <f t="shared" si="1"/>
        <v>17.895264235611901</v>
      </c>
      <c r="O41">
        <f t="shared" si="2"/>
        <v>715.81056942447606</v>
      </c>
    </row>
    <row r="42" spans="1:15" x14ac:dyDescent="0.4">
      <c r="A42" t="s">
        <v>59</v>
      </c>
      <c r="B42">
        <v>3342</v>
      </c>
      <c r="K42" t="s">
        <v>18</v>
      </c>
      <c r="L42" t="str">
        <f>A26</f>
        <v>B6</v>
      </c>
      <c r="M42">
        <f>B26</f>
        <v>29423</v>
      </c>
      <c r="N42" s="8">
        <f t="shared" si="1"/>
        <v>11.357556746394806</v>
      </c>
      <c r="O42">
        <f t="shared" si="2"/>
        <v>454.30226985579225</v>
      </c>
    </row>
    <row r="43" spans="1:15" x14ac:dyDescent="0.4">
      <c r="A43" t="s">
        <v>67</v>
      </c>
      <c r="B43">
        <v>34320</v>
      </c>
      <c r="K43" t="s">
        <v>19</v>
      </c>
      <c r="L43" t="str">
        <f>A38</f>
        <v>C6</v>
      </c>
      <c r="M43">
        <f>B38</f>
        <v>12698</v>
      </c>
      <c r="N43" s="8">
        <f t="shared" si="1"/>
        <v>4.0709275475972637</v>
      </c>
      <c r="O43">
        <f t="shared" si="2"/>
        <v>162.83710190389056</v>
      </c>
    </row>
    <row r="44" spans="1:15" x14ac:dyDescent="0.4">
      <c r="A44" t="s">
        <v>75</v>
      </c>
      <c r="B44">
        <v>4170</v>
      </c>
      <c r="K44" t="s">
        <v>20</v>
      </c>
      <c r="L44" t="str">
        <f>A50</f>
        <v>D6</v>
      </c>
      <c r="M44">
        <f>B50</f>
        <v>6925</v>
      </c>
      <c r="N44" s="8">
        <f t="shared" si="1"/>
        <v>1.5557879144338429</v>
      </c>
      <c r="O44">
        <f t="shared" si="2"/>
        <v>62.231516577353716</v>
      </c>
    </row>
    <row r="45" spans="1:15" x14ac:dyDescent="0.4">
      <c r="A45" t="s">
        <v>91</v>
      </c>
      <c r="B45">
        <v>8007</v>
      </c>
      <c r="K45" t="s">
        <v>21</v>
      </c>
      <c r="L45" t="str">
        <f>A62</f>
        <v>E6</v>
      </c>
      <c r="M45">
        <f>B62</f>
        <v>5576</v>
      </c>
      <c r="N45" s="8">
        <f t="shared" si="1"/>
        <v>0.96806517666535952</v>
      </c>
      <c r="O45">
        <f t="shared" si="2"/>
        <v>38.72260706661438</v>
      </c>
    </row>
    <row r="46" spans="1:15" x14ac:dyDescent="0.4">
      <c r="A46" t="s">
        <v>92</v>
      </c>
      <c r="B46">
        <v>3440</v>
      </c>
      <c r="K46" t="s">
        <v>22</v>
      </c>
      <c r="L46" t="str">
        <f>A74</f>
        <v>F6</v>
      </c>
      <c r="M46">
        <f>B74</f>
        <v>4548</v>
      </c>
      <c r="N46" s="8">
        <f t="shared" si="1"/>
        <v>0.5201934387661743</v>
      </c>
      <c r="O46">
        <f t="shared" si="2"/>
        <v>20.807737550646973</v>
      </c>
    </row>
    <row r="47" spans="1:15" x14ac:dyDescent="0.4">
      <c r="A47" t="s">
        <v>93</v>
      </c>
      <c r="B47">
        <v>17371</v>
      </c>
      <c r="K47" t="s">
        <v>23</v>
      </c>
      <c r="L47" t="str">
        <f>A86</f>
        <v>G6</v>
      </c>
      <c r="M47">
        <f>B86</f>
        <v>4009</v>
      </c>
      <c r="N47" s="8">
        <f t="shared" si="1"/>
        <v>0.28536574739685444</v>
      </c>
      <c r="O47">
        <f t="shared" si="2"/>
        <v>11.414629895874178</v>
      </c>
    </row>
    <row r="48" spans="1:15" x14ac:dyDescent="0.4">
      <c r="A48" t="s">
        <v>12</v>
      </c>
      <c r="B48">
        <v>4060</v>
      </c>
      <c r="K48" t="s">
        <v>24</v>
      </c>
      <c r="L48" t="str">
        <f>A98</f>
        <v>H6</v>
      </c>
      <c r="M48">
        <f>B98</f>
        <v>3852</v>
      </c>
      <c r="N48" s="8">
        <f t="shared" si="1"/>
        <v>0.21696510260096719</v>
      </c>
      <c r="O48">
        <f t="shared" si="2"/>
        <v>8.678604104038687</v>
      </c>
    </row>
    <row r="49" spans="1:15" x14ac:dyDescent="0.4">
      <c r="A49" t="s">
        <v>20</v>
      </c>
      <c r="B49">
        <v>3595</v>
      </c>
      <c r="K49" t="s">
        <v>33</v>
      </c>
      <c r="L49" t="str">
        <f>A99</f>
        <v>H7</v>
      </c>
      <c r="M49">
        <f>B99</f>
        <v>4059</v>
      </c>
      <c r="N49" s="8">
        <f t="shared" si="1"/>
        <v>0.30714939223630894</v>
      </c>
      <c r="O49">
        <f t="shared" si="2"/>
        <v>12.285975689452357</v>
      </c>
    </row>
    <row r="50" spans="1:15" x14ac:dyDescent="0.4">
      <c r="A50" t="s">
        <v>28</v>
      </c>
      <c r="B50">
        <v>6925</v>
      </c>
      <c r="K50" t="s">
        <v>31</v>
      </c>
      <c r="L50" t="str">
        <f>A87</f>
        <v>G7</v>
      </c>
      <c r="M50">
        <f>B87</f>
        <v>3923</v>
      </c>
      <c r="N50" s="8">
        <f t="shared" si="1"/>
        <v>0.24789787827299262</v>
      </c>
      <c r="O50">
        <f t="shared" si="2"/>
        <v>9.9159151309197053</v>
      </c>
    </row>
    <row r="51" spans="1:15" x14ac:dyDescent="0.4">
      <c r="A51" t="s">
        <v>37</v>
      </c>
      <c r="B51">
        <v>3311</v>
      </c>
      <c r="K51" t="s">
        <v>32</v>
      </c>
      <c r="L51" t="str">
        <f>A75</f>
        <v>F7</v>
      </c>
      <c r="M51">
        <f>B75</f>
        <v>3606</v>
      </c>
      <c r="N51" s="8">
        <f t="shared" si="1"/>
        <v>0.10978956999085086</v>
      </c>
      <c r="O51">
        <f t="shared" si="2"/>
        <v>4.3915827996340342</v>
      </c>
    </row>
    <row r="52" spans="1:15" x14ac:dyDescent="0.4">
      <c r="A52" t="s">
        <v>44</v>
      </c>
      <c r="B52">
        <v>8129</v>
      </c>
      <c r="K52" t="s">
        <v>29</v>
      </c>
      <c r="L52" t="str">
        <f>A63</f>
        <v>E7</v>
      </c>
      <c r="M52">
        <f>B63</f>
        <v>3430</v>
      </c>
      <c r="N52" s="8">
        <f t="shared" si="1"/>
        <v>3.3111140155970893E-2</v>
      </c>
      <c r="O52">
        <f t="shared" si="2"/>
        <v>1.3244456062388357</v>
      </c>
    </row>
    <row r="53" spans="1:15" x14ac:dyDescent="0.4">
      <c r="A53" t="s">
        <v>52</v>
      </c>
      <c r="B53">
        <v>4053</v>
      </c>
      <c r="K53" t="s">
        <v>28</v>
      </c>
      <c r="L53" t="str">
        <f>A51</f>
        <v>D7</v>
      </c>
      <c r="M53">
        <f>B51</f>
        <v>3311</v>
      </c>
      <c r="N53" s="8">
        <f t="shared" si="1"/>
        <v>-1.8733934561930902E-2</v>
      </c>
      <c r="O53">
        <f t="shared" si="2"/>
        <v>-0.74935738247723604</v>
      </c>
    </row>
    <row r="54" spans="1:15" x14ac:dyDescent="0.4">
      <c r="A54" t="s">
        <v>60</v>
      </c>
      <c r="B54">
        <v>3283</v>
      </c>
      <c r="K54" t="s">
        <v>27</v>
      </c>
      <c r="L54" t="str">
        <f>A39</f>
        <v>C7</v>
      </c>
      <c r="M54">
        <f>B39</f>
        <v>3315</v>
      </c>
      <c r="N54" s="8">
        <f t="shared" si="1"/>
        <v>-1.6991242974774539E-2</v>
      </c>
      <c r="O54">
        <f t="shared" si="2"/>
        <v>-0.67964971899098159</v>
      </c>
    </row>
    <row r="55" spans="1:15" x14ac:dyDescent="0.4">
      <c r="A55" t="s">
        <v>68</v>
      </c>
      <c r="B55">
        <v>45377</v>
      </c>
      <c r="K55" t="s">
        <v>26</v>
      </c>
      <c r="L55" t="str">
        <f>A27</f>
        <v>B7</v>
      </c>
      <c r="M55">
        <f>B27</f>
        <v>3320</v>
      </c>
      <c r="N55" s="8">
        <f t="shared" si="1"/>
        <v>-1.4812878490829084E-2</v>
      </c>
      <c r="O55">
        <f t="shared" si="2"/>
        <v>-0.59251513963316338</v>
      </c>
    </row>
    <row r="56" spans="1:15" x14ac:dyDescent="0.4">
      <c r="A56" t="s">
        <v>76</v>
      </c>
      <c r="B56">
        <v>3994</v>
      </c>
      <c r="K56" t="s">
        <v>25</v>
      </c>
      <c r="L56" t="str">
        <f>A15</f>
        <v>A7</v>
      </c>
      <c r="M56">
        <f>B15</f>
        <v>3361</v>
      </c>
      <c r="N56" s="8">
        <f t="shared" si="1"/>
        <v>3.0497102775236349E-3</v>
      </c>
      <c r="O56">
        <f t="shared" si="2"/>
        <v>0.1219884111009454</v>
      </c>
    </row>
    <row r="57" spans="1:15" x14ac:dyDescent="0.4">
      <c r="A57" t="s">
        <v>94</v>
      </c>
      <c r="B57">
        <v>4463</v>
      </c>
      <c r="K57" t="s">
        <v>34</v>
      </c>
      <c r="L57" t="str">
        <f>A16</f>
        <v>A8</v>
      </c>
      <c r="M57">
        <f>B16</f>
        <v>3391</v>
      </c>
      <c r="N57" s="8">
        <f t="shared" si="1"/>
        <v>1.6119897181196358E-2</v>
      </c>
      <c r="O57">
        <f t="shared" si="2"/>
        <v>0.6447958872478543</v>
      </c>
    </row>
    <row r="58" spans="1:15" x14ac:dyDescent="0.4">
      <c r="A58" t="s">
        <v>95</v>
      </c>
      <c r="B58">
        <v>3816</v>
      </c>
      <c r="K58" t="s">
        <v>35</v>
      </c>
      <c r="L58" t="str">
        <f>A28</f>
        <v>B8</v>
      </c>
      <c r="M58">
        <f>B28</f>
        <v>3585</v>
      </c>
      <c r="N58" s="8">
        <f t="shared" si="1"/>
        <v>0.10064043915827996</v>
      </c>
      <c r="O58">
        <f t="shared" si="2"/>
        <v>4.0256175663311984</v>
      </c>
    </row>
    <row r="59" spans="1:15" x14ac:dyDescent="0.4">
      <c r="A59" t="s">
        <v>96</v>
      </c>
      <c r="B59">
        <v>32573</v>
      </c>
      <c r="K59" t="s">
        <v>36</v>
      </c>
      <c r="L59" t="str">
        <f>A40</f>
        <v>C8</v>
      </c>
      <c r="M59">
        <f>B40</f>
        <v>4121</v>
      </c>
      <c r="N59" s="8">
        <f t="shared" si="1"/>
        <v>0.33416111183723257</v>
      </c>
      <c r="O59">
        <f t="shared" si="2"/>
        <v>13.366444473489302</v>
      </c>
    </row>
    <row r="60" spans="1:15" x14ac:dyDescent="0.4">
      <c r="A60" t="s">
        <v>13</v>
      </c>
      <c r="B60">
        <v>3705</v>
      </c>
      <c r="K60" t="s">
        <v>37</v>
      </c>
      <c r="L60" t="str">
        <f>A52</f>
        <v>D8</v>
      </c>
      <c r="M60">
        <f>B52</f>
        <v>8129</v>
      </c>
      <c r="N60" s="8">
        <f t="shared" si="1"/>
        <v>2.0803380821679083</v>
      </c>
      <c r="O60">
        <f t="shared" si="2"/>
        <v>83.213523286716338</v>
      </c>
    </row>
    <row r="61" spans="1:15" x14ac:dyDescent="0.4">
      <c r="A61" t="s">
        <v>21</v>
      </c>
      <c r="B61">
        <v>3350</v>
      </c>
      <c r="K61" t="s">
        <v>38</v>
      </c>
      <c r="L61" t="str">
        <f>A64</f>
        <v>E8</v>
      </c>
      <c r="M61">
        <f>B64</f>
        <v>34741</v>
      </c>
      <c r="N61" s="8">
        <f t="shared" si="1"/>
        <v>13.674465211519191</v>
      </c>
      <c r="O61">
        <f t="shared" si="2"/>
        <v>546.97860846076765</v>
      </c>
    </row>
    <row r="62" spans="1:15" x14ac:dyDescent="0.4">
      <c r="A62" t="s">
        <v>29</v>
      </c>
      <c r="B62">
        <v>5576</v>
      </c>
      <c r="K62" t="s">
        <v>30</v>
      </c>
      <c r="L62" t="str">
        <f>A76</f>
        <v>F8</v>
      </c>
      <c r="M62">
        <f>B76</f>
        <v>43794</v>
      </c>
      <c r="N62" s="8">
        <f t="shared" si="1"/>
        <v>17.618611946150828</v>
      </c>
      <c r="O62">
        <f t="shared" si="2"/>
        <v>704.74447784603308</v>
      </c>
    </row>
    <row r="63" spans="1:15" x14ac:dyDescent="0.4">
      <c r="A63" t="s">
        <v>38</v>
      </c>
      <c r="B63">
        <v>3430</v>
      </c>
      <c r="K63" t="s">
        <v>39</v>
      </c>
      <c r="L63" t="str">
        <f>A88</f>
        <v>G8</v>
      </c>
      <c r="M63">
        <f>B88</f>
        <v>38898</v>
      </c>
      <c r="N63" s="8">
        <f t="shared" si="1"/>
        <v>15.485557443471441</v>
      </c>
      <c r="O63">
        <f t="shared" si="2"/>
        <v>619.42229773885765</v>
      </c>
    </row>
    <row r="64" spans="1:15" x14ac:dyDescent="0.4">
      <c r="A64" t="s">
        <v>45</v>
      </c>
      <c r="B64">
        <v>34741</v>
      </c>
      <c r="K64" t="s">
        <v>40</v>
      </c>
      <c r="L64" t="str">
        <f>A100</f>
        <v>H8</v>
      </c>
      <c r="M64">
        <f>B100</f>
        <v>23922</v>
      </c>
      <c r="N64" s="8">
        <f t="shared" si="1"/>
        <v>8.9609201411580184</v>
      </c>
      <c r="O64">
        <f t="shared" si="2"/>
        <v>358.43680564632075</v>
      </c>
    </row>
    <row r="65" spans="1:15" x14ac:dyDescent="0.4">
      <c r="A65" t="s">
        <v>53</v>
      </c>
      <c r="B65">
        <v>4427</v>
      </c>
      <c r="K65" t="s">
        <v>48</v>
      </c>
      <c r="L65" t="str">
        <f>A101</f>
        <v>H9</v>
      </c>
      <c r="M65">
        <f>B101</f>
        <v>12559</v>
      </c>
      <c r="N65" s="8">
        <f t="shared" si="1"/>
        <v>4.0103690149435804</v>
      </c>
      <c r="O65">
        <f t="shared" si="2"/>
        <v>160.41476059774322</v>
      </c>
    </row>
    <row r="66" spans="1:15" x14ac:dyDescent="0.4">
      <c r="A66" t="s">
        <v>61</v>
      </c>
      <c r="B66">
        <v>3311</v>
      </c>
      <c r="K66" t="s">
        <v>47</v>
      </c>
      <c r="L66" t="str">
        <f>A89</f>
        <v>G9</v>
      </c>
      <c r="M66">
        <f>B89</f>
        <v>3325</v>
      </c>
      <c r="N66" s="8">
        <f t="shared" si="1"/>
        <v>-1.263451400688363E-2</v>
      </c>
      <c r="O66">
        <f t="shared" si="2"/>
        <v>-0.50538056027534517</v>
      </c>
    </row>
    <row r="67" spans="1:15" x14ac:dyDescent="0.4">
      <c r="A67" t="s">
        <v>69</v>
      </c>
      <c r="B67">
        <v>39177</v>
      </c>
      <c r="K67" t="s">
        <v>46</v>
      </c>
      <c r="L67" t="str">
        <f>A77</f>
        <v>F9</v>
      </c>
      <c r="M67">
        <f>B77</f>
        <v>5179</v>
      </c>
      <c r="N67" s="8">
        <f t="shared" si="1"/>
        <v>0.79510303664009052</v>
      </c>
      <c r="O67">
        <f t="shared" si="2"/>
        <v>31.804121465603622</v>
      </c>
    </row>
    <row r="68" spans="1:15" x14ac:dyDescent="0.4">
      <c r="A68" t="s">
        <v>77</v>
      </c>
      <c r="B68">
        <v>4163</v>
      </c>
      <c r="K68" t="s">
        <v>45</v>
      </c>
      <c r="L68" t="str">
        <f>A65</f>
        <v>E9</v>
      </c>
      <c r="M68">
        <f>B65</f>
        <v>4427</v>
      </c>
      <c r="N68" s="8">
        <f t="shared" si="1"/>
        <v>0.46747701825469434</v>
      </c>
      <c r="O68">
        <f t="shared" si="2"/>
        <v>18.699080730187774</v>
      </c>
    </row>
    <row r="69" spans="1:15" x14ac:dyDescent="0.4">
      <c r="A69" t="s">
        <v>97</v>
      </c>
      <c r="B69">
        <v>3605</v>
      </c>
      <c r="K69" t="s">
        <v>44</v>
      </c>
      <c r="L69" t="str">
        <f>A53</f>
        <v>D9</v>
      </c>
      <c r="M69">
        <f>B53</f>
        <v>4053</v>
      </c>
      <c r="N69" s="8">
        <f t="shared" si="1"/>
        <v>0.30453535485557442</v>
      </c>
      <c r="O69">
        <f t="shared" si="2"/>
        <v>12.181414194222977</v>
      </c>
    </row>
    <row r="70" spans="1:15" x14ac:dyDescent="0.4">
      <c r="A70" t="s">
        <v>98</v>
      </c>
      <c r="B70">
        <v>4405</v>
      </c>
      <c r="K70" t="s">
        <v>43</v>
      </c>
      <c r="L70" t="str">
        <f>A41</f>
        <v>C9</v>
      </c>
      <c r="M70">
        <f>B41</f>
        <v>4042</v>
      </c>
      <c r="N70" s="8">
        <f t="shared" si="1"/>
        <v>0.29974295299089443</v>
      </c>
      <c r="O70">
        <f t="shared" si="2"/>
        <v>11.989718119635777</v>
      </c>
    </row>
    <row r="71" spans="1:15" x14ac:dyDescent="0.4">
      <c r="A71" t="s">
        <v>99</v>
      </c>
      <c r="B71">
        <v>44079</v>
      </c>
      <c r="K71" t="s">
        <v>42</v>
      </c>
      <c r="L71" t="str">
        <f>A29</f>
        <v>B9</v>
      </c>
      <c r="M71">
        <f>B29</f>
        <v>4110</v>
      </c>
      <c r="N71" s="8">
        <f t="shared" si="1"/>
        <v>0.32936870997255258</v>
      </c>
      <c r="O71">
        <f t="shared" si="2"/>
        <v>13.174748398902103</v>
      </c>
    </row>
    <row r="72" spans="1:15" x14ac:dyDescent="0.4">
      <c r="A72" t="s">
        <v>14</v>
      </c>
      <c r="B72">
        <v>3455</v>
      </c>
      <c r="K72" t="s">
        <v>41</v>
      </c>
      <c r="L72" t="str">
        <f>A17</f>
        <v>A9</v>
      </c>
      <c r="M72">
        <f>B17</f>
        <v>3825</v>
      </c>
      <c r="N72" s="8">
        <f t="shared" si="1"/>
        <v>0.20520193438766174</v>
      </c>
      <c r="O72">
        <f t="shared" si="2"/>
        <v>8.2080773755064698</v>
      </c>
    </row>
    <row r="73" spans="1:15" x14ac:dyDescent="0.4">
      <c r="A73" t="s">
        <v>22</v>
      </c>
      <c r="B73">
        <v>3277</v>
      </c>
      <c r="K73" t="s">
        <v>49</v>
      </c>
      <c r="L73" t="str">
        <f>A18</f>
        <v>A10</v>
      </c>
      <c r="M73">
        <f>B18</f>
        <v>3563</v>
      </c>
      <c r="N73" s="8">
        <f t="shared" si="1"/>
        <v>9.1055635428919965E-2</v>
      </c>
      <c r="O73">
        <f t="shared" si="2"/>
        <v>3.6422254171567987</v>
      </c>
    </row>
    <row r="74" spans="1:15" x14ac:dyDescent="0.4">
      <c r="A74" t="s">
        <v>32</v>
      </c>
      <c r="B74">
        <v>4548</v>
      </c>
      <c r="K74" t="s">
        <v>50</v>
      </c>
      <c r="L74" t="str">
        <f>A30</f>
        <v>B10</v>
      </c>
      <c r="M74">
        <f>B30</f>
        <v>3400</v>
      </c>
      <c r="N74" s="8">
        <f t="shared" ref="N74:N96" si="3">(M74-I$15)/2295.3</f>
        <v>2.0040953252298172E-2</v>
      </c>
      <c r="O74">
        <f t="shared" ref="O74:O96" si="4">N74*40</f>
        <v>0.80163813009192686</v>
      </c>
    </row>
    <row r="75" spans="1:15" x14ac:dyDescent="0.4">
      <c r="A75" t="s">
        <v>30</v>
      </c>
      <c r="B75">
        <v>3606</v>
      </c>
      <c r="K75" t="s">
        <v>51</v>
      </c>
      <c r="L75" t="str">
        <f>A42</f>
        <v>C10</v>
      </c>
      <c r="M75">
        <f>B42</f>
        <v>3342</v>
      </c>
      <c r="N75" s="8">
        <f t="shared" si="3"/>
        <v>-5.2280747614690884E-3</v>
      </c>
      <c r="O75">
        <f t="shared" si="4"/>
        <v>-0.20912299045876354</v>
      </c>
    </row>
    <row r="76" spans="1:15" x14ac:dyDescent="0.4">
      <c r="A76" t="s">
        <v>46</v>
      </c>
      <c r="B76">
        <v>43794</v>
      </c>
      <c r="K76" t="s">
        <v>52</v>
      </c>
      <c r="L76" t="str">
        <f>A54</f>
        <v>D10</v>
      </c>
      <c r="M76">
        <f>B54</f>
        <v>3283</v>
      </c>
      <c r="N76" s="8">
        <f t="shared" si="3"/>
        <v>-3.0932775672025441E-2</v>
      </c>
      <c r="O76">
        <f t="shared" si="4"/>
        <v>-1.2373110268810177</v>
      </c>
    </row>
    <row r="77" spans="1:15" x14ac:dyDescent="0.4">
      <c r="A77" t="s">
        <v>54</v>
      </c>
      <c r="B77">
        <v>5179</v>
      </c>
      <c r="K77" t="s">
        <v>53</v>
      </c>
      <c r="L77" t="str">
        <f>A66</f>
        <v>E10</v>
      </c>
      <c r="M77">
        <f>B66</f>
        <v>3311</v>
      </c>
      <c r="N77" s="8">
        <f t="shared" si="3"/>
        <v>-1.8733934561930902E-2</v>
      </c>
      <c r="O77">
        <f t="shared" si="4"/>
        <v>-0.74935738247723604</v>
      </c>
    </row>
    <row r="78" spans="1:15" x14ac:dyDescent="0.4">
      <c r="A78" t="s">
        <v>62</v>
      </c>
      <c r="B78">
        <v>3332</v>
      </c>
      <c r="K78" t="s">
        <v>54</v>
      </c>
      <c r="L78" t="str">
        <f>A78</f>
        <v>F10</v>
      </c>
      <c r="M78">
        <f>B78</f>
        <v>3332</v>
      </c>
      <c r="N78" s="8">
        <f t="shared" si="3"/>
        <v>-9.5848037293599954E-3</v>
      </c>
      <c r="O78">
        <f t="shared" si="4"/>
        <v>-0.38339214917439979</v>
      </c>
    </row>
    <row r="79" spans="1:15" x14ac:dyDescent="0.4">
      <c r="A79" t="s">
        <v>70</v>
      </c>
      <c r="B79">
        <v>22251</v>
      </c>
      <c r="K79" t="s">
        <v>55</v>
      </c>
      <c r="L79" t="str">
        <f>A90</f>
        <v>G10</v>
      </c>
      <c r="M79">
        <f>B90</f>
        <v>3471</v>
      </c>
      <c r="N79" s="8">
        <f t="shared" si="3"/>
        <v>5.0973728924323614E-2</v>
      </c>
      <c r="O79">
        <f t="shared" si="4"/>
        <v>2.0389491569729445</v>
      </c>
    </row>
    <row r="80" spans="1:15" x14ac:dyDescent="0.4">
      <c r="A80" t="s">
        <v>78</v>
      </c>
      <c r="B80">
        <v>3890</v>
      </c>
      <c r="K80" t="s">
        <v>56</v>
      </c>
      <c r="L80" t="str">
        <f>A102</f>
        <v>H10</v>
      </c>
      <c r="M80">
        <f>B102</f>
        <v>3642</v>
      </c>
      <c r="N80" s="8">
        <f t="shared" si="3"/>
        <v>0.12547379427525812</v>
      </c>
      <c r="O80">
        <f t="shared" si="4"/>
        <v>5.0189517710103253</v>
      </c>
    </row>
    <row r="81" spans="1:15" x14ac:dyDescent="0.4">
      <c r="A81" t="s">
        <v>100</v>
      </c>
      <c r="B81">
        <v>3354</v>
      </c>
      <c r="K81" t="s">
        <v>64</v>
      </c>
      <c r="L81" t="str">
        <f>A103</f>
        <v>H11</v>
      </c>
      <c r="M81">
        <f>B103</f>
        <v>4169</v>
      </c>
      <c r="N81" s="8">
        <f t="shared" si="3"/>
        <v>0.35507341088310895</v>
      </c>
      <c r="O81">
        <f t="shared" si="4"/>
        <v>14.202936435324357</v>
      </c>
    </row>
    <row r="82" spans="1:15" x14ac:dyDescent="0.4">
      <c r="A82" t="s">
        <v>101</v>
      </c>
      <c r="B82">
        <v>5760</v>
      </c>
      <c r="K82" t="s">
        <v>63</v>
      </c>
      <c r="L82" t="str">
        <f>A91</f>
        <v>G11</v>
      </c>
      <c r="M82">
        <f>B91</f>
        <v>6412</v>
      </c>
      <c r="N82" s="8">
        <f t="shared" si="3"/>
        <v>1.3322877183810393</v>
      </c>
      <c r="O82">
        <f t="shared" si="4"/>
        <v>53.291508735241571</v>
      </c>
    </row>
    <row r="83" spans="1:15" x14ac:dyDescent="0.4">
      <c r="A83" t="s">
        <v>102</v>
      </c>
      <c r="B83">
        <v>51051</v>
      </c>
      <c r="K83" t="s">
        <v>62</v>
      </c>
      <c r="L83" t="str">
        <f>A79</f>
        <v>F11</v>
      </c>
      <c r="M83">
        <f>B79</f>
        <v>22251</v>
      </c>
      <c r="N83" s="8">
        <f t="shared" si="3"/>
        <v>8.2329107306234466</v>
      </c>
      <c r="O83">
        <f t="shared" si="4"/>
        <v>329.31642922493785</v>
      </c>
    </row>
    <row r="84" spans="1:15" x14ac:dyDescent="0.4">
      <c r="A84" t="s">
        <v>15</v>
      </c>
      <c r="B84">
        <v>3290</v>
      </c>
      <c r="K84" t="s">
        <v>61</v>
      </c>
      <c r="L84" t="str">
        <f>A67</f>
        <v>E11</v>
      </c>
      <c r="M84">
        <f>B67</f>
        <v>39177</v>
      </c>
      <c r="N84" s="8">
        <f t="shared" si="3"/>
        <v>15.607110181675596</v>
      </c>
      <c r="O84">
        <f t="shared" si="4"/>
        <v>624.28440726702388</v>
      </c>
    </row>
    <row r="85" spans="1:15" x14ac:dyDescent="0.4">
      <c r="A85" t="s">
        <v>23</v>
      </c>
      <c r="B85">
        <v>3449</v>
      </c>
      <c r="K85" t="s">
        <v>60</v>
      </c>
      <c r="L85" t="str">
        <f>A55</f>
        <v>D11</v>
      </c>
      <c r="M85">
        <f>B55</f>
        <v>45377</v>
      </c>
      <c r="N85" s="8">
        <f t="shared" si="3"/>
        <v>18.308282141767958</v>
      </c>
      <c r="O85">
        <f t="shared" si="4"/>
        <v>732.33128567071833</v>
      </c>
    </row>
    <row r="86" spans="1:15" x14ac:dyDescent="0.4">
      <c r="A86" t="s">
        <v>31</v>
      </c>
      <c r="B86">
        <v>4009</v>
      </c>
      <c r="K86" t="s">
        <v>59</v>
      </c>
      <c r="L86" t="str">
        <f>A43</f>
        <v>C11</v>
      </c>
      <c r="M86">
        <f>B43</f>
        <v>34320</v>
      </c>
      <c r="N86" s="8">
        <f t="shared" si="3"/>
        <v>13.491046921970984</v>
      </c>
      <c r="O86">
        <f t="shared" si="4"/>
        <v>539.64187687883941</v>
      </c>
    </row>
    <row r="87" spans="1:15" x14ac:dyDescent="0.4">
      <c r="A87" t="s">
        <v>39</v>
      </c>
      <c r="B87">
        <v>3923</v>
      </c>
      <c r="K87" t="s">
        <v>58</v>
      </c>
      <c r="L87" t="str">
        <f>A31</f>
        <v>B11</v>
      </c>
      <c r="M87">
        <f>B31</f>
        <v>16584</v>
      </c>
      <c r="N87" s="8">
        <f t="shared" si="3"/>
        <v>5.7639524245196698</v>
      </c>
      <c r="O87">
        <f t="shared" si="4"/>
        <v>230.55809698078679</v>
      </c>
    </row>
    <row r="88" spans="1:15" x14ac:dyDescent="0.4">
      <c r="A88" t="s">
        <v>47</v>
      </c>
      <c r="B88">
        <v>38898</v>
      </c>
      <c r="K88" t="s">
        <v>57</v>
      </c>
      <c r="L88" t="str">
        <f>A19</f>
        <v>A11</v>
      </c>
      <c r="M88">
        <f>B19</f>
        <v>8890</v>
      </c>
      <c r="N88" s="8">
        <f t="shared" si="3"/>
        <v>2.4118851566244062</v>
      </c>
      <c r="O88">
        <f t="shared" si="4"/>
        <v>96.475406264976243</v>
      </c>
    </row>
    <row r="89" spans="1:15" x14ac:dyDescent="0.4">
      <c r="A89" t="s">
        <v>55</v>
      </c>
      <c r="B89">
        <v>3325</v>
      </c>
      <c r="K89" t="s">
        <v>65</v>
      </c>
      <c r="L89" t="str">
        <f>A20</f>
        <v>A12</v>
      </c>
      <c r="M89">
        <f>B20</f>
        <v>6608</v>
      </c>
      <c r="N89" s="8">
        <f t="shared" si="3"/>
        <v>1.4176796061517012</v>
      </c>
      <c r="O89">
        <f t="shared" si="4"/>
        <v>56.707184246068046</v>
      </c>
    </row>
    <row r="90" spans="1:15" x14ac:dyDescent="0.4">
      <c r="A90" t="s">
        <v>63</v>
      </c>
      <c r="B90">
        <v>3471</v>
      </c>
      <c r="K90" t="s">
        <v>66</v>
      </c>
      <c r="L90" t="str">
        <f>A32</f>
        <v>B12</v>
      </c>
      <c r="M90">
        <f>B32</f>
        <v>4746</v>
      </c>
      <c r="N90" s="8">
        <f t="shared" si="3"/>
        <v>0.60645667233041423</v>
      </c>
      <c r="O90">
        <f t="shared" si="4"/>
        <v>24.258266893216568</v>
      </c>
    </row>
    <row r="91" spans="1:15" x14ac:dyDescent="0.4">
      <c r="A91" t="s">
        <v>71</v>
      </c>
      <c r="B91">
        <v>6412</v>
      </c>
      <c r="K91" t="s">
        <v>67</v>
      </c>
      <c r="L91" t="str">
        <f>A44</f>
        <v>C12</v>
      </c>
      <c r="M91">
        <f>B44</f>
        <v>4170</v>
      </c>
      <c r="N91" s="8">
        <f t="shared" si="3"/>
        <v>0.35550908377989804</v>
      </c>
      <c r="O91">
        <f t="shared" si="4"/>
        <v>14.220363351195921</v>
      </c>
    </row>
    <row r="92" spans="1:15" x14ac:dyDescent="0.4">
      <c r="A92" t="s">
        <v>79</v>
      </c>
      <c r="B92">
        <v>3691</v>
      </c>
      <c r="K92" t="s">
        <v>68</v>
      </c>
      <c r="L92" t="str">
        <f>A56</f>
        <v>D12</v>
      </c>
      <c r="M92">
        <f>B56</f>
        <v>3994</v>
      </c>
      <c r="N92" s="8">
        <f t="shared" si="3"/>
        <v>0.27883065394501805</v>
      </c>
      <c r="O92">
        <f t="shared" si="4"/>
        <v>11.153226157800722</v>
      </c>
    </row>
    <row r="93" spans="1:15" x14ac:dyDescent="0.4">
      <c r="A93" t="s">
        <v>103</v>
      </c>
      <c r="B93">
        <v>3369</v>
      </c>
      <c r="K93" t="s">
        <v>69</v>
      </c>
      <c r="L93" t="str">
        <f>A68</f>
        <v>E12</v>
      </c>
      <c r="M93">
        <f>B68</f>
        <v>4163</v>
      </c>
      <c r="N93" s="8">
        <f t="shared" si="3"/>
        <v>0.35245937350237438</v>
      </c>
      <c r="O93">
        <f t="shared" si="4"/>
        <v>14.098374940094976</v>
      </c>
    </row>
    <row r="94" spans="1:15" x14ac:dyDescent="0.4">
      <c r="A94" t="s">
        <v>104</v>
      </c>
      <c r="B94">
        <v>11104</v>
      </c>
      <c r="K94" t="s">
        <v>70</v>
      </c>
      <c r="L94" t="str">
        <f>A80</f>
        <v>F12</v>
      </c>
      <c r="M94">
        <f>B80</f>
        <v>3890</v>
      </c>
      <c r="N94" s="8">
        <f t="shared" si="3"/>
        <v>0.23352067267895263</v>
      </c>
      <c r="O94">
        <f t="shared" si="4"/>
        <v>9.3408269071581049</v>
      </c>
    </row>
    <row r="95" spans="1:15" x14ac:dyDescent="0.4">
      <c r="A95" t="s">
        <v>105</v>
      </c>
      <c r="B95">
        <v>25418</v>
      </c>
      <c r="K95" t="s">
        <v>71</v>
      </c>
      <c r="L95" t="str">
        <f>A92</f>
        <v>G12</v>
      </c>
      <c r="M95">
        <f>B92</f>
        <v>3691</v>
      </c>
      <c r="N95" s="8">
        <f t="shared" si="3"/>
        <v>0.14682176621792356</v>
      </c>
      <c r="O95">
        <f t="shared" si="4"/>
        <v>5.8728706487169422</v>
      </c>
    </row>
    <row r="96" spans="1:15" x14ac:dyDescent="0.4">
      <c r="A96" t="s">
        <v>16</v>
      </c>
      <c r="B96">
        <v>3291</v>
      </c>
      <c r="K96" t="s">
        <v>72</v>
      </c>
      <c r="L96" t="str">
        <f>A104</f>
        <v>H12</v>
      </c>
      <c r="M96">
        <f>B104</f>
        <v>3531</v>
      </c>
      <c r="N96" s="8">
        <f t="shared" si="3"/>
        <v>7.7114102731669062E-2</v>
      </c>
      <c r="O96">
        <f t="shared" si="4"/>
        <v>3.0845641092667626</v>
      </c>
    </row>
    <row r="97" spans="1:2" x14ac:dyDescent="0.4">
      <c r="A97" t="s">
        <v>24</v>
      </c>
      <c r="B97">
        <v>3279</v>
      </c>
    </row>
    <row r="98" spans="1:2" x14ac:dyDescent="0.4">
      <c r="A98" t="s">
        <v>33</v>
      </c>
      <c r="B98">
        <v>3852</v>
      </c>
    </row>
    <row r="99" spans="1:2" x14ac:dyDescent="0.4">
      <c r="A99" t="s">
        <v>40</v>
      </c>
      <c r="B99">
        <v>4059</v>
      </c>
    </row>
    <row r="100" spans="1:2" x14ac:dyDescent="0.4">
      <c r="A100" t="s">
        <v>48</v>
      </c>
      <c r="B100">
        <v>23922</v>
      </c>
    </row>
    <row r="101" spans="1:2" x14ac:dyDescent="0.4">
      <c r="A101" t="s">
        <v>56</v>
      </c>
      <c r="B101">
        <v>12559</v>
      </c>
    </row>
    <row r="102" spans="1:2" x14ac:dyDescent="0.4">
      <c r="A102" t="s">
        <v>64</v>
      </c>
      <c r="B102">
        <v>3642</v>
      </c>
    </row>
    <row r="103" spans="1:2" x14ac:dyDescent="0.4">
      <c r="A103" t="s">
        <v>72</v>
      </c>
      <c r="B103">
        <v>4169</v>
      </c>
    </row>
    <row r="104" spans="1:2" x14ac:dyDescent="0.4">
      <c r="A104" t="s">
        <v>80</v>
      </c>
      <c r="B104">
        <v>3531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10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48209</v>
      </c>
      <c r="D2">
        <v>3281</v>
      </c>
      <c r="E2">
        <v>5027</v>
      </c>
      <c r="F2">
        <v>4226</v>
      </c>
      <c r="G2">
        <v>51845</v>
      </c>
      <c r="H2">
        <v>42722</v>
      </c>
      <c r="I2">
        <v>3313</v>
      </c>
      <c r="J2">
        <v>3357</v>
      </c>
      <c r="K2">
        <v>3796</v>
      </c>
      <c r="L2">
        <v>3484</v>
      </c>
      <c r="M2">
        <v>8744</v>
      </c>
      <c r="N2">
        <v>6403</v>
      </c>
      <c r="O2">
        <v>34752</v>
      </c>
      <c r="P2">
        <v>3324</v>
      </c>
      <c r="Q2">
        <v>6353</v>
      </c>
      <c r="R2">
        <v>3997</v>
      </c>
      <c r="S2">
        <v>29482</v>
      </c>
      <c r="T2">
        <v>28600</v>
      </c>
      <c r="U2">
        <v>3315</v>
      </c>
      <c r="V2">
        <v>3500</v>
      </c>
      <c r="W2">
        <v>4070</v>
      </c>
      <c r="X2">
        <v>3435</v>
      </c>
      <c r="Y2">
        <v>16479</v>
      </c>
      <c r="Z2">
        <v>4761</v>
      </c>
      <c r="AA2">
        <v>20600</v>
      </c>
      <c r="AB2">
        <v>3346</v>
      </c>
      <c r="AC2">
        <v>8454</v>
      </c>
      <c r="AD2">
        <v>3939</v>
      </c>
      <c r="AE2">
        <v>6325</v>
      </c>
      <c r="AF2">
        <v>12343</v>
      </c>
      <c r="AG2">
        <v>3274</v>
      </c>
      <c r="AH2">
        <v>4137</v>
      </c>
      <c r="AI2">
        <v>4039</v>
      </c>
      <c r="AJ2">
        <v>3254</v>
      </c>
      <c r="AK2">
        <v>33992</v>
      </c>
      <c r="AL2">
        <v>4158</v>
      </c>
      <c r="AM2">
        <v>7727</v>
      </c>
      <c r="AN2">
        <v>3353</v>
      </c>
      <c r="AO2">
        <v>17240</v>
      </c>
      <c r="AP2">
        <v>4040</v>
      </c>
      <c r="AQ2">
        <v>3583</v>
      </c>
      <c r="AR2">
        <v>6836</v>
      </c>
      <c r="AS2">
        <v>3292</v>
      </c>
      <c r="AT2">
        <v>8121</v>
      </c>
      <c r="AU2">
        <v>4045</v>
      </c>
      <c r="AV2">
        <v>3331</v>
      </c>
      <c r="AW2">
        <v>46090</v>
      </c>
      <c r="AX2">
        <v>4110</v>
      </c>
      <c r="AY2">
        <v>4453</v>
      </c>
      <c r="AZ2">
        <v>3795</v>
      </c>
      <c r="BA2">
        <v>32427</v>
      </c>
      <c r="BB2">
        <v>3652</v>
      </c>
      <c r="BC2">
        <v>3344</v>
      </c>
      <c r="BD2">
        <v>5546</v>
      </c>
      <c r="BE2">
        <v>3428</v>
      </c>
      <c r="BF2">
        <v>33111</v>
      </c>
      <c r="BG2">
        <v>4361</v>
      </c>
      <c r="BH2">
        <v>3282</v>
      </c>
      <c r="BI2">
        <v>39224</v>
      </c>
      <c r="BJ2">
        <v>4232</v>
      </c>
      <c r="BK2">
        <v>3596</v>
      </c>
      <c r="BL2">
        <v>4449</v>
      </c>
      <c r="BM2">
        <v>44007</v>
      </c>
      <c r="BN2">
        <v>3515</v>
      </c>
      <c r="BO2">
        <v>3281</v>
      </c>
      <c r="BP2">
        <v>4579</v>
      </c>
      <c r="BQ2">
        <v>3664</v>
      </c>
      <c r="BR2">
        <v>44348</v>
      </c>
      <c r="BS2">
        <v>5162</v>
      </c>
      <c r="BT2">
        <v>3369</v>
      </c>
      <c r="BU2">
        <v>21612</v>
      </c>
      <c r="BV2">
        <v>3908</v>
      </c>
      <c r="BW2">
        <v>3343</v>
      </c>
      <c r="BX2">
        <v>5745</v>
      </c>
      <c r="BY2">
        <v>50851</v>
      </c>
      <c r="BZ2">
        <v>3256</v>
      </c>
      <c r="CA2">
        <v>3245</v>
      </c>
      <c r="CB2">
        <v>3954</v>
      </c>
      <c r="CC2">
        <v>3809</v>
      </c>
      <c r="CD2">
        <v>37808</v>
      </c>
      <c r="CE2">
        <v>3272</v>
      </c>
      <c r="CF2">
        <v>3451</v>
      </c>
      <c r="CG2">
        <v>6464</v>
      </c>
      <c r="CH2">
        <v>3660</v>
      </c>
      <c r="CI2">
        <v>3291</v>
      </c>
      <c r="CJ2">
        <v>10959</v>
      </c>
      <c r="CK2">
        <v>25442</v>
      </c>
      <c r="CL2">
        <v>3278</v>
      </c>
      <c r="CM2">
        <v>3247</v>
      </c>
      <c r="CN2">
        <v>3850</v>
      </c>
      <c r="CO2">
        <v>3966</v>
      </c>
      <c r="CP2">
        <v>24229</v>
      </c>
      <c r="CQ2">
        <v>12351</v>
      </c>
      <c r="CR2">
        <v>3690</v>
      </c>
      <c r="CS2">
        <v>4176</v>
      </c>
      <c r="CT2">
        <v>3545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48209</v>
      </c>
      <c r="G9">
        <f>'Plate 1'!G9</f>
        <v>30</v>
      </c>
      <c r="H9" t="str">
        <f t="shared" ref="H9:I9" si="0">A9</f>
        <v>A1</v>
      </c>
      <c r="I9">
        <f t="shared" si="0"/>
        <v>48209</v>
      </c>
      <c r="K9" t="s">
        <v>82</v>
      </c>
      <c r="L9" t="str">
        <f>A10</f>
        <v>A2</v>
      </c>
      <c r="M9">
        <f>B10</f>
        <v>3281</v>
      </c>
      <c r="N9" s="8">
        <f>(M9-I$15)/2080.4</f>
        <v>-2.980196116131513E-2</v>
      </c>
      <c r="O9">
        <f>N9*40</f>
        <v>-1.1920784464526051</v>
      </c>
    </row>
    <row r="10" spans="1:98" x14ac:dyDescent="0.4">
      <c r="A10" t="s">
        <v>83</v>
      </c>
      <c r="B10">
        <v>3281</v>
      </c>
      <c r="G10">
        <f>'Plate 1'!G10</f>
        <v>15</v>
      </c>
      <c r="H10" t="str">
        <f>A21</f>
        <v>B1</v>
      </c>
      <c r="I10">
        <f>B21</f>
        <v>34752</v>
      </c>
      <c r="K10" t="s">
        <v>85</v>
      </c>
      <c r="L10" t="str">
        <f>A22</f>
        <v>B2</v>
      </c>
      <c r="M10">
        <f>B22</f>
        <v>3324</v>
      </c>
      <c r="N10" s="8">
        <f t="shared" ref="N10:N73" si="1">(M10-I$15)/2080.4</f>
        <v>-9.1328590655643145E-3</v>
      </c>
      <c r="O10">
        <f t="shared" ref="O10:O73" si="2">N10*40</f>
        <v>-0.36531436262257255</v>
      </c>
    </row>
    <row r="11" spans="1:98" x14ac:dyDescent="0.4">
      <c r="A11" t="s">
        <v>84</v>
      </c>
      <c r="B11">
        <v>5027</v>
      </c>
      <c r="G11">
        <f>'Plate 1'!G11</f>
        <v>7.5</v>
      </c>
      <c r="H11" t="str">
        <f>A33</f>
        <v>C1</v>
      </c>
      <c r="I11">
        <f>B33</f>
        <v>20600</v>
      </c>
      <c r="K11" t="s">
        <v>88</v>
      </c>
      <c r="L11" t="str">
        <f>A34</f>
        <v>C2</v>
      </c>
      <c r="M11">
        <f>B34</f>
        <v>3346</v>
      </c>
      <c r="N11" s="8">
        <f t="shared" si="1"/>
        <v>1.4420303787733128E-3</v>
      </c>
      <c r="O11">
        <f t="shared" si="2"/>
        <v>5.7681215150932511E-2</v>
      </c>
    </row>
    <row r="12" spans="1:98" x14ac:dyDescent="0.4">
      <c r="A12" t="s">
        <v>9</v>
      </c>
      <c r="B12">
        <v>4226</v>
      </c>
      <c r="G12">
        <f>'Plate 1'!G12</f>
        <v>1.875</v>
      </c>
      <c r="H12" t="str">
        <f>A45</f>
        <v>D1</v>
      </c>
      <c r="I12">
        <f>B45</f>
        <v>7727</v>
      </c>
      <c r="K12" t="s">
        <v>91</v>
      </c>
      <c r="L12" t="str">
        <f>A46</f>
        <v>D2</v>
      </c>
      <c r="M12">
        <f>B46</f>
        <v>3353</v>
      </c>
      <c r="N12" s="8">
        <f t="shared" si="1"/>
        <v>4.8067679292443759E-3</v>
      </c>
      <c r="O12">
        <f t="shared" si="2"/>
        <v>0.19227071716977504</v>
      </c>
    </row>
    <row r="13" spans="1:98" x14ac:dyDescent="0.4">
      <c r="A13" t="s">
        <v>17</v>
      </c>
      <c r="B13">
        <v>51845</v>
      </c>
      <c r="G13">
        <f>'Plate 1'!G13</f>
        <v>0.46875</v>
      </c>
      <c r="H13" t="str">
        <f>A57</f>
        <v>E1</v>
      </c>
      <c r="I13">
        <f>B57</f>
        <v>4453</v>
      </c>
      <c r="K13" t="s">
        <v>94</v>
      </c>
      <c r="L13" t="str">
        <f>A58</f>
        <v>E2</v>
      </c>
      <c r="M13">
        <f>B58</f>
        <v>3795</v>
      </c>
      <c r="N13" s="8">
        <f t="shared" si="1"/>
        <v>0.21726591040184579</v>
      </c>
      <c r="O13">
        <f t="shared" si="2"/>
        <v>8.690636416073831</v>
      </c>
    </row>
    <row r="14" spans="1:98" x14ac:dyDescent="0.4">
      <c r="A14" t="s">
        <v>25</v>
      </c>
      <c r="B14">
        <v>42722</v>
      </c>
      <c r="G14">
        <f>'Plate 1'!G14</f>
        <v>0.1171875</v>
      </c>
      <c r="H14" t="str">
        <f>A69</f>
        <v>F1</v>
      </c>
      <c r="I14">
        <f>B69</f>
        <v>3596</v>
      </c>
      <c r="K14" t="s">
        <v>97</v>
      </c>
      <c r="L14" t="str">
        <f>A70</f>
        <v>F2</v>
      </c>
      <c r="M14">
        <f>B70</f>
        <v>4449</v>
      </c>
      <c r="N14" s="8">
        <f t="shared" si="1"/>
        <v>0.53162853297442803</v>
      </c>
      <c r="O14">
        <f t="shared" si="2"/>
        <v>21.265141318977122</v>
      </c>
    </row>
    <row r="15" spans="1:98" x14ac:dyDescent="0.4">
      <c r="A15" t="s">
        <v>34</v>
      </c>
      <c r="B15">
        <v>3313</v>
      </c>
      <c r="G15">
        <f>'Plate 1'!G15</f>
        <v>0</v>
      </c>
      <c r="H15" t="str">
        <f>A81</f>
        <v>G1</v>
      </c>
      <c r="I15">
        <f>B81</f>
        <v>3343</v>
      </c>
      <c r="K15" t="s">
        <v>100</v>
      </c>
      <c r="L15" t="str">
        <f>A82</f>
        <v>G2</v>
      </c>
      <c r="M15">
        <f>B82</f>
        <v>5745</v>
      </c>
      <c r="N15" s="8">
        <f t="shared" si="1"/>
        <v>1.1545856566044992</v>
      </c>
      <c r="O15">
        <f t="shared" si="2"/>
        <v>46.183426264179971</v>
      </c>
    </row>
    <row r="16" spans="1:98" x14ac:dyDescent="0.4">
      <c r="A16" t="s">
        <v>41</v>
      </c>
      <c r="B16">
        <v>3357</v>
      </c>
      <c r="H16" t="s">
        <v>119</v>
      </c>
      <c r="I16">
        <f>SLOPE(I10:I15, G10:G15)</f>
        <v>2113.9919089312557</v>
      </c>
      <c r="K16" t="s">
        <v>103</v>
      </c>
      <c r="L16" t="str">
        <f>A94</f>
        <v>H2</v>
      </c>
      <c r="M16">
        <f>B94</f>
        <v>10959</v>
      </c>
      <c r="N16" s="8">
        <f t="shared" si="1"/>
        <v>3.6608344549125165</v>
      </c>
      <c r="O16">
        <f t="shared" si="2"/>
        <v>146.43337819650066</v>
      </c>
    </row>
    <row r="17" spans="1:15" x14ac:dyDescent="0.4">
      <c r="A17" t="s">
        <v>49</v>
      </c>
      <c r="B17">
        <v>3796</v>
      </c>
      <c r="K17" t="s">
        <v>104</v>
      </c>
      <c r="L17" t="str">
        <f>A95</f>
        <v>H3</v>
      </c>
      <c r="M17">
        <f>B95</f>
        <v>25442</v>
      </c>
      <c r="N17" s="8">
        <f t="shared" si="1"/>
        <v>10.622476446837146</v>
      </c>
      <c r="O17">
        <f t="shared" si="2"/>
        <v>424.89905787348584</v>
      </c>
    </row>
    <row r="18" spans="1:15" x14ac:dyDescent="0.4">
      <c r="A18" t="s">
        <v>57</v>
      </c>
      <c r="B18">
        <v>3484</v>
      </c>
      <c r="K18" t="s">
        <v>101</v>
      </c>
      <c r="L18" t="str">
        <f>A83</f>
        <v>G3</v>
      </c>
      <c r="M18">
        <f>B83</f>
        <v>50851</v>
      </c>
      <c r="N18" s="8">
        <f t="shared" si="1"/>
        <v>22.83599307825418</v>
      </c>
      <c r="O18">
        <f t="shared" si="2"/>
        <v>913.43972313016718</v>
      </c>
    </row>
    <row r="19" spans="1:15" x14ac:dyDescent="0.4">
      <c r="A19" t="s">
        <v>65</v>
      </c>
      <c r="B19">
        <v>8744</v>
      </c>
      <c r="K19" t="s">
        <v>98</v>
      </c>
      <c r="L19" t="str">
        <f>A71</f>
        <v>F3</v>
      </c>
      <c r="M19">
        <f>B71</f>
        <v>44007</v>
      </c>
      <c r="N19" s="8">
        <f t="shared" si="1"/>
        <v>19.546241107479329</v>
      </c>
      <c r="O19">
        <f t="shared" si="2"/>
        <v>781.84964429917318</v>
      </c>
    </row>
    <row r="20" spans="1:15" x14ac:dyDescent="0.4">
      <c r="A20" t="s">
        <v>73</v>
      </c>
      <c r="B20">
        <v>6403</v>
      </c>
      <c r="K20" t="s">
        <v>95</v>
      </c>
      <c r="L20" t="str">
        <f>A59</f>
        <v>E3</v>
      </c>
      <c r="M20">
        <f>B59</f>
        <v>32427</v>
      </c>
      <c r="N20" s="8">
        <f t="shared" si="1"/>
        <v>13.980003845414343</v>
      </c>
      <c r="O20">
        <f t="shared" si="2"/>
        <v>559.20015381657367</v>
      </c>
    </row>
    <row r="21" spans="1:15" x14ac:dyDescent="0.4">
      <c r="A21" t="s">
        <v>85</v>
      </c>
      <c r="B21">
        <v>34752</v>
      </c>
      <c r="K21" t="s">
        <v>92</v>
      </c>
      <c r="L21" t="str">
        <f>A47</f>
        <v>D3</v>
      </c>
      <c r="M21">
        <f>B47</f>
        <v>17240</v>
      </c>
      <c r="N21" s="8">
        <f t="shared" si="1"/>
        <v>6.6799653912709092</v>
      </c>
      <c r="O21">
        <f t="shared" si="2"/>
        <v>267.19861565083636</v>
      </c>
    </row>
    <row r="22" spans="1:15" x14ac:dyDescent="0.4">
      <c r="A22" t="s">
        <v>86</v>
      </c>
      <c r="B22">
        <v>3324</v>
      </c>
      <c r="K22" t="s">
        <v>89</v>
      </c>
      <c r="L22" t="str">
        <f>A35</f>
        <v>C3</v>
      </c>
      <c r="M22">
        <f>B35</f>
        <v>8454</v>
      </c>
      <c r="N22" s="8">
        <f t="shared" si="1"/>
        <v>2.4567390886368003</v>
      </c>
      <c r="O22">
        <f t="shared" si="2"/>
        <v>98.26956354547201</v>
      </c>
    </row>
    <row r="23" spans="1:15" x14ac:dyDescent="0.4">
      <c r="A23" t="s">
        <v>87</v>
      </c>
      <c r="B23">
        <v>6353</v>
      </c>
      <c r="K23" t="s">
        <v>86</v>
      </c>
      <c r="L23" t="str">
        <f>A23</f>
        <v>B3</v>
      </c>
      <c r="M23">
        <f>B23</f>
        <v>6353</v>
      </c>
      <c r="N23" s="8">
        <f t="shared" si="1"/>
        <v>1.4468371467025571</v>
      </c>
      <c r="O23">
        <f t="shared" si="2"/>
        <v>57.873485868102286</v>
      </c>
    </row>
    <row r="24" spans="1:15" x14ac:dyDescent="0.4">
      <c r="A24" t="s">
        <v>10</v>
      </c>
      <c r="B24">
        <v>3997</v>
      </c>
      <c r="K24" t="s">
        <v>83</v>
      </c>
      <c r="L24" t="str">
        <f>A11</f>
        <v>A3</v>
      </c>
      <c r="M24">
        <f>B11</f>
        <v>5027</v>
      </c>
      <c r="N24" s="8">
        <f t="shared" si="1"/>
        <v>0.80945971928475291</v>
      </c>
      <c r="O24">
        <f t="shared" si="2"/>
        <v>32.378388771390114</v>
      </c>
    </row>
    <row r="25" spans="1:15" x14ac:dyDescent="0.4">
      <c r="A25" t="s">
        <v>18</v>
      </c>
      <c r="B25">
        <v>29482</v>
      </c>
      <c r="K25" t="s">
        <v>84</v>
      </c>
      <c r="L25" t="str">
        <f>A12</f>
        <v>A4</v>
      </c>
      <c r="M25">
        <f>B12</f>
        <v>4226</v>
      </c>
      <c r="N25" s="8">
        <f t="shared" si="1"/>
        <v>0.42443760815227838</v>
      </c>
      <c r="O25">
        <f t="shared" si="2"/>
        <v>16.977504326091136</v>
      </c>
    </row>
    <row r="26" spans="1:15" x14ac:dyDescent="0.4">
      <c r="A26" t="s">
        <v>26</v>
      </c>
      <c r="B26">
        <v>28600</v>
      </c>
      <c r="K26" t="s">
        <v>87</v>
      </c>
      <c r="L26" t="str">
        <f>A24</f>
        <v>B4</v>
      </c>
      <c r="M26">
        <f>B24</f>
        <v>3997</v>
      </c>
      <c r="N26" s="8">
        <f t="shared" si="1"/>
        <v>0.31436262257258218</v>
      </c>
      <c r="O26">
        <f t="shared" si="2"/>
        <v>12.574504902903287</v>
      </c>
    </row>
    <row r="27" spans="1:15" x14ac:dyDescent="0.4">
      <c r="A27" t="s">
        <v>35</v>
      </c>
      <c r="B27">
        <v>3315</v>
      </c>
      <c r="K27" t="s">
        <v>90</v>
      </c>
      <c r="L27" t="str">
        <f>A36</f>
        <v>C4</v>
      </c>
      <c r="M27">
        <f>B36</f>
        <v>3939</v>
      </c>
      <c r="N27" s="8">
        <f t="shared" si="1"/>
        <v>0.2864833685829648</v>
      </c>
      <c r="O27">
        <f t="shared" si="2"/>
        <v>11.459334743318593</v>
      </c>
    </row>
    <row r="28" spans="1:15" x14ac:dyDescent="0.4">
      <c r="A28" t="s">
        <v>42</v>
      </c>
      <c r="B28">
        <v>3500</v>
      </c>
      <c r="K28" t="s">
        <v>93</v>
      </c>
      <c r="L28" t="str">
        <f>A48</f>
        <v>D4</v>
      </c>
      <c r="M28">
        <f>B48</f>
        <v>4040</v>
      </c>
      <c r="N28" s="8">
        <f t="shared" si="1"/>
        <v>0.33503172466833298</v>
      </c>
      <c r="O28">
        <f t="shared" si="2"/>
        <v>13.401268986733319</v>
      </c>
    </row>
    <row r="29" spans="1:15" x14ac:dyDescent="0.4">
      <c r="A29" t="s">
        <v>50</v>
      </c>
      <c r="B29">
        <v>4070</v>
      </c>
      <c r="K29" t="s">
        <v>96</v>
      </c>
      <c r="L29" t="str">
        <f>A60</f>
        <v>E4</v>
      </c>
      <c r="M29">
        <f>B60</f>
        <v>3652</v>
      </c>
      <c r="N29" s="8">
        <f t="shared" si="1"/>
        <v>0.1485291290136512</v>
      </c>
      <c r="O29">
        <f t="shared" si="2"/>
        <v>5.9411651605460483</v>
      </c>
    </row>
    <row r="30" spans="1:15" x14ac:dyDescent="0.4">
      <c r="A30" t="s">
        <v>58</v>
      </c>
      <c r="B30">
        <v>3435</v>
      </c>
      <c r="K30" t="s">
        <v>99</v>
      </c>
      <c r="L30" t="str">
        <f>A72</f>
        <v>F4</v>
      </c>
      <c r="M30">
        <f>B72</f>
        <v>3515</v>
      </c>
      <c r="N30" s="8">
        <f t="shared" si="1"/>
        <v>8.2676408383003261E-2</v>
      </c>
      <c r="O30">
        <f t="shared" si="2"/>
        <v>3.3070563353201305</v>
      </c>
    </row>
    <row r="31" spans="1:15" x14ac:dyDescent="0.4">
      <c r="A31" t="s">
        <v>66</v>
      </c>
      <c r="B31">
        <v>16479</v>
      </c>
      <c r="K31" t="s">
        <v>102</v>
      </c>
      <c r="L31" t="str">
        <f>A84</f>
        <v>G4</v>
      </c>
      <c r="M31">
        <f>B84</f>
        <v>3256</v>
      </c>
      <c r="N31" s="8">
        <f t="shared" si="1"/>
        <v>-4.1818880984426071E-2</v>
      </c>
      <c r="O31">
        <f t="shared" si="2"/>
        <v>-1.6727552393770428</v>
      </c>
    </row>
    <row r="32" spans="1:15" x14ac:dyDescent="0.4">
      <c r="A32" t="s">
        <v>74</v>
      </c>
      <c r="B32">
        <v>4761</v>
      </c>
      <c r="K32" t="s">
        <v>105</v>
      </c>
      <c r="L32" t="str">
        <f>A96</f>
        <v>H4</v>
      </c>
      <c r="M32">
        <f>B96</f>
        <v>3278</v>
      </c>
      <c r="N32" s="8">
        <f t="shared" si="1"/>
        <v>-3.1243991540088441E-2</v>
      </c>
      <c r="O32">
        <f t="shared" si="2"/>
        <v>-1.2497596616035376</v>
      </c>
    </row>
    <row r="33" spans="1:15" x14ac:dyDescent="0.4">
      <c r="A33" t="s">
        <v>88</v>
      </c>
      <c r="B33">
        <v>20600</v>
      </c>
      <c r="K33" t="s">
        <v>16</v>
      </c>
      <c r="L33" t="str">
        <f>A97</f>
        <v>H5</v>
      </c>
      <c r="M33">
        <f>B97</f>
        <v>3247</v>
      </c>
      <c r="N33" s="8">
        <f t="shared" si="1"/>
        <v>-4.614497212074601E-2</v>
      </c>
      <c r="O33">
        <f t="shared" si="2"/>
        <v>-1.8457988848298403</v>
      </c>
    </row>
    <row r="34" spans="1:15" x14ac:dyDescent="0.4">
      <c r="A34" t="s">
        <v>89</v>
      </c>
      <c r="B34">
        <v>3346</v>
      </c>
      <c r="K34" t="s">
        <v>15</v>
      </c>
      <c r="L34" t="str">
        <f>A85</f>
        <v>G5</v>
      </c>
      <c r="M34">
        <f>B85</f>
        <v>3245</v>
      </c>
      <c r="N34" s="8">
        <f t="shared" si="1"/>
        <v>-4.7106325706594884E-2</v>
      </c>
      <c r="O34">
        <f t="shared" si="2"/>
        <v>-1.8842530282637955</v>
      </c>
    </row>
    <row r="35" spans="1:15" x14ac:dyDescent="0.4">
      <c r="A35" t="s">
        <v>90</v>
      </c>
      <c r="B35">
        <v>8454</v>
      </c>
      <c r="K35" t="s">
        <v>14</v>
      </c>
      <c r="L35" t="str">
        <f>A73</f>
        <v>F5</v>
      </c>
      <c r="M35">
        <f>B73</f>
        <v>3281</v>
      </c>
      <c r="N35" s="8">
        <f t="shared" si="1"/>
        <v>-2.980196116131513E-2</v>
      </c>
      <c r="O35">
        <f t="shared" si="2"/>
        <v>-1.1920784464526051</v>
      </c>
    </row>
    <row r="36" spans="1:15" x14ac:dyDescent="0.4">
      <c r="A36" t="s">
        <v>11</v>
      </c>
      <c r="B36">
        <v>3939</v>
      </c>
      <c r="K36" t="s">
        <v>13</v>
      </c>
      <c r="L36" t="str">
        <f>A61</f>
        <v>E5</v>
      </c>
      <c r="M36">
        <f>B61</f>
        <v>3344</v>
      </c>
      <c r="N36" s="8">
        <f t="shared" si="1"/>
        <v>4.8067679292443757E-4</v>
      </c>
      <c r="O36">
        <f t="shared" si="2"/>
        <v>1.9227071716977504E-2</v>
      </c>
    </row>
    <row r="37" spans="1:15" x14ac:dyDescent="0.4">
      <c r="A37" t="s">
        <v>19</v>
      </c>
      <c r="B37">
        <v>6325</v>
      </c>
      <c r="K37" t="s">
        <v>12</v>
      </c>
      <c r="L37" t="str">
        <f>A49</f>
        <v>D5</v>
      </c>
      <c r="M37">
        <f>B49</f>
        <v>3583</v>
      </c>
      <c r="N37" s="8">
        <f t="shared" si="1"/>
        <v>0.11536243030186502</v>
      </c>
      <c r="O37">
        <f t="shared" si="2"/>
        <v>4.6144972120746006</v>
      </c>
    </row>
    <row r="38" spans="1:15" x14ac:dyDescent="0.4">
      <c r="A38" t="s">
        <v>27</v>
      </c>
      <c r="B38">
        <v>12343</v>
      </c>
      <c r="K38" t="s">
        <v>11</v>
      </c>
      <c r="L38" t="str">
        <f>A37</f>
        <v>C5</v>
      </c>
      <c r="M38">
        <f>B37</f>
        <v>6325</v>
      </c>
      <c r="N38" s="8">
        <f t="shared" si="1"/>
        <v>1.4333781965006729</v>
      </c>
      <c r="O38">
        <f t="shared" si="2"/>
        <v>57.335127860026915</v>
      </c>
    </row>
    <row r="39" spans="1:15" x14ac:dyDescent="0.4">
      <c r="A39" t="s">
        <v>36</v>
      </c>
      <c r="B39">
        <v>3274</v>
      </c>
      <c r="K39" t="s">
        <v>10</v>
      </c>
      <c r="L39" t="str">
        <f>A25</f>
        <v>B5</v>
      </c>
      <c r="M39">
        <f>B25</f>
        <v>29482</v>
      </c>
      <c r="N39" s="8">
        <f t="shared" si="1"/>
        <v>12.564410690251874</v>
      </c>
      <c r="O39">
        <f t="shared" si="2"/>
        <v>502.57642761007497</v>
      </c>
    </row>
    <row r="40" spans="1:15" x14ac:dyDescent="0.4">
      <c r="A40" t="s">
        <v>43</v>
      </c>
      <c r="B40">
        <v>4137</v>
      </c>
      <c r="K40" t="s">
        <v>9</v>
      </c>
      <c r="L40" t="str">
        <f>A13</f>
        <v>A5</v>
      </c>
      <c r="M40">
        <f>B13</f>
        <v>51845</v>
      </c>
      <c r="N40" s="8">
        <f t="shared" si="1"/>
        <v>23.313785810421074</v>
      </c>
      <c r="O40">
        <f t="shared" si="2"/>
        <v>932.551432416843</v>
      </c>
    </row>
    <row r="41" spans="1:15" x14ac:dyDescent="0.4">
      <c r="A41" t="s">
        <v>51</v>
      </c>
      <c r="B41">
        <v>4039</v>
      </c>
      <c r="K41" t="s">
        <v>17</v>
      </c>
      <c r="L41" t="str">
        <f>A14</f>
        <v>A6</v>
      </c>
      <c r="M41">
        <f>B14</f>
        <v>42722</v>
      </c>
      <c r="N41" s="8">
        <f t="shared" si="1"/>
        <v>18.928571428571427</v>
      </c>
      <c r="O41">
        <f t="shared" si="2"/>
        <v>757.14285714285711</v>
      </c>
    </row>
    <row r="42" spans="1:15" x14ac:dyDescent="0.4">
      <c r="A42" t="s">
        <v>59</v>
      </c>
      <c r="B42">
        <v>3254</v>
      </c>
      <c r="K42" t="s">
        <v>18</v>
      </c>
      <c r="L42" t="str">
        <f>A26</f>
        <v>B6</v>
      </c>
      <c r="M42">
        <f>B26</f>
        <v>28600</v>
      </c>
      <c r="N42" s="8">
        <f t="shared" si="1"/>
        <v>12.140453758892519</v>
      </c>
      <c r="O42">
        <f t="shared" si="2"/>
        <v>485.61815035570078</v>
      </c>
    </row>
    <row r="43" spans="1:15" x14ac:dyDescent="0.4">
      <c r="A43" t="s">
        <v>67</v>
      </c>
      <c r="B43">
        <v>33992</v>
      </c>
      <c r="K43" t="s">
        <v>19</v>
      </c>
      <c r="L43" t="str">
        <f>A38</f>
        <v>C6</v>
      </c>
      <c r="M43">
        <f>B38</f>
        <v>12343</v>
      </c>
      <c r="N43" s="8">
        <f t="shared" si="1"/>
        <v>4.3260911363199384</v>
      </c>
      <c r="O43">
        <f t="shared" si="2"/>
        <v>173.04364545279753</v>
      </c>
    </row>
    <row r="44" spans="1:15" x14ac:dyDescent="0.4">
      <c r="A44" t="s">
        <v>75</v>
      </c>
      <c r="B44">
        <v>4158</v>
      </c>
      <c r="K44" t="s">
        <v>20</v>
      </c>
      <c r="L44" t="str">
        <f>A50</f>
        <v>D6</v>
      </c>
      <c r="M44">
        <f>B50</f>
        <v>6836</v>
      </c>
      <c r="N44" s="8">
        <f t="shared" si="1"/>
        <v>1.6790040376850606</v>
      </c>
      <c r="O44">
        <f t="shared" si="2"/>
        <v>67.160161507402421</v>
      </c>
    </row>
    <row r="45" spans="1:15" x14ac:dyDescent="0.4">
      <c r="A45" t="s">
        <v>91</v>
      </c>
      <c r="B45">
        <v>7727</v>
      </c>
      <c r="K45" t="s">
        <v>21</v>
      </c>
      <c r="L45" t="str">
        <f>A62</f>
        <v>E6</v>
      </c>
      <c r="M45">
        <f>B62</f>
        <v>5546</v>
      </c>
      <c r="N45" s="8">
        <f t="shared" si="1"/>
        <v>1.058930974812536</v>
      </c>
      <c r="O45">
        <f t="shared" si="2"/>
        <v>42.357238992501436</v>
      </c>
    </row>
    <row r="46" spans="1:15" x14ac:dyDescent="0.4">
      <c r="A46" t="s">
        <v>92</v>
      </c>
      <c r="B46">
        <v>3353</v>
      </c>
      <c r="K46" t="s">
        <v>22</v>
      </c>
      <c r="L46" t="str">
        <f>A74</f>
        <v>F6</v>
      </c>
      <c r="M46">
        <f>B74</f>
        <v>4579</v>
      </c>
      <c r="N46" s="8">
        <f t="shared" si="1"/>
        <v>0.5941165160546048</v>
      </c>
      <c r="O46">
        <f t="shared" si="2"/>
        <v>23.764660642184193</v>
      </c>
    </row>
    <row r="47" spans="1:15" x14ac:dyDescent="0.4">
      <c r="A47" t="s">
        <v>93</v>
      </c>
      <c r="B47">
        <v>17240</v>
      </c>
      <c r="K47" t="s">
        <v>23</v>
      </c>
      <c r="L47" t="str">
        <f>A86</f>
        <v>G6</v>
      </c>
      <c r="M47">
        <f>B86</f>
        <v>3954</v>
      </c>
      <c r="N47" s="8">
        <f t="shared" si="1"/>
        <v>0.29369352047683139</v>
      </c>
      <c r="O47">
        <f t="shared" si="2"/>
        <v>11.747740819073256</v>
      </c>
    </row>
    <row r="48" spans="1:15" x14ac:dyDescent="0.4">
      <c r="A48" t="s">
        <v>12</v>
      </c>
      <c r="B48">
        <v>4040</v>
      </c>
      <c r="K48" t="s">
        <v>24</v>
      </c>
      <c r="L48" t="str">
        <f>A98</f>
        <v>H6</v>
      </c>
      <c r="M48">
        <f>B98</f>
        <v>3850</v>
      </c>
      <c r="N48" s="8">
        <f t="shared" si="1"/>
        <v>0.24370313401268986</v>
      </c>
      <c r="O48">
        <f t="shared" si="2"/>
        <v>9.7481253605075953</v>
      </c>
    </row>
    <row r="49" spans="1:15" x14ac:dyDescent="0.4">
      <c r="A49" t="s">
        <v>20</v>
      </c>
      <c r="B49">
        <v>3583</v>
      </c>
      <c r="K49" t="s">
        <v>33</v>
      </c>
      <c r="L49" t="str">
        <f>A99</f>
        <v>H7</v>
      </c>
      <c r="M49">
        <f>B99</f>
        <v>3966</v>
      </c>
      <c r="N49" s="8">
        <f t="shared" si="1"/>
        <v>0.2994616419919246</v>
      </c>
      <c r="O49">
        <f t="shared" si="2"/>
        <v>11.978465679676983</v>
      </c>
    </row>
    <row r="50" spans="1:15" x14ac:dyDescent="0.4">
      <c r="A50" t="s">
        <v>28</v>
      </c>
      <c r="B50">
        <v>6836</v>
      </c>
      <c r="K50" t="s">
        <v>31</v>
      </c>
      <c r="L50" t="str">
        <f>A87</f>
        <v>G7</v>
      </c>
      <c r="M50">
        <f>B87</f>
        <v>3809</v>
      </c>
      <c r="N50" s="8">
        <f t="shared" si="1"/>
        <v>0.22399538550278791</v>
      </c>
      <c r="O50">
        <f t="shared" si="2"/>
        <v>8.9598154201115161</v>
      </c>
    </row>
    <row r="51" spans="1:15" x14ac:dyDescent="0.4">
      <c r="A51" t="s">
        <v>37</v>
      </c>
      <c r="B51">
        <v>3292</v>
      </c>
      <c r="K51" t="s">
        <v>32</v>
      </c>
      <c r="L51" t="str">
        <f>A75</f>
        <v>F7</v>
      </c>
      <c r="M51">
        <f>B75</f>
        <v>3664</v>
      </c>
      <c r="N51" s="8">
        <f t="shared" si="1"/>
        <v>0.15429725052874446</v>
      </c>
      <c r="O51">
        <f t="shared" si="2"/>
        <v>6.1718900211497782</v>
      </c>
    </row>
    <row r="52" spans="1:15" x14ac:dyDescent="0.4">
      <c r="A52" t="s">
        <v>44</v>
      </c>
      <c r="B52">
        <v>8121</v>
      </c>
      <c r="K52" t="s">
        <v>29</v>
      </c>
      <c r="L52" t="str">
        <f>A63</f>
        <v>E7</v>
      </c>
      <c r="M52">
        <f>B63</f>
        <v>3428</v>
      </c>
      <c r="N52" s="8">
        <f t="shared" si="1"/>
        <v>4.0857527398577197E-2</v>
      </c>
      <c r="O52">
        <f t="shared" si="2"/>
        <v>1.6343010959430879</v>
      </c>
    </row>
    <row r="53" spans="1:15" x14ac:dyDescent="0.4">
      <c r="A53" t="s">
        <v>52</v>
      </c>
      <c r="B53">
        <v>4045</v>
      </c>
      <c r="K53" t="s">
        <v>28</v>
      </c>
      <c r="L53" t="str">
        <f>A51</f>
        <v>D7</v>
      </c>
      <c r="M53">
        <f>B51</f>
        <v>3292</v>
      </c>
      <c r="N53" s="8">
        <f t="shared" si="1"/>
        <v>-2.4514516439146317E-2</v>
      </c>
      <c r="O53">
        <f t="shared" si="2"/>
        <v>-0.98058065756585266</v>
      </c>
    </row>
    <row r="54" spans="1:15" x14ac:dyDescent="0.4">
      <c r="A54" t="s">
        <v>60</v>
      </c>
      <c r="B54">
        <v>3331</v>
      </c>
      <c r="K54" t="s">
        <v>27</v>
      </c>
      <c r="L54" t="str">
        <f>A39</f>
        <v>C7</v>
      </c>
      <c r="M54">
        <f>B39</f>
        <v>3274</v>
      </c>
      <c r="N54" s="8">
        <f t="shared" si="1"/>
        <v>-3.3166698711786194E-2</v>
      </c>
      <c r="O54">
        <f t="shared" si="2"/>
        <v>-1.3266679484714476</v>
      </c>
    </row>
    <row r="55" spans="1:15" x14ac:dyDescent="0.4">
      <c r="A55" t="s">
        <v>68</v>
      </c>
      <c r="B55">
        <v>46090</v>
      </c>
      <c r="K55" t="s">
        <v>26</v>
      </c>
      <c r="L55" t="str">
        <f>A27</f>
        <v>B7</v>
      </c>
      <c r="M55">
        <f>B27</f>
        <v>3315</v>
      </c>
      <c r="N55" s="8">
        <f t="shared" si="1"/>
        <v>-1.3458950201884253E-2</v>
      </c>
      <c r="O55">
        <f t="shared" si="2"/>
        <v>-0.53835800807537015</v>
      </c>
    </row>
    <row r="56" spans="1:15" x14ac:dyDescent="0.4">
      <c r="A56" t="s">
        <v>76</v>
      </c>
      <c r="B56">
        <v>4110</v>
      </c>
      <c r="K56" t="s">
        <v>25</v>
      </c>
      <c r="L56" t="str">
        <f>A15</f>
        <v>A7</v>
      </c>
      <c r="M56">
        <f>B15</f>
        <v>3313</v>
      </c>
      <c r="N56" s="8">
        <f t="shared" si="1"/>
        <v>-1.4420303787733128E-2</v>
      </c>
      <c r="O56">
        <f t="shared" si="2"/>
        <v>-0.57681215150932508</v>
      </c>
    </row>
    <row r="57" spans="1:15" x14ac:dyDescent="0.4">
      <c r="A57" t="s">
        <v>94</v>
      </c>
      <c r="B57">
        <v>4453</v>
      </c>
      <c r="K57" t="s">
        <v>34</v>
      </c>
      <c r="L57" t="str">
        <f>A16</f>
        <v>A8</v>
      </c>
      <c r="M57">
        <f>B16</f>
        <v>3357</v>
      </c>
      <c r="N57" s="8">
        <f t="shared" si="1"/>
        <v>6.7294751009421266E-3</v>
      </c>
      <c r="O57">
        <f t="shared" si="2"/>
        <v>0.26917900403768508</v>
      </c>
    </row>
    <row r="58" spans="1:15" x14ac:dyDescent="0.4">
      <c r="A58" t="s">
        <v>95</v>
      </c>
      <c r="B58">
        <v>3795</v>
      </c>
      <c r="K58" t="s">
        <v>35</v>
      </c>
      <c r="L58" t="str">
        <f>A28</f>
        <v>B8</v>
      </c>
      <c r="M58">
        <f>B28</f>
        <v>3500</v>
      </c>
      <c r="N58" s="8">
        <f t="shared" si="1"/>
        <v>7.5466256489136699E-2</v>
      </c>
      <c r="O58">
        <f t="shared" si="2"/>
        <v>3.0186502595654678</v>
      </c>
    </row>
    <row r="59" spans="1:15" x14ac:dyDescent="0.4">
      <c r="A59" t="s">
        <v>96</v>
      </c>
      <c r="B59">
        <v>32427</v>
      </c>
      <c r="K59" t="s">
        <v>36</v>
      </c>
      <c r="L59" t="str">
        <f>A40</f>
        <v>C8</v>
      </c>
      <c r="M59">
        <f>B40</f>
        <v>4137</v>
      </c>
      <c r="N59" s="8">
        <f t="shared" si="1"/>
        <v>0.38165737358200347</v>
      </c>
      <c r="O59">
        <f t="shared" si="2"/>
        <v>15.266294943280139</v>
      </c>
    </row>
    <row r="60" spans="1:15" x14ac:dyDescent="0.4">
      <c r="A60" t="s">
        <v>13</v>
      </c>
      <c r="B60">
        <v>3652</v>
      </c>
      <c r="K60" t="s">
        <v>37</v>
      </c>
      <c r="L60" t="str">
        <f>A52</f>
        <v>D8</v>
      </c>
      <c r="M60">
        <f>B52</f>
        <v>8121</v>
      </c>
      <c r="N60" s="8">
        <f t="shared" si="1"/>
        <v>2.2966737165929629</v>
      </c>
      <c r="O60">
        <f t="shared" si="2"/>
        <v>91.866948663718517</v>
      </c>
    </row>
    <row r="61" spans="1:15" x14ac:dyDescent="0.4">
      <c r="A61" t="s">
        <v>21</v>
      </c>
      <c r="B61">
        <v>3344</v>
      </c>
      <c r="K61" t="s">
        <v>38</v>
      </c>
      <c r="L61" t="str">
        <f>A64</f>
        <v>E8</v>
      </c>
      <c r="M61">
        <f>B64</f>
        <v>33111</v>
      </c>
      <c r="N61" s="8">
        <f t="shared" si="1"/>
        <v>14.308786771774658</v>
      </c>
      <c r="O61">
        <f t="shared" si="2"/>
        <v>572.3514708709863</v>
      </c>
    </row>
    <row r="62" spans="1:15" x14ac:dyDescent="0.4">
      <c r="A62" t="s">
        <v>29</v>
      </c>
      <c r="B62">
        <v>5546</v>
      </c>
      <c r="K62" t="s">
        <v>30</v>
      </c>
      <c r="L62" t="str">
        <f>A76</f>
        <v>F8</v>
      </c>
      <c r="M62">
        <f>B76</f>
        <v>44348</v>
      </c>
      <c r="N62" s="8">
        <f t="shared" si="1"/>
        <v>19.710151893866563</v>
      </c>
      <c r="O62">
        <f t="shared" si="2"/>
        <v>788.40607575466254</v>
      </c>
    </row>
    <row r="63" spans="1:15" x14ac:dyDescent="0.4">
      <c r="A63" t="s">
        <v>38</v>
      </c>
      <c r="B63">
        <v>3428</v>
      </c>
      <c r="K63" t="s">
        <v>39</v>
      </c>
      <c r="L63" t="str">
        <f>A88</f>
        <v>G8</v>
      </c>
      <c r="M63">
        <f>B88</f>
        <v>37808</v>
      </c>
      <c r="N63" s="8">
        <f t="shared" si="1"/>
        <v>16.566525668140741</v>
      </c>
      <c r="O63">
        <f t="shared" si="2"/>
        <v>662.66102672562965</v>
      </c>
    </row>
    <row r="64" spans="1:15" x14ac:dyDescent="0.4">
      <c r="A64" t="s">
        <v>45</v>
      </c>
      <c r="B64">
        <v>33111</v>
      </c>
      <c r="K64" t="s">
        <v>40</v>
      </c>
      <c r="L64" t="str">
        <f>A100</f>
        <v>H8</v>
      </c>
      <c r="M64">
        <f>B100</f>
        <v>24229</v>
      </c>
      <c r="N64" s="8">
        <f t="shared" si="1"/>
        <v>10.039415497019803</v>
      </c>
      <c r="O64">
        <f t="shared" si="2"/>
        <v>401.57661988079212</v>
      </c>
    </row>
    <row r="65" spans="1:15" x14ac:dyDescent="0.4">
      <c r="A65" t="s">
        <v>53</v>
      </c>
      <c r="B65">
        <v>4361</v>
      </c>
      <c r="K65" t="s">
        <v>48</v>
      </c>
      <c r="L65" t="str">
        <f>A101</f>
        <v>H9</v>
      </c>
      <c r="M65">
        <f>B101</f>
        <v>12351</v>
      </c>
      <c r="N65" s="8">
        <f t="shared" si="1"/>
        <v>4.3299365506633336</v>
      </c>
      <c r="O65">
        <f t="shared" si="2"/>
        <v>173.19746202653334</v>
      </c>
    </row>
    <row r="66" spans="1:15" x14ac:dyDescent="0.4">
      <c r="A66" t="s">
        <v>61</v>
      </c>
      <c r="B66">
        <v>3282</v>
      </c>
      <c r="K66" t="s">
        <v>47</v>
      </c>
      <c r="L66" t="str">
        <f>A89</f>
        <v>G9</v>
      </c>
      <c r="M66">
        <f>B89</f>
        <v>3272</v>
      </c>
      <c r="N66" s="8">
        <f t="shared" si="1"/>
        <v>-3.4128052297635068E-2</v>
      </c>
      <c r="O66">
        <f t="shared" si="2"/>
        <v>-1.3651220919054028</v>
      </c>
    </row>
    <row r="67" spans="1:15" x14ac:dyDescent="0.4">
      <c r="A67" t="s">
        <v>69</v>
      </c>
      <c r="B67">
        <v>39224</v>
      </c>
      <c r="K67" t="s">
        <v>46</v>
      </c>
      <c r="L67" t="str">
        <f>A77</f>
        <v>F9</v>
      </c>
      <c r="M67">
        <f>B77</f>
        <v>5162</v>
      </c>
      <c r="N67" s="8">
        <f t="shared" si="1"/>
        <v>0.87435108632955194</v>
      </c>
      <c r="O67">
        <f t="shared" si="2"/>
        <v>34.974043453182077</v>
      </c>
    </row>
    <row r="68" spans="1:15" x14ac:dyDescent="0.4">
      <c r="A68" t="s">
        <v>77</v>
      </c>
      <c r="B68">
        <v>4232</v>
      </c>
      <c r="K68" t="s">
        <v>45</v>
      </c>
      <c r="L68" t="str">
        <f>A65</f>
        <v>E9</v>
      </c>
      <c r="M68">
        <f>B65</f>
        <v>4361</v>
      </c>
      <c r="N68" s="8">
        <f t="shared" si="1"/>
        <v>0.48932897519707746</v>
      </c>
      <c r="O68">
        <f t="shared" si="2"/>
        <v>19.573159007883099</v>
      </c>
    </row>
    <row r="69" spans="1:15" x14ac:dyDescent="0.4">
      <c r="A69" t="s">
        <v>97</v>
      </c>
      <c r="B69">
        <v>3596</v>
      </c>
      <c r="K69" t="s">
        <v>44</v>
      </c>
      <c r="L69" t="str">
        <f>A53</f>
        <v>D9</v>
      </c>
      <c r="M69">
        <f>B53</f>
        <v>4045</v>
      </c>
      <c r="N69" s="8">
        <f t="shared" si="1"/>
        <v>0.33743510863295517</v>
      </c>
      <c r="O69">
        <f t="shared" si="2"/>
        <v>13.497404345318207</v>
      </c>
    </row>
    <row r="70" spans="1:15" x14ac:dyDescent="0.4">
      <c r="A70" t="s">
        <v>98</v>
      </c>
      <c r="B70">
        <v>4449</v>
      </c>
      <c r="K70" t="s">
        <v>43</v>
      </c>
      <c r="L70" t="str">
        <f>A41</f>
        <v>C9</v>
      </c>
      <c r="M70">
        <f>B41</f>
        <v>4039</v>
      </c>
      <c r="N70" s="8">
        <f t="shared" si="1"/>
        <v>0.33455104787540857</v>
      </c>
      <c r="O70">
        <f t="shared" si="2"/>
        <v>13.382041915016343</v>
      </c>
    </row>
    <row r="71" spans="1:15" x14ac:dyDescent="0.4">
      <c r="A71" t="s">
        <v>99</v>
      </c>
      <c r="B71">
        <v>44007</v>
      </c>
      <c r="K71" t="s">
        <v>42</v>
      </c>
      <c r="L71" t="str">
        <f>A29</f>
        <v>B9</v>
      </c>
      <c r="M71">
        <f>B29</f>
        <v>4070</v>
      </c>
      <c r="N71" s="8">
        <f t="shared" si="1"/>
        <v>0.3494520284560661</v>
      </c>
      <c r="O71">
        <f t="shared" si="2"/>
        <v>13.978081138242644</v>
      </c>
    </row>
    <row r="72" spans="1:15" x14ac:dyDescent="0.4">
      <c r="A72" t="s">
        <v>14</v>
      </c>
      <c r="B72">
        <v>3515</v>
      </c>
      <c r="K72" t="s">
        <v>41</v>
      </c>
      <c r="L72" t="str">
        <f>A17</f>
        <v>A9</v>
      </c>
      <c r="M72">
        <f>B17</f>
        <v>3796</v>
      </c>
      <c r="N72" s="8">
        <f t="shared" si="1"/>
        <v>0.21774658719477022</v>
      </c>
      <c r="O72">
        <f t="shared" si="2"/>
        <v>8.709863487790809</v>
      </c>
    </row>
    <row r="73" spans="1:15" x14ac:dyDescent="0.4">
      <c r="A73" t="s">
        <v>22</v>
      </c>
      <c r="B73">
        <v>3281</v>
      </c>
      <c r="K73" t="s">
        <v>49</v>
      </c>
      <c r="L73" t="str">
        <f>A18</f>
        <v>A10</v>
      </c>
      <c r="M73">
        <f>B18</f>
        <v>3484</v>
      </c>
      <c r="N73" s="8">
        <f t="shared" si="1"/>
        <v>6.7775427802345703E-2</v>
      </c>
      <c r="O73">
        <f t="shared" si="2"/>
        <v>2.711017112093828</v>
      </c>
    </row>
    <row r="74" spans="1:15" x14ac:dyDescent="0.4">
      <c r="A74" t="s">
        <v>32</v>
      </c>
      <c r="B74">
        <v>4579</v>
      </c>
      <c r="K74" t="s">
        <v>50</v>
      </c>
      <c r="L74" t="str">
        <f>A30</f>
        <v>B10</v>
      </c>
      <c r="M74">
        <f>B30</f>
        <v>3435</v>
      </c>
      <c r="N74" s="8">
        <f t="shared" ref="N74:N96" si="3">(M74-I$15)/2080.4</f>
        <v>4.4222264949048261E-2</v>
      </c>
      <c r="O74">
        <f t="shared" ref="O74:O96" si="4">N74*40</f>
        <v>1.7688905979619305</v>
      </c>
    </row>
    <row r="75" spans="1:15" x14ac:dyDescent="0.4">
      <c r="A75" t="s">
        <v>30</v>
      </c>
      <c r="B75">
        <v>3664</v>
      </c>
      <c r="K75" t="s">
        <v>51</v>
      </c>
      <c r="L75" t="str">
        <f>A42</f>
        <v>C10</v>
      </c>
      <c r="M75">
        <f>B42</f>
        <v>3254</v>
      </c>
      <c r="N75" s="8">
        <f t="shared" si="3"/>
        <v>-4.2780234570274946E-2</v>
      </c>
      <c r="O75">
        <f t="shared" si="4"/>
        <v>-1.7112093828109978</v>
      </c>
    </row>
    <row r="76" spans="1:15" x14ac:dyDescent="0.4">
      <c r="A76" t="s">
        <v>46</v>
      </c>
      <c r="B76">
        <v>44348</v>
      </c>
      <c r="K76" t="s">
        <v>52</v>
      </c>
      <c r="L76" t="str">
        <f>A54</f>
        <v>D10</v>
      </c>
      <c r="M76">
        <f>B54</f>
        <v>3331</v>
      </c>
      <c r="N76" s="8">
        <f t="shared" si="3"/>
        <v>-5.7681215150932512E-3</v>
      </c>
      <c r="O76">
        <f t="shared" si="4"/>
        <v>-0.23072486060373004</v>
      </c>
    </row>
    <row r="77" spans="1:15" x14ac:dyDescent="0.4">
      <c r="A77" t="s">
        <v>54</v>
      </c>
      <c r="B77">
        <v>5162</v>
      </c>
      <c r="K77" t="s">
        <v>53</v>
      </c>
      <c r="L77" t="str">
        <f>A66</f>
        <v>E10</v>
      </c>
      <c r="M77">
        <f>B66</f>
        <v>3282</v>
      </c>
      <c r="N77" s="8">
        <f t="shared" si="3"/>
        <v>-2.9321284368390692E-2</v>
      </c>
      <c r="O77">
        <f t="shared" si="4"/>
        <v>-1.1728513747356277</v>
      </c>
    </row>
    <row r="78" spans="1:15" x14ac:dyDescent="0.4">
      <c r="A78" t="s">
        <v>62</v>
      </c>
      <c r="B78">
        <v>3369</v>
      </c>
      <c r="K78" t="s">
        <v>54</v>
      </c>
      <c r="L78" t="str">
        <f>A78</f>
        <v>F10</v>
      </c>
      <c r="M78">
        <f>B78</f>
        <v>3369</v>
      </c>
      <c r="N78" s="8">
        <f t="shared" si="3"/>
        <v>1.2497596616035377E-2</v>
      </c>
      <c r="O78">
        <f t="shared" si="4"/>
        <v>0.49990386464141506</v>
      </c>
    </row>
    <row r="79" spans="1:15" x14ac:dyDescent="0.4">
      <c r="A79" t="s">
        <v>70</v>
      </c>
      <c r="B79">
        <v>21612</v>
      </c>
      <c r="K79" t="s">
        <v>55</v>
      </c>
      <c r="L79" t="str">
        <f>A90</f>
        <v>G10</v>
      </c>
      <c r="M79">
        <f>B90</f>
        <v>3451</v>
      </c>
      <c r="N79" s="8">
        <f t="shared" si="3"/>
        <v>5.1913093635839257E-2</v>
      </c>
      <c r="O79">
        <f t="shared" si="4"/>
        <v>2.0765237454335703</v>
      </c>
    </row>
    <row r="80" spans="1:15" x14ac:dyDescent="0.4">
      <c r="A80" t="s">
        <v>78</v>
      </c>
      <c r="B80">
        <v>3908</v>
      </c>
      <c r="K80" t="s">
        <v>56</v>
      </c>
      <c r="L80" t="str">
        <f>A102</f>
        <v>H10</v>
      </c>
      <c r="M80">
        <f>B102</f>
        <v>3690</v>
      </c>
      <c r="N80" s="8">
        <f t="shared" si="3"/>
        <v>0.16679484714477985</v>
      </c>
      <c r="O80">
        <f t="shared" si="4"/>
        <v>6.6717938857911943</v>
      </c>
    </row>
    <row r="81" spans="1:15" x14ac:dyDescent="0.4">
      <c r="A81" t="s">
        <v>100</v>
      </c>
      <c r="B81">
        <v>3343</v>
      </c>
      <c r="K81" t="s">
        <v>64</v>
      </c>
      <c r="L81" t="str">
        <f>A103</f>
        <v>H11</v>
      </c>
      <c r="M81">
        <f>B103</f>
        <v>4176</v>
      </c>
      <c r="N81" s="8">
        <f t="shared" si="3"/>
        <v>0.40040376850605652</v>
      </c>
      <c r="O81">
        <f t="shared" si="4"/>
        <v>16.01615074024226</v>
      </c>
    </row>
    <row r="82" spans="1:15" x14ac:dyDescent="0.4">
      <c r="A82" t="s">
        <v>101</v>
      </c>
      <c r="B82">
        <v>5745</v>
      </c>
      <c r="K82" t="s">
        <v>63</v>
      </c>
      <c r="L82" t="str">
        <f>A91</f>
        <v>G11</v>
      </c>
      <c r="M82">
        <f>B91</f>
        <v>6464</v>
      </c>
      <c r="N82" s="8">
        <f t="shared" si="3"/>
        <v>1.5001922707171698</v>
      </c>
      <c r="O82">
        <f t="shared" si="4"/>
        <v>60.00769082868679</v>
      </c>
    </row>
    <row r="83" spans="1:15" x14ac:dyDescent="0.4">
      <c r="A83" t="s">
        <v>102</v>
      </c>
      <c r="B83">
        <v>50851</v>
      </c>
      <c r="K83" t="s">
        <v>62</v>
      </c>
      <c r="L83" t="str">
        <f>A79</f>
        <v>F11</v>
      </c>
      <c r="M83">
        <f>B79</f>
        <v>21612</v>
      </c>
      <c r="N83" s="8">
        <f t="shared" si="3"/>
        <v>8.7814843299365499</v>
      </c>
      <c r="O83">
        <f t="shared" si="4"/>
        <v>351.25937319746197</v>
      </c>
    </row>
    <row r="84" spans="1:15" x14ac:dyDescent="0.4">
      <c r="A84" t="s">
        <v>15</v>
      </c>
      <c r="B84">
        <v>3256</v>
      </c>
      <c r="K84" t="s">
        <v>61</v>
      </c>
      <c r="L84" t="str">
        <f>A67</f>
        <v>E11</v>
      </c>
      <c r="M84">
        <f>B67</f>
        <v>39224</v>
      </c>
      <c r="N84" s="8">
        <f t="shared" si="3"/>
        <v>17.247164006921746</v>
      </c>
      <c r="O84">
        <f t="shared" si="4"/>
        <v>689.88656027686989</v>
      </c>
    </row>
    <row r="85" spans="1:15" x14ac:dyDescent="0.4">
      <c r="A85" t="s">
        <v>23</v>
      </c>
      <c r="B85">
        <v>3245</v>
      </c>
      <c r="K85" t="s">
        <v>60</v>
      </c>
      <c r="L85" t="str">
        <f>A55</f>
        <v>D11</v>
      </c>
      <c r="M85">
        <f>B55</f>
        <v>46090</v>
      </c>
      <c r="N85" s="8">
        <f t="shared" si="3"/>
        <v>20.547490867140933</v>
      </c>
      <c r="O85">
        <f t="shared" si="4"/>
        <v>821.89963468563735</v>
      </c>
    </row>
    <row r="86" spans="1:15" x14ac:dyDescent="0.4">
      <c r="A86" t="s">
        <v>31</v>
      </c>
      <c r="B86">
        <v>3954</v>
      </c>
      <c r="K86" t="s">
        <v>59</v>
      </c>
      <c r="L86" t="str">
        <f>A43</f>
        <v>C11</v>
      </c>
      <c r="M86">
        <f>B43</f>
        <v>33992</v>
      </c>
      <c r="N86" s="8">
        <f t="shared" si="3"/>
        <v>14.732263026341087</v>
      </c>
      <c r="O86">
        <f t="shared" si="4"/>
        <v>589.29052105364349</v>
      </c>
    </row>
    <row r="87" spans="1:15" x14ac:dyDescent="0.4">
      <c r="A87" t="s">
        <v>39</v>
      </c>
      <c r="B87">
        <v>3809</v>
      </c>
      <c r="K87" t="s">
        <v>58</v>
      </c>
      <c r="L87" t="str">
        <f>A31</f>
        <v>B11</v>
      </c>
      <c r="M87">
        <f>B31</f>
        <v>16479</v>
      </c>
      <c r="N87" s="8">
        <f t="shared" si="3"/>
        <v>6.3141703518554122</v>
      </c>
      <c r="O87">
        <f t="shared" si="4"/>
        <v>252.5668140742165</v>
      </c>
    </row>
    <row r="88" spans="1:15" x14ac:dyDescent="0.4">
      <c r="A88" t="s">
        <v>47</v>
      </c>
      <c r="B88">
        <v>37808</v>
      </c>
      <c r="K88" t="s">
        <v>57</v>
      </c>
      <c r="L88" t="str">
        <f>A19</f>
        <v>A11</v>
      </c>
      <c r="M88">
        <f>B19</f>
        <v>8744</v>
      </c>
      <c r="N88" s="8">
        <f t="shared" si="3"/>
        <v>2.5961353585848874</v>
      </c>
      <c r="O88">
        <f t="shared" si="4"/>
        <v>103.8454143433955</v>
      </c>
    </row>
    <row r="89" spans="1:15" x14ac:dyDescent="0.4">
      <c r="A89" t="s">
        <v>55</v>
      </c>
      <c r="B89">
        <v>3272</v>
      </c>
      <c r="K89" t="s">
        <v>65</v>
      </c>
      <c r="L89" t="str">
        <f>A20</f>
        <v>A12</v>
      </c>
      <c r="M89">
        <f>B20</f>
        <v>6403</v>
      </c>
      <c r="N89" s="8">
        <f t="shared" si="3"/>
        <v>1.470870986348779</v>
      </c>
      <c r="O89">
        <f t="shared" si="4"/>
        <v>58.834839453951162</v>
      </c>
    </row>
    <row r="90" spans="1:15" x14ac:dyDescent="0.4">
      <c r="A90" t="s">
        <v>63</v>
      </c>
      <c r="B90">
        <v>3451</v>
      </c>
      <c r="K90" t="s">
        <v>66</v>
      </c>
      <c r="L90" t="str">
        <f>A32</f>
        <v>B12</v>
      </c>
      <c r="M90">
        <f>B32</f>
        <v>4761</v>
      </c>
      <c r="N90" s="8">
        <f t="shared" si="3"/>
        <v>0.68159969236685247</v>
      </c>
      <c r="O90">
        <f t="shared" si="4"/>
        <v>27.2639876946741</v>
      </c>
    </row>
    <row r="91" spans="1:15" x14ac:dyDescent="0.4">
      <c r="A91" t="s">
        <v>71</v>
      </c>
      <c r="B91">
        <v>6464</v>
      </c>
      <c r="K91" t="s">
        <v>67</v>
      </c>
      <c r="L91" t="str">
        <f>A44</f>
        <v>C12</v>
      </c>
      <c r="M91">
        <f>B44</f>
        <v>4158</v>
      </c>
      <c r="N91" s="8">
        <f t="shared" si="3"/>
        <v>0.39175158623341666</v>
      </c>
      <c r="O91">
        <f t="shared" si="4"/>
        <v>15.670063449336666</v>
      </c>
    </row>
    <row r="92" spans="1:15" x14ac:dyDescent="0.4">
      <c r="A92" t="s">
        <v>79</v>
      </c>
      <c r="B92">
        <v>3660</v>
      </c>
      <c r="K92" t="s">
        <v>68</v>
      </c>
      <c r="L92" t="str">
        <f>A56</f>
        <v>D12</v>
      </c>
      <c r="M92">
        <f>B56</f>
        <v>4110</v>
      </c>
      <c r="N92" s="8">
        <f t="shared" si="3"/>
        <v>0.36867910017304362</v>
      </c>
      <c r="O92">
        <f t="shared" si="4"/>
        <v>14.747164006921745</v>
      </c>
    </row>
    <row r="93" spans="1:15" x14ac:dyDescent="0.4">
      <c r="A93" t="s">
        <v>103</v>
      </c>
      <c r="B93">
        <v>3291</v>
      </c>
      <c r="K93" t="s">
        <v>69</v>
      </c>
      <c r="L93" t="str">
        <f>A68</f>
        <v>E12</v>
      </c>
      <c r="M93">
        <f>B68</f>
        <v>4232</v>
      </c>
      <c r="N93" s="8">
        <f t="shared" si="3"/>
        <v>0.42732166890982504</v>
      </c>
      <c r="O93">
        <f t="shared" si="4"/>
        <v>17.092866756393001</v>
      </c>
    </row>
    <row r="94" spans="1:15" x14ac:dyDescent="0.4">
      <c r="A94" t="s">
        <v>104</v>
      </c>
      <c r="B94">
        <v>10959</v>
      </c>
      <c r="K94" t="s">
        <v>70</v>
      </c>
      <c r="L94" t="str">
        <f>A80</f>
        <v>F12</v>
      </c>
      <c r="M94">
        <f>B80</f>
        <v>3908</v>
      </c>
      <c r="N94" s="8">
        <f t="shared" si="3"/>
        <v>0.27158238800230722</v>
      </c>
      <c r="O94">
        <f t="shared" si="4"/>
        <v>10.863295520092288</v>
      </c>
    </row>
    <row r="95" spans="1:15" x14ac:dyDescent="0.4">
      <c r="A95" t="s">
        <v>105</v>
      </c>
      <c r="B95">
        <v>25442</v>
      </c>
      <c r="K95" t="s">
        <v>71</v>
      </c>
      <c r="L95" t="str">
        <f>A92</f>
        <v>G12</v>
      </c>
      <c r="M95">
        <f>B92</f>
        <v>3660</v>
      </c>
      <c r="N95" s="8">
        <f t="shared" si="3"/>
        <v>0.15237454335704673</v>
      </c>
      <c r="O95">
        <f t="shared" si="4"/>
        <v>6.0949817342818688</v>
      </c>
    </row>
    <row r="96" spans="1:15" x14ac:dyDescent="0.4">
      <c r="A96" t="s">
        <v>16</v>
      </c>
      <c r="B96">
        <v>3278</v>
      </c>
      <c r="K96" t="s">
        <v>72</v>
      </c>
      <c r="L96" t="str">
        <f>A104</f>
        <v>H12</v>
      </c>
      <c r="M96">
        <f>B104</f>
        <v>3545</v>
      </c>
      <c r="N96" s="8">
        <f t="shared" si="3"/>
        <v>9.7096712170736399E-2</v>
      </c>
      <c r="O96">
        <f t="shared" si="4"/>
        <v>3.883868486829456</v>
      </c>
    </row>
    <row r="97" spans="1:2" x14ac:dyDescent="0.4">
      <c r="A97" t="s">
        <v>24</v>
      </c>
      <c r="B97">
        <v>3247</v>
      </c>
    </row>
    <row r="98" spans="1:2" x14ac:dyDescent="0.4">
      <c r="A98" t="s">
        <v>33</v>
      </c>
      <c r="B98">
        <v>3850</v>
      </c>
    </row>
    <row r="99" spans="1:2" x14ac:dyDescent="0.4">
      <c r="A99" t="s">
        <v>40</v>
      </c>
      <c r="B99">
        <v>3966</v>
      </c>
    </row>
    <row r="100" spans="1:2" x14ac:dyDescent="0.4">
      <c r="A100" t="s">
        <v>48</v>
      </c>
      <c r="B100">
        <v>24229</v>
      </c>
    </row>
    <row r="101" spans="1:2" x14ac:dyDescent="0.4">
      <c r="A101" t="s">
        <v>56</v>
      </c>
      <c r="B101">
        <v>12351</v>
      </c>
    </row>
    <row r="102" spans="1:2" x14ac:dyDescent="0.4">
      <c r="A102" t="s">
        <v>64</v>
      </c>
      <c r="B102">
        <v>3690</v>
      </c>
    </row>
    <row r="103" spans="1:2" x14ac:dyDescent="0.4">
      <c r="A103" t="s">
        <v>72</v>
      </c>
      <c r="B103">
        <v>4176</v>
      </c>
    </row>
    <row r="104" spans="1:2" x14ac:dyDescent="0.4">
      <c r="A104" t="s">
        <v>80</v>
      </c>
      <c r="B104">
        <v>3545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720C-2F92-4BC9-BC2E-F7E540051995}">
  <dimension ref="A1:CT104"/>
  <sheetViews>
    <sheetView topLeftCell="A7" workbookViewId="0">
      <selection activeCell="M22" sqref="M22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36385</v>
      </c>
      <c r="D2">
        <v>8698</v>
      </c>
      <c r="E2">
        <v>3076</v>
      </c>
      <c r="F2">
        <v>3663</v>
      </c>
      <c r="G2">
        <v>3681</v>
      </c>
      <c r="H2">
        <v>3669</v>
      </c>
      <c r="I2">
        <v>3676</v>
      </c>
      <c r="J2">
        <v>3690</v>
      </c>
      <c r="K2">
        <v>3693</v>
      </c>
      <c r="L2">
        <v>3666</v>
      </c>
      <c r="M2">
        <v>3652</v>
      </c>
      <c r="N2">
        <v>47362</v>
      </c>
      <c r="O2">
        <v>33533</v>
      </c>
      <c r="P2">
        <v>10412</v>
      </c>
      <c r="Q2">
        <v>3287</v>
      </c>
      <c r="R2">
        <v>3683</v>
      </c>
      <c r="S2">
        <v>3714</v>
      </c>
      <c r="T2">
        <v>3757</v>
      </c>
      <c r="U2">
        <v>3731</v>
      </c>
      <c r="V2">
        <v>3626</v>
      </c>
      <c r="W2">
        <v>3673</v>
      </c>
      <c r="X2">
        <v>3775</v>
      </c>
      <c r="Y2">
        <v>3768</v>
      </c>
      <c r="Z2">
        <v>43011</v>
      </c>
      <c r="AA2">
        <v>28778</v>
      </c>
      <c r="AB2">
        <v>10619</v>
      </c>
      <c r="AC2">
        <v>3236</v>
      </c>
      <c r="AD2">
        <v>3652</v>
      </c>
      <c r="AE2">
        <v>3702</v>
      </c>
      <c r="AF2">
        <v>3690</v>
      </c>
      <c r="AG2">
        <v>3695</v>
      </c>
      <c r="AH2">
        <v>3728</v>
      </c>
      <c r="AI2">
        <v>3654</v>
      </c>
      <c r="AJ2">
        <v>3667</v>
      </c>
      <c r="AK2">
        <v>3751</v>
      </c>
      <c r="AL2">
        <v>31266</v>
      </c>
      <c r="AM2">
        <v>9491</v>
      </c>
      <c r="AN2">
        <v>3695</v>
      </c>
      <c r="AO2">
        <v>3704</v>
      </c>
      <c r="AP2">
        <v>3674</v>
      </c>
      <c r="AQ2">
        <v>3699</v>
      </c>
      <c r="AR2">
        <v>3676</v>
      </c>
      <c r="AS2">
        <v>3734</v>
      </c>
      <c r="AT2">
        <v>3771</v>
      </c>
      <c r="AU2">
        <v>3706</v>
      </c>
      <c r="AV2">
        <v>3764</v>
      </c>
      <c r="AW2">
        <v>3742</v>
      </c>
      <c r="AX2">
        <v>10093</v>
      </c>
      <c r="AY2">
        <v>4884</v>
      </c>
      <c r="AZ2">
        <v>3670</v>
      </c>
      <c r="BA2">
        <v>3731</v>
      </c>
      <c r="BB2">
        <v>3718</v>
      </c>
      <c r="BC2">
        <v>3697</v>
      </c>
      <c r="BD2">
        <v>3724</v>
      </c>
      <c r="BE2">
        <v>3718</v>
      </c>
      <c r="BF2">
        <v>3648</v>
      </c>
      <c r="BG2">
        <v>3666</v>
      </c>
      <c r="BH2">
        <v>3676</v>
      </c>
      <c r="BI2">
        <v>3678</v>
      </c>
      <c r="BJ2">
        <v>4887</v>
      </c>
      <c r="BK2">
        <v>3650</v>
      </c>
      <c r="BL2">
        <v>3784</v>
      </c>
      <c r="BM2">
        <v>3773</v>
      </c>
      <c r="BN2">
        <v>3757</v>
      </c>
      <c r="BO2">
        <v>3700</v>
      </c>
      <c r="BP2">
        <v>3764</v>
      </c>
      <c r="BQ2">
        <v>3796</v>
      </c>
      <c r="BR2">
        <v>3742</v>
      </c>
      <c r="BS2">
        <v>3678</v>
      </c>
      <c r="BT2">
        <v>3729</v>
      </c>
      <c r="BU2">
        <v>3665</v>
      </c>
      <c r="BV2">
        <v>3422</v>
      </c>
      <c r="BW2">
        <v>3295</v>
      </c>
      <c r="BX2">
        <v>3855</v>
      </c>
      <c r="BY2">
        <v>3773</v>
      </c>
      <c r="BZ2">
        <v>3674</v>
      </c>
      <c r="CA2">
        <v>3653</v>
      </c>
      <c r="CB2">
        <v>3700</v>
      </c>
      <c r="CC2">
        <v>3680</v>
      </c>
      <c r="CD2">
        <v>3679</v>
      </c>
      <c r="CE2">
        <v>3679</v>
      </c>
      <c r="CF2">
        <v>3751</v>
      </c>
      <c r="CG2">
        <v>3762</v>
      </c>
      <c r="CH2">
        <v>2985</v>
      </c>
      <c r="CI2">
        <v>3263</v>
      </c>
      <c r="CJ2">
        <v>3721</v>
      </c>
      <c r="CK2">
        <v>3688</v>
      </c>
      <c r="CL2">
        <v>3704</v>
      </c>
      <c r="CM2">
        <v>3662</v>
      </c>
      <c r="CN2">
        <v>3672</v>
      </c>
      <c r="CO2">
        <v>3678</v>
      </c>
      <c r="CP2">
        <v>3693</v>
      </c>
      <c r="CQ2">
        <v>3674</v>
      </c>
      <c r="CR2">
        <v>3750</v>
      </c>
      <c r="CS2">
        <v>3753</v>
      </c>
      <c r="CT2">
        <v>3018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36385</v>
      </c>
      <c r="G9">
        <f>'Plate 1'!G9</f>
        <v>30</v>
      </c>
      <c r="H9" t="str">
        <f t="shared" ref="H9:I9" si="0">A9</f>
        <v>A1</v>
      </c>
      <c r="I9">
        <f t="shared" si="0"/>
        <v>36385</v>
      </c>
      <c r="K9" t="s">
        <v>82</v>
      </c>
      <c r="L9" t="s">
        <v>121</v>
      </c>
      <c r="M9">
        <f>B10</f>
        <v>8698</v>
      </c>
      <c r="N9" s="8">
        <f>(M9-I$15)/3392.2</f>
        <v>1.5927716526148223</v>
      </c>
      <c r="O9">
        <f>N9*40</f>
        <v>63.710866104592895</v>
      </c>
    </row>
    <row r="10" spans="1:98" x14ac:dyDescent="0.4">
      <c r="A10" t="s">
        <v>83</v>
      </c>
      <c r="B10">
        <v>8698</v>
      </c>
      <c r="G10">
        <f>'Plate 1'!G10</f>
        <v>15</v>
      </c>
      <c r="H10" t="str">
        <f>A21</f>
        <v>B1</v>
      </c>
      <c r="I10">
        <f>B21</f>
        <v>33533</v>
      </c>
      <c r="K10" t="s">
        <v>85</v>
      </c>
      <c r="L10" t="s">
        <v>121</v>
      </c>
      <c r="M10">
        <f>B22</f>
        <v>10412</v>
      </c>
      <c r="N10" s="8">
        <f t="shared" ref="N10:N73" si="1">(M10-I$15)/3392.2</f>
        <v>2.0980484641235777</v>
      </c>
      <c r="O10">
        <f t="shared" ref="O10:O73" si="2">N10*40</f>
        <v>83.921938564943105</v>
      </c>
    </row>
    <row r="11" spans="1:98" x14ac:dyDescent="0.4">
      <c r="A11" t="s">
        <v>84</v>
      </c>
      <c r="B11">
        <v>3076</v>
      </c>
      <c r="G11">
        <f>'Plate 1'!G11</f>
        <v>7.5</v>
      </c>
      <c r="H11" t="str">
        <f>A33</f>
        <v>C1</v>
      </c>
      <c r="I11">
        <f>B33</f>
        <v>28778</v>
      </c>
      <c r="K11" t="s">
        <v>88</v>
      </c>
      <c r="L11" t="s">
        <v>121</v>
      </c>
      <c r="M11">
        <f>B34</f>
        <v>10619</v>
      </c>
      <c r="N11" s="8">
        <f t="shared" si="1"/>
        <v>2.1590708095041569</v>
      </c>
      <c r="O11">
        <f t="shared" si="2"/>
        <v>86.362832380166282</v>
      </c>
    </row>
    <row r="12" spans="1:98" x14ac:dyDescent="0.4">
      <c r="A12" t="s">
        <v>9</v>
      </c>
      <c r="B12">
        <v>3663</v>
      </c>
      <c r="G12">
        <f>'Plate 1'!G12</f>
        <v>1.875</v>
      </c>
      <c r="H12" t="str">
        <f>A45</f>
        <v>D1</v>
      </c>
      <c r="I12">
        <f>B45</f>
        <v>9491</v>
      </c>
      <c r="K12" t="s">
        <v>91</v>
      </c>
      <c r="L12" t="str">
        <f>A46</f>
        <v>D2</v>
      </c>
      <c r="M12">
        <f>B46</f>
        <v>3695</v>
      </c>
      <c r="N12" s="8">
        <f t="shared" si="1"/>
        <v>0.11791757561464537</v>
      </c>
      <c r="O12">
        <f t="shared" si="2"/>
        <v>4.716703024585815</v>
      </c>
    </row>
    <row r="13" spans="1:98" x14ac:dyDescent="0.4">
      <c r="A13" t="s">
        <v>17</v>
      </c>
      <c r="B13">
        <v>3681</v>
      </c>
      <c r="G13">
        <f>'Plate 1'!G13</f>
        <v>0.46875</v>
      </c>
      <c r="H13" t="str">
        <f>A57</f>
        <v>E1</v>
      </c>
      <c r="I13">
        <f>B57</f>
        <v>4884</v>
      </c>
      <c r="K13" t="s">
        <v>94</v>
      </c>
      <c r="L13" t="str">
        <f>A58</f>
        <v>E2</v>
      </c>
      <c r="M13">
        <f>B58</f>
        <v>3670</v>
      </c>
      <c r="N13" s="8">
        <f t="shared" si="1"/>
        <v>0.11054772713873004</v>
      </c>
      <c r="O13">
        <f t="shared" si="2"/>
        <v>4.4219090855492018</v>
      </c>
    </row>
    <row r="14" spans="1:98" x14ac:dyDescent="0.4">
      <c r="A14" t="s">
        <v>25</v>
      </c>
      <c r="B14">
        <v>3669</v>
      </c>
      <c r="G14">
        <f>'Plate 1'!G14</f>
        <v>0.1171875</v>
      </c>
      <c r="H14" t="str">
        <f>A69</f>
        <v>F1</v>
      </c>
      <c r="I14">
        <f>B69</f>
        <v>3650</v>
      </c>
      <c r="K14" t="s">
        <v>97</v>
      </c>
      <c r="L14" t="str">
        <f>A70</f>
        <v>F2</v>
      </c>
      <c r="M14">
        <f>B70</f>
        <v>3784</v>
      </c>
      <c r="N14" s="8">
        <f t="shared" si="1"/>
        <v>0.14415423618890397</v>
      </c>
      <c r="O14">
        <f t="shared" si="2"/>
        <v>5.7661694475561589</v>
      </c>
    </row>
    <row r="15" spans="1:98" x14ac:dyDescent="0.4">
      <c r="A15" t="s">
        <v>34</v>
      </c>
      <c r="B15">
        <v>3676</v>
      </c>
      <c r="G15">
        <f>'Plate 1'!G15</f>
        <v>0</v>
      </c>
      <c r="H15" t="str">
        <f>A81</f>
        <v>G1</v>
      </c>
      <c r="I15">
        <f>B81</f>
        <v>3295</v>
      </c>
      <c r="K15" t="s">
        <v>100</v>
      </c>
      <c r="L15" t="str">
        <f>A82</f>
        <v>G2</v>
      </c>
      <c r="M15">
        <f>B82</f>
        <v>3855</v>
      </c>
      <c r="N15" s="8">
        <f t="shared" si="1"/>
        <v>0.16508460586050352</v>
      </c>
      <c r="O15">
        <f t="shared" si="2"/>
        <v>6.6033842344201412</v>
      </c>
    </row>
    <row r="16" spans="1:98" x14ac:dyDescent="0.4">
      <c r="A16" t="s">
        <v>41</v>
      </c>
      <c r="B16">
        <v>3690</v>
      </c>
      <c r="H16" t="s">
        <v>119</v>
      </c>
      <c r="I16">
        <f>SLOPE(I10:I15, G10:G15)</f>
        <v>2160.6850876195531</v>
      </c>
      <c r="K16" t="s">
        <v>103</v>
      </c>
      <c r="L16" t="str">
        <f>A94</f>
        <v>H2</v>
      </c>
      <c r="M16">
        <f>B94</f>
        <v>3721</v>
      </c>
      <c r="N16" s="8">
        <f t="shared" si="1"/>
        <v>0.12558221802959732</v>
      </c>
      <c r="O16">
        <f t="shared" si="2"/>
        <v>5.023288721183893</v>
      </c>
    </row>
    <row r="17" spans="1:15" x14ac:dyDescent="0.4">
      <c r="A17" t="s">
        <v>49</v>
      </c>
      <c r="B17">
        <v>3693</v>
      </c>
      <c r="K17" t="s">
        <v>104</v>
      </c>
      <c r="L17" t="str">
        <f>A95</f>
        <v>H3</v>
      </c>
      <c r="M17">
        <f>B95</f>
        <v>3688</v>
      </c>
      <c r="N17" s="8">
        <f t="shared" si="1"/>
        <v>0.11585401804138908</v>
      </c>
      <c r="O17">
        <f t="shared" si="2"/>
        <v>4.6341607216555634</v>
      </c>
    </row>
    <row r="18" spans="1:15" x14ac:dyDescent="0.4">
      <c r="A18" t="s">
        <v>57</v>
      </c>
      <c r="B18">
        <v>3666</v>
      </c>
      <c r="K18" t="s">
        <v>101</v>
      </c>
      <c r="L18" t="str">
        <f>A83</f>
        <v>G3</v>
      </c>
      <c r="M18">
        <f>B83</f>
        <v>3773</v>
      </c>
      <c r="N18" s="8">
        <f t="shared" si="1"/>
        <v>0.14091150285950121</v>
      </c>
      <c r="O18">
        <f t="shared" si="2"/>
        <v>5.6364601143800481</v>
      </c>
    </row>
    <row r="19" spans="1:15" x14ac:dyDescent="0.4">
      <c r="A19" t="s">
        <v>65</v>
      </c>
      <c r="B19">
        <v>3652</v>
      </c>
      <c r="K19" t="s">
        <v>98</v>
      </c>
      <c r="L19" t="str">
        <f>A71</f>
        <v>F3</v>
      </c>
      <c r="M19">
        <f>B71</f>
        <v>3773</v>
      </c>
      <c r="N19" s="8">
        <f t="shared" si="1"/>
        <v>0.14091150285950121</v>
      </c>
      <c r="O19">
        <f t="shared" si="2"/>
        <v>5.6364601143800481</v>
      </c>
    </row>
    <row r="20" spans="1:15" x14ac:dyDescent="0.4">
      <c r="A20" t="s">
        <v>73</v>
      </c>
      <c r="B20">
        <v>47362</v>
      </c>
      <c r="K20" t="s">
        <v>95</v>
      </c>
      <c r="L20" t="str">
        <f>A59</f>
        <v>E3</v>
      </c>
      <c r="M20">
        <f>B59</f>
        <v>3731</v>
      </c>
      <c r="N20" s="8">
        <f t="shared" si="1"/>
        <v>0.12853015741996346</v>
      </c>
      <c r="O20">
        <f t="shared" si="2"/>
        <v>5.1412062967985381</v>
      </c>
    </row>
    <row r="21" spans="1:15" x14ac:dyDescent="0.4">
      <c r="A21" t="s">
        <v>85</v>
      </c>
      <c r="B21">
        <v>33533</v>
      </c>
      <c r="K21" t="s">
        <v>92</v>
      </c>
      <c r="L21" t="str">
        <f>A47</f>
        <v>D3</v>
      </c>
      <c r="M21">
        <f>B47</f>
        <v>3704</v>
      </c>
      <c r="N21" s="8">
        <f t="shared" si="1"/>
        <v>0.12057072106597488</v>
      </c>
      <c r="O21">
        <f t="shared" si="2"/>
        <v>4.8228288426389954</v>
      </c>
    </row>
    <row r="22" spans="1:15" x14ac:dyDescent="0.4">
      <c r="A22" t="s">
        <v>86</v>
      </c>
      <c r="B22">
        <v>10412</v>
      </c>
      <c r="K22" t="s">
        <v>89</v>
      </c>
      <c r="L22" t="s">
        <v>122</v>
      </c>
      <c r="M22">
        <f>B35</f>
        <v>3236</v>
      </c>
      <c r="N22" s="8">
        <f t="shared" si="1"/>
        <v>-1.7392842403160191E-2</v>
      </c>
      <c r="O22">
        <f t="shared" si="2"/>
        <v>-0.69571369612640765</v>
      </c>
    </row>
    <row r="23" spans="1:15" x14ac:dyDescent="0.4">
      <c r="A23" t="s">
        <v>87</v>
      </c>
      <c r="B23">
        <v>3287</v>
      </c>
      <c r="K23" t="s">
        <v>86</v>
      </c>
      <c r="L23" t="s">
        <v>122</v>
      </c>
      <c r="M23">
        <f>B23</f>
        <v>3287</v>
      </c>
      <c r="N23" s="8">
        <f t="shared" si="1"/>
        <v>-2.3583515122929076E-3</v>
      </c>
      <c r="O23">
        <f t="shared" si="2"/>
        <v>-9.4334060491716304E-2</v>
      </c>
    </row>
    <row r="24" spans="1:15" x14ac:dyDescent="0.4">
      <c r="A24" t="s">
        <v>10</v>
      </c>
      <c r="B24">
        <v>3683</v>
      </c>
      <c r="K24" t="s">
        <v>83</v>
      </c>
      <c r="L24" t="s">
        <v>122</v>
      </c>
      <c r="M24">
        <f>B11</f>
        <v>3076</v>
      </c>
      <c r="N24" s="8">
        <f t="shared" si="1"/>
        <v>-6.4559872649018343E-2</v>
      </c>
      <c r="O24">
        <f t="shared" si="2"/>
        <v>-2.5823949059607338</v>
      </c>
    </row>
    <row r="25" spans="1:15" x14ac:dyDescent="0.4">
      <c r="A25" t="s">
        <v>18</v>
      </c>
      <c r="B25">
        <v>3714</v>
      </c>
      <c r="K25" t="s">
        <v>84</v>
      </c>
      <c r="L25" t="str">
        <f>A12</f>
        <v>A4</v>
      </c>
      <c r="M25">
        <f>B12</f>
        <v>3663</v>
      </c>
      <c r="N25" s="8">
        <f t="shared" si="1"/>
        <v>0.10848416956547374</v>
      </c>
      <c r="O25">
        <f t="shared" si="2"/>
        <v>4.3393667826189493</v>
      </c>
    </row>
    <row r="26" spans="1:15" x14ac:dyDescent="0.4">
      <c r="A26" t="s">
        <v>26</v>
      </c>
      <c r="B26">
        <v>3757</v>
      </c>
      <c r="K26" t="s">
        <v>87</v>
      </c>
      <c r="L26" t="str">
        <f>A24</f>
        <v>B4</v>
      </c>
      <c r="M26">
        <f>B24</f>
        <v>3683</v>
      </c>
      <c r="N26" s="8">
        <f t="shared" si="1"/>
        <v>0.11438004834620601</v>
      </c>
      <c r="O26">
        <f t="shared" si="2"/>
        <v>4.5752019338482404</v>
      </c>
    </row>
    <row r="27" spans="1:15" x14ac:dyDescent="0.4">
      <c r="A27" t="s">
        <v>35</v>
      </c>
      <c r="B27">
        <v>3731</v>
      </c>
      <c r="K27" t="s">
        <v>90</v>
      </c>
      <c r="L27" t="str">
        <f>A36</f>
        <v>C4</v>
      </c>
      <c r="M27">
        <f>B36</f>
        <v>3652</v>
      </c>
      <c r="N27" s="8">
        <f t="shared" si="1"/>
        <v>0.10524143623607099</v>
      </c>
      <c r="O27">
        <f t="shared" si="2"/>
        <v>4.2096574494428394</v>
      </c>
    </row>
    <row r="28" spans="1:15" x14ac:dyDescent="0.4">
      <c r="A28" t="s">
        <v>42</v>
      </c>
      <c r="B28">
        <v>3626</v>
      </c>
      <c r="K28" t="s">
        <v>93</v>
      </c>
      <c r="L28" t="str">
        <f>A48</f>
        <v>D4</v>
      </c>
      <c r="M28">
        <f>B48</f>
        <v>3674</v>
      </c>
      <c r="N28" s="8">
        <f t="shared" si="1"/>
        <v>0.11172690289487648</v>
      </c>
      <c r="O28">
        <f t="shared" si="2"/>
        <v>4.4690761157950591</v>
      </c>
    </row>
    <row r="29" spans="1:15" x14ac:dyDescent="0.4">
      <c r="A29" t="s">
        <v>50</v>
      </c>
      <c r="B29">
        <v>3673</v>
      </c>
      <c r="K29" t="s">
        <v>96</v>
      </c>
      <c r="L29" t="str">
        <f>A60</f>
        <v>E4</v>
      </c>
      <c r="M29">
        <f>B60</f>
        <v>3718</v>
      </c>
      <c r="N29" s="8">
        <f t="shared" si="1"/>
        <v>0.12469783621248748</v>
      </c>
      <c r="O29">
        <f t="shared" si="2"/>
        <v>4.9879134484994996</v>
      </c>
    </row>
    <row r="30" spans="1:15" x14ac:dyDescent="0.4">
      <c r="A30" t="s">
        <v>58</v>
      </c>
      <c r="B30">
        <v>3775</v>
      </c>
      <c r="K30" t="s">
        <v>99</v>
      </c>
      <c r="L30" t="str">
        <f>A72</f>
        <v>F4</v>
      </c>
      <c r="M30">
        <f>B72</f>
        <v>3757</v>
      </c>
      <c r="N30" s="8">
        <f t="shared" si="1"/>
        <v>0.13619479983491539</v>
      </c>
      <c r="O30">
        <f t="shared" si="2"/>
        <v>5.4477919933966152</v>
      </c>
    </row>
    <row r="31" spans="1:15" x14ac:dyDescent="0.4">
      <c r="A31" t="s">
        <v>66</v>
      </c>
      <c r="B31">
        <v>3768</v>
      </c>
      <c r="K31" t="s">
        <v>102</v>
      </c>
      <c r="L31" t="str">
        <f>A84</f>
        <v>G4</v>
      </c>
      <c r="M31">
        <f>B84</f>
        <v>3674</v>
      </c>
      <c r="N31" s="8">
        <f t="shared" si="1"/>
        <v>0.11172690289487648</v>
      </c>
      <c r="O31">
        <f t="shared" si="2"/>
        <v>4.4690761157950591</v>
      </c>
    </row>
    <row r="32" spans="1:15" x14ac:dyDescent="0.4">
      <c r="A32" t="s">
        <v>74</v>
      </c>
      <c r="B32">
        <v>43011</v>
      </c>
      <c r="K32" t="s">
        <v>105</v>
      </c>
      <c r="L32" t="str">
        <f>A96</f>
        <v>H4</v>
      </c>
      <c r="M32">
        <f>B96</f>
        <v>3704</v>
      </c>
      <c r="N32" s="8">
        <f t="shared" si="1"/>
        <v>0.12057072106597488</v>
      </c>
      <c r="O32">
        <f t="shared" si="2"/>
        <v>4.8228288426389954</v>
      </c>
    </row>
    <row r="33" spans="1:15" x14ac:dyDescent="0.4">
      <c r="A33" t="s">
        <v>88</v>
      </c>
      <c r="B33">
        <v>28778</v>
      </c>
      <c r="K33" t="s">
        <v>16</v>
      </c>
      <c r="L33" t="str">
        <f>A97</f>
        <v>H5</v>
      </c>
      <c r="M33">
        <f>B97</f>
        <v>3662</v>
      </c>
      <c r="N33" s="8">
        <f t="shared" si="1"/>
        <v>0.10818937562643713</v>
      </c>
      <c r="O33">
        <f t="shared" si="2"/>
        <v>4.3275750250574854</v>
      </c>
    </row>
    <row r="34" spans="1:15" x14ac:dyDescent="0.4">
      <c r="A34" t="s">
        <v>89</v>
      </c>
      <c r="B34">
        <v>10619</v>
      </c>
      <c r="K34" t="s">
        <v>15</v>
      </c>
      <c r="L34" t="str">
        <f>A85</f>
        <v>G5</v>
      </c>
      <c r="M34">
        <f>B85</f>
        <v>3653</v>
      </c>
      <c r="N34" s="8">
        <f t="shared" si="1"/>
        <v>0.1055362301751076</v>
      </c>
      <c r="O34">
        <f t="shared" si="2"/>
        <v>4.2214492070043041</v>
      </c>
    </row>
    <row r="35" spans="1:15" x14ac:dyDescent="0.4">
      <c r="A35" t="s">
        <v>90</v>
      </c>
      <c r="B35">
        <v>3236</v>
      </c>
      <c r="K35" t="s">
        <v>14</v>
      </c>
      <c r="L35" t="str">
        <f>A73</f>
        <v>F5</v>
      </c>
      <c r="M35">
        <f>B73</f>
        <v>3700</v>
      </c>
      <c r="N35" s="8">
        <f t="shared" si="1"/>
        <v>0.11939154530982844</v>
      </c>
      <c r="O35">
        <f t="shared" si="2"/>
        <v>4.775661812393138</v>
      </c>
    </row>
    <row r="36" spans="1:15" x14ac:dyDescent="0.4">
      <c r="A36" t="s">
        <v>11</v>
      </c>
      <c r="B36">
        <v>3652</v>
      </c>
      <c r="K36" t="s">
        <v>13</v>
      </c>
      <c r="L36" t="str">
        <f>A61</f>
        <v>E5</v>
      </c>
      <c r="M36">
        <f>B61</f>
        <v>3697</v>
      </c>
      <c r="N36" s="8">
        <f t="shared" si="1"/>
        <v>0.1185071634927186</v>
      </c>
      <c r="O36">
        <f t="shared" si="2"/>
        <v>4.7402865397087437</v>
      </c>
    </row>
    <row r="37" spans="1:15" x14ac:dyDescent="0.4">
      <c r="A37" t="s">
        <v>19</v>
      </c>
      <c r="B37">
        <v>3702</v>
      </c>
      <c r="K37" t="s">
        <v>12</v>
      </c>
      <c r="L37" t="str">
        <f>A49</f>
        <v>D5</v>
      </c>
      <c r="M37">
        <f>B49</f>
        <v>3699</v>
      </c>
      <c r="N37" s="8">
        <f t="shared" si="1"/>
        <v>0.11909675137079183</v>
      </c>
      <c r="O37">
        <f t="shared" si="2"/>
        <v>4.7638700548316733</v>
      </c>
    </row>
    <row r="38" spans="1:15" x14ac:dyDescent="0.4">
      <c r="A38" t="s">
        <v>27</v>
      </c>
      <c r="B38">
        <v>3690</v>
      </c>
      <c r="K38" t="s">
        <v>11</v>
      </c>
      <c r="L38" t="str">
        <f>A37</f>
        <v>C5</v>
      </c>
      <c r="M38">
        <f>B37</f>
        <v>3702</v>
      </c>
      <c r="N38" s="8">
        <f t="shared" si="1"/>
        <v>0.11998113318790166</v>
      </c>
      <c r="O38">
        <f t="shared" si="2"/>
        <v>4.7992453275160667</v>
      </c>
    </row>
    <row r="39" spans="1:15" x14ac:dyDescent="0.4">
      <c r="A39" t="s">
        <v>36</v>
      </c>
      <c r="B39">
        <v>3695</v>
      </c>
      <c r="K39" t="s">
        <v>10</v>
      </c>
      <c r="L39" t="str">
        <f>A25</f>
        <v>B5</v>
      </c>
      <c r="M39">
        <f>B25</f>
        <v>3714</v>
      </c>
      <c r="N39" s="8">
        <f t="shared" si="1"/>
        <v>0.12351866045634102</v>
      </c>
      <c r="O39">
        <f t="shared" si="2"/>
        <v>4.9407464182536405</v>
      </c>
    </row>
    <row r="40" spans="1:15" x14ac:dyDescent="0.4">
      <c r="A40" t="s">
        <v>43</v>
      </c>
      <c r="B40">
        <v>3728</v>
      </c>
      <c r="K40" t="s">
        <v>9</v>
      </c>
      <c r="L40" t="str">
        <f>A13</f>
        <v>A5</v>
      </c>
      <c r="M40">
        <f>B13</f>
        <v>3681</v>
      </c>
      <c r="N40" s="8">
        <f t="shared" si="1"/>
        <v>0.11379046046813278</v>
      </c>
      <c r="O40">
        <f t="shared" si="2"/>
        <v>4.5516184187253108</v>
      </c>
    </row>
    <row r="41" spans="1:15" x14ac:dyDescent="0.4">
      <c r="A41" t="s">
        <v>51</v>
      </c>
      <c r="B41">
        <v>3654</v>
      </c>
      <c r="K41" t="s">
        <v>17</v>
      </c>
      <c r="L41" t="str">
        <f>A14</f>
        <v>A6</v>
      </c>
      <c r="M41">
        <f>B14</f>
        <v>3669</v>
      </c>
      <c r="N41" s="8">
        <f t="shared" si="1"/>
        <v>0.11025293319969343</v>
      </c>
      <c r="O41">
        <f t="shared" si="2"/>
        <v>4.410117327987737</v>
      </c>
    </row>
    <row r="42" spans="1:15" x14ac:dyDescent="0.4">
      <c r="A42" t="s">
        <v>59</v>
      </c>
      <c r="B42">
        <v>3667</v>
      </c>
      <c r="K42" t="s">
        <v>18</v>
      </c>
      <c r="L42" t="str">
        <f>A26</f>
        <v>B6</v>
      </c>
      <c r="M42">
        <f>B26</f>
        <v>3757</v>
      </c>
      <c r="N42" s="8">
        <f t="shared" si="1"/>
        <v>0.13619479983491539</v>
      </c>
      <c r="O42">
        <f t="shared" si="2"/>
        <v>5.4477919933966152</v>
      </c>
    </row>
    <row r="43" spans="1:15" x14ac:dyDescent="0.4">
      <c r="A43" t="s">
        <v>67</v>
      </c>
      <c r="B43">
        <v>3751</v>
      </c>
      <c r="K43" t="s">
        <v>19</v>
      </c>
      <c r="L43" t="str">
        <f>A38</f>
        <v>C6</v>
      </c>
      <c r="M43">
        <f>B38</f>
        <v>3690</v>
      </c>
      <c r="N43" s="8">
        <f t="shared" si="1"/>
        <v>0.1164436059194623</v>
      </c>
      <c r="O43">
        <f t="shared" si="2"/>
        <v>4.657744236778492</v>
      </c>
    </row>
    <row r="44" spans="1:15" x14ac:dyDescent="0.4">
      <c r="A44" t="s">
        <v>75</v>
      </c>
      <c r="B44">
        <v>31266</v>
      </c>
      <c r="K44" t="s">
        <v>20</v>
      </c>
      <c r="L44" t="str">
        <f>A50</f>
        <v>D6</v>
      </c>
      <c r="M44">
        <f>B50</f>
        <v>3676</v>
      </c>
      <c r="N44" s="8">
        <f t="shared" si="1"/>
        <v>0.11231649077294971</v>
      </c>
      <c r="O44">
        <f t="shared" si="2"/>
        <v>4.4926596309179887</v>
      </c>
    </row>
    <row r="45" spans="1:15" x14ac:dyDescent="0.4">
      <c r="A45" t="s">
        <v>91</v>
      </c>
      <c r="B45">
        <v>9491</v>
      </c>
      <c r="K45" t="s">
        <v>21</v>
      </c>
      <c r="L45" t="str">
        <f>A62</f>
        <v>E6</v>
      </c>
      <c r="M45">
        <f>B62</f>
        <v>3724</v>
      </c>
      <c r="N45" s="8">
        <f t="shared" si="1"/>
        <v>0.12646659984670716</v>
      </c>
      <c r="O45">
        <f t="shared" si="2"/>
        <v>5.0586639938682865</v>
      </c>
    </row>
    <row r="46" spans="1:15" x14ac:dyDescent="0.4">
      <c r="A46" t="s">
        <v>92</v>
      </c>
      <c r="B46">
        <v>3695</v>
      </c>
      <c r="K46" t="s">
        <v>22</v>
      </c>
      <c r="L46" t="str">
        <f>A74</f>
        <v>F6</v>
      </c>
      <c r="M46">
        <f>B74</f>
        <v>3764</v>
      </c>
      <c r="N46" s="8">
        <f t="shared" si="1"/>
        <v>0.13825835740817169</v>
      </c>
      <c r="O46">
        <f t="shared" si="2"/>
        <v>5.5303342963268678</v>
      </c>
    </row>
    <row r="47" spans="1:15" x14ac:dyDescent="0.4">
      <c r="A47" t="s">
        <v>93</v>
      </c>
      <c r="B47">
        <v>3704</v>
      </c>
      <c r="K47" t="s">
        <v>23</v>
      </c>
      <c r="L47" t="str">
        <f>A86</f>
        <v>G6</v>
      </c>
      <c r="M47">
        <f>B86</f>
        <v>3700</v>
      </c>
      <c r="N47" s="8">
        <f t="shared" si="1"/>
        <v>0.11939154530982844</v>
      </c>
      <c r="O47">
        <f t="shared" si="2"/>
        <v>4.775661812393138</v>
      </c>
    </row>
    <row r="48" spans="1:15" x14ac:dyDescent="0.4">
      <c r="A48" t="s">
        <v>12</v>
      </c>
      <c r="B48">
        <v>3674</v>
      </c>
      <c r="K48" t="s">
        <v>24</v>
      </c>
      <c r="L48" t="str">
        <f>A98</f>
        <v>H6</v>
      </c>
      <c r="M48">
        <f>B98</f>
        <v>3672</v>
      </c>
      <c r="N48" s="8">
        <f t="shared" si="1"/>
        <v>0.11113731501680325</v>
      </c>
      <c r="O48">
        <f t="shared" si="2"/>
        <v>4.4454926006721305</v>
      </c>
    </row>
    <row r="49" spans="1:15" x14ac:dyDescent="0.4">
      <c r="A49" t="s">
        <v>20</v>
      </c>
      <c r="B49">
        <v>3699</v>
      </c>
      <c r="K49" t="s">
        <v>33</v>
      </c>
      <c r="L49" t="str">
        <f>A99</f>
        <v>H7</v>
      </c>
      <c r="M49">
        <f>B99</f>
        <v>3678</v>
      </c>
      <c r="N49" s="8">
        <f t="shared" si="1"/>
        <v>0.11290607865102294</v>
      </c>
      <c r="O49">
        <f t="shared" si="2"/>
        <v>4.5162431460409174</v>
      </c>
    </row>
    <row r="50" spans="1:15" x14ac:dyDescent="0.4">
      <c r="A50" t="s">
        <v>28</v>
      </c>
      <c r="B50">
        <v>3676</v>
      </c>
      <c r="K50" t="s">
        <v>31</v>
      </c>
      <c r="L50" t="str">
        <f>A87</f>
        <v>G7</v>
      </c>
      <c r="M50">
        <f>B87</f>
        <v>3680</v>
      </c>
      <c r="N50" s="8">
        <f t="shared" si="1"/>
        <v>0.11349566652909616</v>
      </c>
      <c r="O50">
        <f t="shared" si="2"/>
        <v>4.5398266611638469</v>
      </c>
    </row>
    <row r="51" spans="1:15" x14ac:dyDescent="0.4">
      <c r="A51" t="s">
        <v>37</v>
      </c>
      <c r="B51">
        <v>3734</v>
      </c>
      <c r="K51" t="s">
        <v>32</v>
      </c>
      <c r="L51" t="str">
        <f>A75</f>
        <v>F7</v>
      </c>
      <c r="M51">
        <f>B75</f>
        <v>3796</v>
      </c>
      <c r="N51" s="8">
        <f t="shared" si="1"/>
        <v>0.14769176345734333</v>
      </c>
      <c r="O51">
        <f t="shared" si="2"/>
        <v>5.9076705382937336</v>
      </c>
    </row>
    <row r="52" spans="1:15" x14ac:dyDescent="0.4">
      <c r="A52" t="s">
        <v>44</v>
      </c>
      <c r="B52">
        <v>3771</v>
      </c>
      <c r="K52" t="s">
        <v>29</v>
      </c>
      <c r="L52" t="str">
        <f>A63</f>
        <v>E7</v>
      </c>
      <c r="M52">
        <f>B63</f>
        <v>3718</v>
      </c>
      <c r="N52" s="8">
        <f t="shared" si="1"/>
        <v>0.12469783621248748</v>
      </c>
      <c r="O52">
        <f t="shared" si="2"/>
        <v>4.9879134484994996</v>
      </c>
    </row>
    <row r="53" spans="1:15" x14ac:dyDescent="0.4">
      <c r="A53" t="s">
        <v>52</v>
      </c>
      <c r="B53">
        <v>3706</v>
      </c>
      <c r="K53" t="s">
        <v>28</v>
      </c>
      <c r="L53" t="str">
        <f>A51</f>
        <v>D7</v>
      </c>
      <c r="M53">
        <f>B51</f>
        <v>3734</v>
      </c>
      <c r="N53" s="8">
        <f t="shared" si="1"/>
        <v>0.1294145392370733</v>
      </c>
      <c r="O53">
        <f t="shared" si="2"/>
        <v>5.1765815694829325</v>
      </c>
    </row>
    <row r="54" spans="1:15" x14ac:dyDescent="0.4">
      <c r="A54" t="s">
        <v>60</v>
      </c>
      <c r="B54">
        <v>3764</v>
      </c>
      <c r="K54" t="s">
        <v>27</v>
      </c>
      <c r="L54" t="str">
        <f>A39</f>
        <v>C7</v>
      </c>
      <c r="M54">
        <f>B39</f>
        <v>3695</v>
      </c>
      <c r="N54" s="8">
        <f t="shared" si="1"/>
        <v>0.11791757561464537</v>
      </c>
      <c r="O54">
        <f t="shared" si="2"/>
        <v>4.716703024585815</v>
      </c>
    </row>
    <row r="55" spans="1:15" x14ac:dyDescent="0.4">
      <c r="A55" t="s">
        <v>68</v>
      </c>
      <c r="B55">
        <v>3742</v>
      </c>
      <c r="K55" t="s">
        <v>26</v>
      </c>
      <c r="L55" t="str">
        <f>A27</f>
        <v>B7</v>
      </c>
      <c r="M55">
        <f>B27</f>
        <v>3731</v>
      </c>
      <c r="N55" s="8">
        <f t="shared" si="1"/>
        <v>0.12853015741996346</v>
      </c>
      <c r="O55">
        <f t="shared" si="2"/>
        <v>5.1412062967985381</v>
      </c>
    </row>
    <row r="56" spans="1:15" x14ac:dyDescent="0.4">
      <c r="A56" t="s">
        <v>76</v>
      </c>
      <c r="B56">
        <v>10093</v>
      </c>
      <c r="K56" t="s">
        <v>25</v>
      </c>
      <c r="L56" t="str">
        <f>A15</f>
        <v>A7</v>
      </c>
      <c r="M56">
        <f>B15</f>
        <v>3676</v>
      </c>
      <c r="N56" s="8">
        <f t="shared" si="1"/>
        <v>0.11231649077294971</v>
      </c>
      <c r="O56">
        <f t="shared" si="2"/>
        <v>4.4926596309179887</v>
      </c>
    </row>
    <row r="57" spans="1:15" x14ac:dyDescent="0.4">
      <c r="A57" t="s">
        <v>94</v>
      </c>
      <c r="B57">
        <v>4884</v>
      </c>
      <c r="K57" t="s">
        <v>34</v>
      </c>
      <c r="L57" t="str">
        <f>A16</f>
        <v>A8</v>
      </c>
      <c r="M57">
        <f>B16</f>
        <v>3690</v>
      </c>
      <c r="N57" s="8">
        <f t="shared" si="1"/>
        <v>0.1164436059194623</v>
      </c>
      <c r="O57">
        <f t="shared" si="2"/>
        <v>4.657744236778492</v>
      </c>
    </row>
    <row r="58" spans="1:15" x14ac:dyDescent="0.4">
      <c r="A58" t="s">
        <v>95</v>
      </c>
      <c r="B58">
        <v>3670</v>
      </c>
      <c r="K58" t="s">
        <v>35</v>
      </c>
      <c r="L58" t="str">
        <f>A28</f>
        <v>B8</v>
      </c>
      <c r="M58">
        <f>B28</f>
        <v>3626</v>
      </c>
      <c r="N58" s="8">
        <f t="shared" si="1"/>
        <v>9.7576793821119043E-2</v>
      </c>
      <c r="O58">
        <f t="shared" si="2"/>
        <v>3.9030717528447618</v>
      </c>
    </row>
    <row r="59" spans="1:15" x14ac:dyDescent="0.4">
      <c r="A59" t="s">
        <v>96</v>
      </c>
      <c r="B59">
        <v>3731</v>
      </c>
      <c r="K59" t="s">
        <v>36</v>
      </c>
      <c r="L59" t="str">
        <f>A40</f>
        <v>C8</v>
      </c>
      <c r="M59">
        <f>B40</f>
        <v>3728</v>
      </c>
      <c r="N59" s="8">
        <f t="shared" si="1"/>
        <v>0.12764577560285362</v>
      </c>
      <c r="O59">
        <f t="shared" si="2"/>
        <v>5.1058310241141447</v>
      </c>
    </row>
    <row r="60" spans="1:15" x14ac:dyDescent="0.4">
      <c r="A60" t="s">
        <v>13</v>
      </c>
      <c r="B60">
        <v>3718</v>
      </c>
      <c r="K60" t="s">
        <v>37</v>
      </c>
      <c r="L60" t="str">
        <f>A52</f>
        <v>D8</v>
      </c>
      <c r="M60">
        <f>B52</f>
        <v>3771</v>
      </c>
      <c r="N60" s="8">
        <f t="shared" si="1"/>
        <v>0.14032191498142799</v>
      </c>
      <c r="O60">
        <f t="shared" si="2"/>
        <v>5.6128765992571195</v>
      </c>
    </row>
    <row r="61" spans="1:15" x14ac:dyDescent="0.4">
      <c r="A61" t="s">
        <v>21</v>
      </c>
      <c r="B61">
        <v>3697</v>
      </c>
      <c r="K61" t="s">
        <v>38</v>
      </c>
      <c r="L61" t="str">
        <f>A64</f>
        <v>E8</v>
      </c>
      <c r="M61">
        <f>B64</f>
        <v>3648</v>
      </c>
      <c r="N61" s="8">
        <f t="shared" si="1"/>
        <v>0.10406226047992453</v>
      </c>
      <c r="O61">
        <f t="shared" si="2"/>
        <v>4.1624904191969812</v>
      </c>
    </row>
    <row r="62" spans="1:15" x14ac:dyDescent="0.4">
      <c r="A62" t="s">
        <v>29</v>
      </c>
      <c r="B62">
        <v>3724</v>
      </c>
      <c r="K62" t="s">
        <v>30</v>
      </c>
      <c r="L62" t="str">
        <f>A76</f>
        <v>F8</v>
      </c>
      <c r="M62">
        <f>B76</f>
        <v>3742</v>
      </c>
      <c r="N62" s="8">
        <f t="shared" si="1"/>
        <v>0.13177289074936621</v>
      </c>
      <c r="O62">
        <f t="shared" si="2"/>
        <v>5.2709156299746489</v>
      </c>
    </row>
    <row r="63" spans="1:15" x14ac:dyDescent="0.4">
      <c r="A63" t="s">
        <v>38</v>
      </c>
      <c r="B63">
        <v>3718</v>
      </c>
      <c r="K63" t="s">
        <v>39</v>
      </c>
      <c r="L63" t="str">
        <f>A88</f>
        <v>G8</v>
      </c>
      <c r="M63">
        <f>B88</f>
        <v>3679</v>
      </c>
      <c r="N63" s="8">
        <f t="shared" si="1"/>
        <v>0.11320087259005955</v>
      </c>
      <c r="O63">
        <f t="shared" si="2"/>
        <v>4.5280349036023821</v>
      </c>
    </row>
    <row r="64" spans="1:15" x14ac:dyDescent="0.4">
      <c r="A64" t="s">
        <v>45</v>
      </c>
      <c r="B64">
        <v>3648</v>
      </c>
      <c r="K64" t="s">
        <v>40</v>
      </c>
      <c r="L64" t="str">
        <f>A100</f>
        <v>H8</v>
      </c>
      <c r="M64">
        <f>B100</f>
        <v>3693</v>
      </c>
      <c r="N64" s="8">
        <f t="shared" si="1"/>
        <v>0.11732798773657215</v>
      </c>
      <c r="O64">
        <f t="shared" si="2"/>
        <v>4.6931195094628855</v>
      </c>
    </row>
    <row r="65" spans="1:15" x14ac:dyDescent="0.4">
      <c r="A65" t="s">
        <v>53</v>
      </c>
      <c r="B65">
        <v>3666</v>
      </c>
      <c r="K65" t="s">
        <v>48</v>
      </c>
      <c r="L65" t="str">
        <f>A101</f>
        <v>H9</v>
      </c>
      <c r="M65">
        <f>B101</f>
        <v>3674</v>
      </c>
      <c r="N65" s="8">
        <f t="shared" si="1"/>
        <v>0.11172690289487648</v>
      </c>
      <c r="O65">
        <f t="shared" si="2"/>
        <v>4.4690761157950591</v>
      </c>
    </row>
    <row r="66" spans="1:15" x14ac:dyDescent="0.4">
      <c r="A66" t="s">
        <v>61</v>
      </c>
      <c r="B66">
        <v>3676</v>
      </c>
      <c r="K66" t="s">
        <v>47</v>
      </c>
      <c r="L66" t="str">
        <f>A89</f>
        <v>G9</v>
      </c>
      <c r="M66">
        <f>B89</f>
        <v>3679</v>
      </c>
      <c r="N66" s="8">
        <f t="shared" si="1"/>
        <v>0.11320087259005955</v>
      </c>
      <c r="O66">
        <f t="shared" si="2"/>
        <v>4.5280349036023821</v>
      </c>
    </row>
    <row r="67" spans="1:15" x14ac:dyDescent="0.4">
      <c r="A67" t="s">
        <v>69</v>
      </c>
      <c r="B67">
        <v>3678</v>
      </c>
      <c r="K67" t="s">
        <v>46</v>
      </c>
      <c r="L67" t="str">
        <f>A77</f>
        <v>F9</v>
      </c>
      <c r="M67">
        <f>B77</f>
        <v>3678</v>
      </c>
      <c r="N67" s="8">
        <f t="shared" si="1"/>
        <v>0.11290607865102294</v>
      </c>
      <c r="O67">
        <f t="shared" si="2"/>
        <v>4.5162431460409174</v>
      </c>
    </row>
    <row r="68" spans="1:15" x14ac:dyDescent="0.4">
      <c r="A68" t="s">
        <v>77</v>
      </c>
      <c r="B68">
        <v>4887</v>
      </c>
      <c r="K68" t="s">
        <v>45</v>
      </c>
      <c r="L68" t="str">
        <f>A65</f>
        <v>E9</v>
      </c>
      <c r="M68">
        <f>B65</f>
        <v>3666</v>
      </c>
      <c r="N68" s="8">
        <f t="shared" si="1"/>
        <v>0.10936855138258358</v>
      </c>
      <c r="O68">
        <f t="shared" si="2"/>
        <v>4.3747420553033436</v>
      </c>
    </row>
    <row r="69" spans="1:15" x14ac:dyDescent="0.4">
      <c r="A69" t="s">
        <v>97</v>
      </c>
      <c r="B69">
        <v>3650</v>
      </c>
      <c r="K69" t="s">
        <v>44</v>
      </c>
      <c r="L69" t="str">
        <f>A53</f>
        <v>D9</v>
      </c>
      <c r="M69">
        <f>B53</f>
        <v>3706</v>
      </c>
      <c r="N69" s="8">
        <f t="shared" si="1"/>
        <v>0.12116030894404811</v>
      </c>
      <c r="O69">
        <f t="shared" si="2"/>
        <v>4.846412357761924</v>
      </c>
    </row>
    <row r="70" spans="1:15" x14ac:dyDescent="0.4">
      <c r="A70" t="s">
        <v>98</v>
      </c>
      <c r="B70">
        <v>3784</v>
      </c>
      <c r="K70" t="s">
        <v>43</v>
      </c>
      <c r="L70" t="str">
        <f>A41</f>
        <v>C9</v>
      </c>
      <c r="M70">
        <f>B41</f>
        <v>3654</v>
      </c>
      <c r="N70" s="8">
        <f t="shared" si="1"/>
        <v>0.10583102411414422</v>
      </c>
      <c r="O70">
        <f t="shared" si="2"/>
        <v>4.2332409645657689</v>
      </c>
    </row>
    <row r="71" spans="1:15" x14ac:dyDescent="0.4">
      <c r="A71" t="s">
        <v>99</v>
      </c>
      <c r="B71">
        <v>3773</v>
      </c>
      <c r="K71" t="s">
        <v>42</v>
      </c>
      <c r="L71" t="str">
        <f>A29</f>
        <v>B9</v>
      </c>
      <c r="M71">
        <f>B29</f>
        <v>3673</v>
      </c>
      <c r="N71" s="8">
        <f t="shared" si="1"/>
        <v>0.11143210895583987</v>
      </c>
      <c r="O71">
        <f t="shared" si="2"/>
        <v>4.4572843582335944</v>
      </c>
    </row>
    <row r="72" spans="1:15" x14ac:dyDescent="0.4">
      <c r="A72" t="s">
        <v>14</v>
      </c>
      <c r="B72">
        <v>3757</v>
      </c>
      <c r="K72" t="s">
        <v>41</v>
      </c>
      <c r="L72" t="str">
        <f>A17</f>
        <v>A9</v>
      </c>
      <c r="M72">
        <f>B17</f>
        <v>3693</v>
      </c>
      <c r="N72" s="8">
        <f t="shared" si="1"/>
        <v>0.11732798773657215</v>
      </c>
      <c r="O72">
        <f t="shared" si="2"/>
        <v>4.6931195094628855</v>
      </c>
    </row>
    <row r="73" spans="1:15" x14ac:dyDescent="0.4">
      <c r="A73" t="s">
        <v>22</v>
      </c>
      <c r="B73">
        <v>3700</v>
      </c>
      <c r="K73" t="s">
        <v>49</v>
      </c>
      <c r="L73" t="str">
        <f>A18</f>
        <v>A10</v>
      </c>
      <c r="M73">
        <f>B18</f>
        <v>3666</v>
      </c>
      <c r="N73" s="8">
        <f t="shared" si="1"/>
        <v>0.10936855138258358</v>
      </c>
      <c r="O73">
        <f t="shared" si="2"/>
        <v>4.3747420553033436</v>
      </c>
    </row>
    <row r="74" spans="1:15" x14ac:dyDescent="0.4">
      <c r="A74" t="s">
        <v>32</v>
      </c>
      <c r="B74">
        <v>3764</v>
      </c>
      <c r="K74" t="s">
        <v>50</v>
      </c>
      <c r="L74" t="str">
        <f>A30</f>
        <v>B10</v>
      </c>
      <c r="M74">
        <f>B30</f>
        <v>3775</v>
      </c>
      <c r="N74" s="8">
        <f t="shared" ref="N74:N96" si="3">(M74-I$15)/3392.2</f>
        <v>0.14150109073757444</v>
      </c>
      <c r="O74">
        <f t="shared" ref="O74:O96" si="4">N74*40</f>
        <v>5.6600436295029777</v>
      </c>
    </row>
    <row r="75" spans="1:15" x14ac:dyDescent="0.4">
      <c r="A75" t="s">
        <v>30</v>
      </c>
      <c r="B75">
        <v>3796</v>
      </c>
      <c r="K75" t="s">
        <v>51</v>
      </c>
      <c r="L75" t="str">
        <f>A42</f>
        <v>C10</v>
      </c>
      <c r="M75">
        <f>B42</f>
        <v>3667</v>
      </c>
      <c r="N75" s="8">
        <f t="shared" si="3"/>
        <v>0.1096633453216202</v>
      </c>
      <c r="O75">
        <f t="shared" si="4"/>
        <v>4.3865338128648084</v>
      </c>
    </row>
    <row r="76" spans="1:15" x14ac:dyDescent="0.4">
      <c r="A76" t="s">
        <v>46</v>
      </c>
      <c r="B76">
        <v>3742</v>
      </c>
      <c r="K76" t="s">
        <v>52</v>
      </c>
      <c r="L76" t="str">
        <f>A54</f>
        <v>D10</v>
      </c>
      <c r="M76">
        <f>B54</f>
        <v>3764</v>
      </c>
      <c r="N76" s="8">
        <f t="shared" si="3"/>
        <v>0.13825835740817169</v>
      </c>
      <c r="O76">
        <f t="shared" si="4"/>
        <v>5.5303342963268678</v>
      </c>
    </row>
    <row r="77" spans="1:15" x14ac:dyDescent="0.4">
      <c r="A77" t="s">
        <v>54</v>
      </c>
      <c r="B77">
        <v>3678</v>
      </c>
      <c r="K77" t="s">
        <v>53</v>
      </c>
      <c r="L77" t="str">
        <f>A66</f>
        <v>E10</v>
      </c>
      <c r="M77">
        <f>B66</f>
        <v>3676</v>
      </c>
      <c r="N77" s="8">
        <f t="shared" si="3"/>
        <v>0.11231649077294971</v>
      </c>
      <c r="O77">
        <f t="shared" si="4"/>
        <v>4.4926596309179887</v>
      </c>
    </row>
    <row r="78" spans="1:15" x14ac:dyDescent="0.4">
      <c r="A78" t="s">
        <v>62</v>
      </c>
      <c r="B78">
        <v>3729</v>
      </c>
      <c r="K78" t="s">
        <v>54</v>
      </c>
      <c r="L78" t="str">
        <f>A78</f>
        <v>F10</v>
      </c>
      <c r="M78">
        <f>B78</f>
        <v>3729</v>
      </c>
      <c r="N78" s="8">
        <f t="shared" si="3"/>
        <v>0.12794056954189023</v>
      </c>
      <c r="O78">
        <f t="shared" si="4"/>
        <v>5.1176227816756095</v>
      </c>
    </row>
    <row r="79" spans="1:15" x14ac:dyDescent="0.4">
      <c r="A79" t="s">
        <v>70</v>
      </c>
      <c r="B79">
        <v>3665</v>
      </c>
      <c r="K79" t="s">
        <v>55</v>
      </c>
      <c r="L79" t="str">
        <f>A90</f>
        <v>G10</v>
      </c>
      <c r="M79">
        <f>B90</f>
        <v>3751</v>
      </c>
      <c r="N79" s="8">
        <f t="shared" si="3"/>
        <v>0.13442603620069571</v>
      </c>
      <c r="O79">
        <f t="shared" si="4"/>
        <v>5.3770414480278284</v>
      </c>
    </row>
    <row r="80" spans="1:15" x14ac:dyDescent="0.4">
      <c r="A80" t="s">
        <v>78</v>
      </c>
      <c r="B80">
        <v>3422</v>
      </c>
      <c r="K80" t="s">
        <v>56</v>
      </c>
      <c r="L80" t="str">
        <f>A102</f>
        <v>H10</v>
      </c>
      <c r="M80">
        <f>B102</f>
        <v>3750</v>
      </c>
      <c r="N80" s="8">
        <f t="shared" si="3"/>
        <v>0.13413124226165909</v>
      </c>
      <c r="O80">
        <f t="shared" si="4"/>
        <v>5.3652496904663636</v>
      </c>
    </row>
    <row r="81" spans="1:15" x14ac:dyDescent="0.4">
      <c r="A81" t="s">
        <v>100</v>
      </c>
      <c r="B81">
        <v>3295</v>
      </c>
      <c r="K81" t="s">
        <v>64</v>
      </c>
      <c r="L81" t="str">
        <f>A103</f>
        <v>H11</v>
      </c>
      <c r="M81">
        <f>B103</f>
        <v>3753</v>
      </c>
      <c r="N81" s="8">
        <f t="shared" si="3"/>
        <v>0.13501562407876894</v>
      </c>
      <c r="O81">
        <f t="shared" si="4"/>
        <v>5.4006249631507579</v>
      </c>
    </row>
    <row r="82" spans="1:15" x14ac:dyDescent="0.4">
      <c r="A82" t="s">
        <v>101</v>
      </c>
      <c r="B82">
        <v>3855</v>
      </c>
      <c r="K82" t="s">
        <v>63</v>
      </c>
      <c r="L82" t="str">
        <f>A91</f>
        <v>G11</v>
      </c>
      <c r="M82">
        <f>B91</f>
        <v>3762</v>
      </c>
      <c r="N82" s="8">
        <f t="shared" si="3"/>
        <v>0.13766876953009846</v>
      </c>
      <c r="O82">
        <f t="shared" si="4"/>
        <v>5.5067507812039382</v>
      </c>
    </row>
    <row r="83" spans="1:15" x14ac:dyDescent="0.4">
      <c r="A83" t="s">
        <v>102</v>
      </c>
      <c r="B83">
        <v>3773</v>
      </c>
      <c r="K83" t="s">
        <v>62</v>
      </c>
      <c r="L83" t="str">
        <f>A79</f>
        <v>F11</v>
      </c>
      <c r="M83">
        <f>B79</f>
        <v>3665</v>
      </c>
      <c r="N83" s="8">
        <f t="shared" si="3"/>
        <v>0.10907375744354697</v>
      </c>
      <c r="O83">
        <f t="shared" si="4"/>
        <v>4.3629502977418788</v>
      </c>
    </row>
    <row r="84" spans="1:15" x14ac:dyDescent="0.4">
      <c r="A84" t="s">
        <v>15</v>
      </c>
      <c r="B84">
        <v>3674</v>
      </c>
      <c r="K84" t="s">
        <v>61</v>
      </c>
      <c r="L84" t="str">
        <f>A67</f>
        <v>E11</v>
      </c>
      <c r="M84">
        <f>B67</f>
        <v>3678</v>
      </c>
      <c r="N84" s="8">
        <f t="shared" si="3"/>
        <v>0.11290607865102294</v>
      </c>
      <c r="O84">
        <f t="shared" si="4"/>
        <v>4.5162431460409174</v>
      </c>
    </row>
    <row r="85" spans="1:15" x14ac:dyDescent="0.4">
      <c r="A85" t="s">
        <v>23</v>
      </c>
      <c r="B85">
        <v>3653</v>
      </c>
      <c r="K85" t="s">
        <v>60</v>
      </c>
      <c r="L85" t="str">
        <f>A55</f>
        <v>D11</v>
      </c>
      <c r="M85">
        <f>B55</f>
        <v>3742</v>
      </c>
      <c r="N85" s="8">
        <f t="shared" si="3"/>
        <v>0.13177289074936621</v>
      </c>
      <c r="O85">
        <f t="shared" si="4"/>
        <v>5.2709156299746489</v>
      </c>
    </row>
    <row r="86" spans="1:15" x14ac:dyDescent="0.4">
      <c r="A86" t="s">
        <v>31</v>
      </c>
      <c r="B86">
        <v>3700</v>
      </c>
      <c r="K86" t="s">
        <v>59</v>
      </c>
      <c r="L86" t="str">
        <f>A43</f>
        <v>C11</v>
      </c>
      <c r="M86">
        <f>B43</f>
        <v>3751</v>
      </c>
      <c r="N86" s="8">
        <f t="shared" si="3"/>
        <v>0.13442603620069571</v>
      </c>
      <c r="O86">
        <f t="shared" si="4"/>
        <v>5.3770414480278284</v>
      </c>
    </row>
    <row r="87" spans="1:15" x14ac:dyDescent="0.4">
      <c r="A87" t="s">
        <v>39</v>
      </c>
      <c r="B87">
        <v>3680</v>
      </c>
      <c r="K87" t="s">
        <v>58</v>
      </c>
      <c r="L87" t="str">
        <f>A31</f>
        <v>B11</v>
      </c>
      <c r="M87">
        <f>B31</f>
        <v>3768</v>
      </c>
      <c r="N87" s="8">
        <f t="shared" si="3"/>
        <v>0.13943753316431814</v>
      </c>
      <c r="O87">
        <f t="shared" si="4"/>
        <v>5.577501326572726</v>
      </c>
    </row>
    <row r="88" spans="1:15" x14ac:dyDescent="0.4">
      <c r="A88" t="s">
        <v>47</v>
      </c>
      <c r="B88">
        <v>3679</v>
      </c>
      <c r="K88" t="s">
        <v>57</v>
      </c>
      <c r="L88" t="str">
        <f>A19</f>
        <v>A11</v>
      </c>
      <c r="M88">
        <f>B19</f>
        <v>3652</v>
      </c>
      <c r="N88" s="8">
        <f t="shared" si="3"/>
        <v>0.10524143623607099</v>
      </c>
      <c r="O88">
        <f t="shared" si="4"/>
        <v>4.2096574494428394</v>
      </c>
    </row>
    <row r="89" spans="1:15" x14ac:dyDescent="0.4">
      <c r="A89" t="s">
        <v>55</v>
      </c>
      <c r="B89">
        <v>3679</v>
      </c>
      <c r="K89" t="s">
        <v>65</v>
      </c>
      <c r="L89" t="str">
        <f>A20</f>
        <v>A12</v>
      </c>
      <c r="M89">
        <f>B20</f>
        <v>47362</v>
      </c>
      <c r="N89" s="8">
        <f t="shared" si="3"/>
        <v>12.990684511526444</v>
      </c>
      <c r="O89">
        <f t="shared" si="4"/>
        <v>519.62738046105778</v>
      </c>
    </row>
    <row r="90" spans="1:15" x14ac:dyDescent="0.4">
      <c r="A90" t="s">
        <v>63</v>
      </c>
      <c r="B90">
        <v>3751</v>
      </c>
      <c r="K90" t="s">
        <v>66</v>
      </c>
      <c r="L90" t="str">
        <f>A32</f>
        <v>B12</v>
      </c>
      <c r="M90">
        <f>B32</f>
        <v>43011</v>
      </c>
      <c r="N90" s="8">
        <f t="shared" si="3"/>
        <v>11.708036082778138</v>
      </c>
      <c r="O90">
        <f t="shared" si="4"/>
        <v>468.32144331112551</v>
      </c>
    </row>
    <row r="91" spans="1:15" x14ac:dyDescent="0.4">
      <c r="A91" t="s">
        <v>71</v>
      </c>
      <c r="B91">
        <v>3762</v>
      </c>
      <c r="K91" t="s">
        <v>67</v>
      </c>
      <c r="L91" t="str">
        <f>A44</f>
        <v>C12</v>
      </c>
      <c r="M91">
        <f>B44</f>
        <v>31266</v>
      </c>
      <c r="N91" s="8">
        <f t="shared" si="3"/>
        <v>8.2456812687931134</v>
      </c>
      <c r="O91">
        <f t="shared" si="4"/>
        <v>329.82725075172453</v>
      </c>
    </row>
    <row r="92" spans="1:15" x14ac:dyDescent="0.4">
      <c r="A92" t="s">
        <v>79</v>
      </c>
      <c r="B92">
        <v>2985</v>
      </c>
      <c r="K92" t="s">
        <v>68</v>
      </c>
      <c r="L92" t="str">
        <f>A56</f>
        <v>D12</v>
      </c>
      <c r="M92">
        <f>B56</f>
        <v>10093</v>
      </c>
      <c r="N92" s="8">
        <f t="shared" si="3"/>
        <v>2.0040091975708982</v>
      </c>
      <c r="O92">
        <f t="shared" si="4"/>
        <v>80.160367902835929</v>
      </c>
    </row>
    <row r="93" spans="1:15" x14ac:dyDescent="0.4">
      <c r="A93" t="s">
        <v>103</v>
      </c>
      <c r="B93">
        <v>3263</v>
      </c>
      <c r="K93" t="s">
        <v>69</v>
      </c>
      <c r="L93" t="str">
        <f>A68</f>
        <v>E12</v>
      </c>
      <c r="M93">
        <f>B68</f>
        <v>4887</v>
      </c>
      <c r="N93" s="8">
        <f t="shared" si="3"/>
        <v>0.46931195094628858</v>
      </c>
      <c r="O93">
        <f t="shared" si="4"/>
        <v>18.772478037851542</v>
      </c>
    </row>
    <row r="94" spans="1:15" x14ac:dyDescent="0.4">
      <c r="A94" t="s">
        <v>104</v>
      </c>
      <c r="B94">
        <v>3721</v>
      </c>
      <c r="K94" t="s">
        <v>70</v>
      </c>
      <c r="L94" t="str">
        <f>A80</f>
        <v>F12</v>
      </c>
      <c r="M94">
        <f>B80</f>
        <v>3422</v>
      </c>
      <c r="N94" s="8">
        <f t="shared" si="3"/>
        <v>3.7438830257649908E-2</v>
      </c>
      <c r="O94">
        <f t="shared" si="4"/>
        <v>1.4975532103059963</v>
      </c>
    </row>
    <row r="95" spans="1:15" x14ac:dyDescent="0.4">
      <c r="A95" t="s">
        <v>105</v>
      </c>
      <c r="B95">
        <v>3688</v>
      </c>
      <c r="K95" t="s">
        <v>71</v>
      </c>
      <c r="L95" t="str">
        <f>A92</f>
        <v>G12</v>
      </c>
      <c r="M95">
        <f>B92</f>
        <v>2985</v>
      </c>
      <c r="N95" s="8">
        <f t="shared" si="3"/>
        <v>-9.1386121101350165E-2</v>
      </c>
      <c r="O95">
        <f t="shared" si="4"/>
        <v>-3.6554448440540064</v>
      </c>
    </row>
    <row r="96" spans="1:15" x14ac:dyDescent="0.4">
      <c r="A96" t="s">
        <v>16</v>
      </c>
      <c r="B96">
        <v>3704</v>
      </c>
      <c r="K96" t="s">
        <v>72</v>
      </c>
      <c r="L96" t="str">
        <f>A104</f>
        <v>H12</v>
      </c>
      <c r="M96">
        <f>B104</f>
        <v>3018</v>
      </c>
      <c r="N96" s="8">
        <f t="shared" si="3"/>
        <v>-8.1657921113141921E-2</v>
      </c>
      <c r="O96">
        <f t="shared" si="4"/>
        <v>-3.2663168445256767</v>
      </c>
    </row>
    <row r="97" spans="1:2" x14ac:dyDescent="0.4">
      <c r="A97" t="s">
        <v>24</v>
      </c>
      <c r="B97">
        <v>3662</v>
      </c>
    </row>
    <row r="98" spans="1:2" x14ac:dyDescent="0.4">
      <c r="A98" t="s">
        <v>33</v>
      </c>
      <c r="B98">
        <v>3672</v>
      </c>
    </row>
    <row r="99" spans="1:2" x14ac:dyDescent="0.4">
      <c r="A99" t="s">
        <v>40</v>
      </c>
      <c r="B99">
        <v>3678</v>
      </c>
    </row>
    <row r="100" spans="1:2" x14ac:dyDescent="0.4">
      <c r="A100" t="s">
        <v>48</v>
      </c>
      <c r="B100">
        <v>3693</v>
      </c>
    </row>
    <row r="101" spans="1:2" x14ac:dyDescent="0.4">
      <c r="A101" t="s">
        <v>56</v>
      </c>
      <c r="B101">
        <v>3674</v>
      </c>
    </row>
    <row r="102" spans="1:2" x14ac:dyDescent="0.4">
      <c r="A102" t="s">
        <v>64</v>
      </c>
      <c r="B102">
        <v>3750</v>
      </c>
    </row>
    <row r="103" spans="1:2" x14ac:dyDescent="0.4">
      <c r="A103" t="s">
        <v>72</v>
      </c>
      <c r="B103">
        <v>3753</v>
      </c>
    </row>
    <row r="104" spans="1:2" x14ac:dyDescent="0.4">
      <c r="A104" t="s">
        <v>80</v>
      </c>
      <c r="B104">
        <v>3018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B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-1.5781616549370867E-2</v>
      </c>
      <c r="E2" s="7">
        <f>'Plate 2'!N9</f>
        <v>-1.219884111009454E-2</v>
      </c>
      <c r="F2" s="7">
        <f>'Plate 3'!N9</f>
        <v>-2.980196116131513E-2</v>
      </c>
      <c r="G2" s="7">
        <f>AVERAGE(D2:F2)</f>
        <v>-1.9260806273593511E-2</v>
      </c>
      <c r="H2" s="7">
        <f>STDEV(D2:F2)</f>
        <v>9.3030118637607608E-3</v>
      </c>
      <c r="I2" s="7">
        <f>G2*40</f>
        <v>-0.77043225094374046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-7.677543186180422E-3</v>
      </c>
      <c r="E3" s="7">
        <f>'Plate 2'!N10</f>
        <v>-1.0456149522938177E-2</v>
      </c>
      <c r="F3" s="7">
        <f>'Plate 3'!N10</f>
        <v>-9.1328590655643145E-3</v>
      </c>
      <c r="G3" s="7">
        <f t="shared" ref="G3:G66" si="0">AVERAGE(D3:F3)</f>
        <v>-9.0888505915609711E-3</v>
      </c>
      <c r="H3" s="7">
        <f t="shared" ref="H3:H66" si="1">STDEV(D3:F3)</f>
        <v>1.3898258354936653E-3</v>
      </c>
      <c r="I3" s="7">
        <f t="shared" ref="I3:I66" si="2">G3*40</f>
        <v>-0.36355402366243883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-1.8767327788441032E-2</v>
      </c>
      <c r="E4" s="7">
        <f>'Plate 2'!N11</f>
        <v>-1.4812878490829084E-2</v>
      </c>
      <c r="F4" s="7">
        <f>'Plate 3'!N11</f>
        <v>1.4420303787733128E-3</v>
      </c>
      <c r="G4" s="7">
        <f t="shared" si="0"/>
        <v>-1.07127253001656E-2</v>
      </c>
      <c r="H4" s="7">
        <f t="shared" si="1"/>
        <v>1.0710414628895991E-2</v>
      </c>
      <c r="I4" s="7">
        <f t="shared" si="2"/>
        <v>-0.428509012006624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3.326935380678183E-2</v>
      </c>
      <c r="E5" s="7">
        <f>'Plate 2'!N12</f>
        <v>3.7467869123861804E-2</v>
      </c>
      <c r="F5" s="7">
        <f>'Plate 3'!N12</f>
        <v>4.8067679292443759E-3</v>
      </c>
      <c r="G5" s="7">
        <f t="shared" si="0"/>
        <v>2.5181330286629337E-2</v>
      </c>
      <c r="H5" s="7">
        <f t="shared" si="1"/>
        <v>1.7769326834693681E-2</v>
      </c>
      <c r="I5" s="7">
        <f t="shared" si="2"/>
        <v>1.0072532114651735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0.19065898912348048</v>
      </c>
      <c r="E6" s="7">
        <f>'Plate 2'!N13</f>
        <v>0.20128087831655991</v>
      </c>
      <c r="F6" s="7">
        <f>'Plate 3'!N13</f>
        <v>0.21726591040184579</v>
      </c>
      <c r="G6" s="7">
        <f t="shared" si="0"/>
        <v>0.20306859261396207</v>
      </c>
      <c r="H6" s="7">
        <f t="shared" si="1"/>
        <v>1.3393244819129313E-2</v>
      </c>
      <c r="I6" s="7">
        <f t="shared" si="2"/>
        <v>8.1227437045584825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0.4597995308168053</v>
      </c>
      <c r="E7" s="7">
        <f>'Plate 2'!N14</f>
        <v>0.45789221452533435</v>
      </c>
      <c r="F7" s="7">
        <f>'Plate 3'!N14</f>
        <v>0.53162853297442803</v>
      </c>
      <c r="G7" s="7">
        <f t="shared" si="0"/>
        <v>0.48310675943885589</v>
      </c>
      <c r="H7" s="7">
        <f t="shared" si="1"/>
        <v>4.2031908642565105E-2</v>
      </c>
      <c r="I7" s="7">
        <f t="shared" si="2"/>
        <v>19.324270377554235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1.0415866922584773</v>
      </c>
      <c r="E8" s="7">
        <f>'Plate 2'!N15</f>
        <v>1.0482289896745522</v>
      </c>
      <c r="F8" s="7">
        <f>'Plate 3'!N15</f>
        <v>1.1545856566044992</v>
      </c>
      <c r="G8" s="7">
        <f t="shared" si="0"/>
        <v>1.0814671128458431</v>
      </c>
      <c r="H8" s="7">
        <f t="shared" si="1"/>
        <v>6.3409550619609317E-2</v>
      </c>
      <c r="I8" s="7">
        <f t="shared" si="2"/>
        <v>43.258684513833721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3.4420985284708894</v>
      </c>
      <c r="E9" s="7">
        <f>'Plate 2'!N16</f>
        <v>3.3764649501154529</v>
      </c>
      <c r="F9" s="7">
        <f>'Plate 3'!N16</f>
        <v>3.6608344549125165</v>
      </c>
      <c r="G9" s="7">
        <f t="shared" si="0"/>
        <v>3.4931326444996196</v>
      </c>
      <c r="H9" s="7">
        <f t="shared" si="1"/>
        <v>0.14889548201257555</v>
      </c>
      <c r="I9" s="7">
        <f t="shared" si="2"/>
        <v>139.72530577998478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9.6702921731712514</v>
      </c>
      <c r="E10" s="7">
        <f>'Plate 2'!N17</f>
        <v>9.6126867947544969</v>
      </c>
      <c r="F10" s="7">
        <f>'Plate 3'!N17</f>
        <v>10.622476446837146</v>
      </c>
      <c r="G10" s="7">
        <f t="shared" si="0"/>
        <v>9.9684851382542998</v>
      </c>
      <c r="H10" s="7">
        <f t="shared" si="1"/>
        <v>0.56710498911759144</v>
      </c>
      <c r="I10" s="7">
        <f t="shared" si="2"/>
        <v>398.73940553017201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20.735764555342289</v>
      </c>
      <c r="E11" s="7">
        <f>'Plate 2'!N18</f>
        <v>20.78029015814926</v>
      </c>
      <c r="F11" s="7">
        <f>'Plate 3'!N18</f>
        <v>22.83599307825418</v>
      </c>
      <c r="G11" s="7">
        <f t="shared" si="0"/>
        <v>21.450682597248576</v>
      </c>
      <c r="H11" s="7">
        <f t="shared" si="1"/>
        <v>1.19992061358838</v>
      </c>
      <c r="I11" s="7">
        <f t="shared" si="2"/>
        <v>858.02730388994303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17.684794199189593</v>
      </c>
      <c r="E12" s="7">
        <f>'Plate 2'!N19</f>
        <v>17.742778721735718</v>
      </c>
      <c r="F12" s="7">
        <f>'Plate 3'!N19</f>
        <v>19.546241107479329</v>
      </c>
      <c r="G12" s="7">
        <f t="shared" si="0"/>
        <v>18.324604676134882</v>
      </c>
      <c r="H12" s="7">
        <f t="shared" si="1"/>
        <v>1.0583653570505442</v>
      </c>
      <c r="I12" s="7">
        <f t="shared" si="2"/>
        <v>732.98418704539529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12.764342077201961</v>
      </c>
      <c r="E13" s="7">
        <f>'Plate 2'!N20</f>
        <v>12.729926371280442</v>
      </c>
      <c r="F13" s="7">
        <f>'Plate 3'!N20</f>
        <v>13.980003845414343</v>
      </c>
      <c r="G13" s="7">
        <f t="shared" si="0"/>
        <v>13.158090764632249</v>
      </c>
      <c r="H13" s="7">
        <f t="shared" si="1"/>
        <v>0.7120055789627312</v>
      </c>
      <c r="I13" s="7">
        <f t="shared" si="2"/>
        <v>526.32363058528995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6.1010876519513753</v>
      </c>
      <c r="E14" s="7">
        <f>'Plate 2'!N21</f>
        <v>6.1068269942926845</v>
      </c>
      <c r="F14" s="7">
        <f>'Plate 3'!N21</f>
        <v>6.6799653912709092</v>
      </c>
      <c r="G14" s="7">
        <f t="shared" si="0"/>
        <v>6.295960012504989</v>
      </c>
      <c r="H14" s="7">
        <f t="shared" si="1"/>
        <v>0.33257079427318281</v>
      </c>
      <c r="I14" s="7">
        <f t="shared" si="2"/>
        <v>251.83840050019955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2.2840690978886755</v>
      </c>
      <c r="E15" s="7">
        <f>'Plate 2'!N22</f>
        <v>2.3086306800853915</v>
      </c>
      <c r="F15" s="7">
        <f>'Plate 3'!N22</f>
        <v>2.4567390886368003</v>
      </c>
      <c r="G15" s="7">
        <f t="shared" si="0"/>
        <v>2.3498129555369558</v>
      </c>
      <c r="H15" s="7">
        <f t="shared" si="1"/>
        <v>9.3411542567103364E-2</v>
      </c>
      <c r="I15" s="7">
        <f t="shared" si="2"/>
        <v>93.992518221478235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1.3499680102367242</v>
      </c>
      <c r="E16" s="7">
        <f>'Plate 2'!N23</f>
        <v>1.3427438679039776</v>
      </c>
      <c r="F16" s="7">
        <f>'Plate 3'!N23</f>
        <v>1.4468371467025571</v>
      </c>
      <c r="G16" s="7">
        <f t="shared" si="0"/>
        <v>1.3798496749477529</v>
      </c>
      <c r="H16" s="7">
        <f t="shared" si="1"/>
        <v>5.8125193222788168E-2</v>
      </c>
      <c r="I16" s="7">
        <f t="shared" si="2"/>
        <v>55.193986997910116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0.74301556835146088</v>
      </c>
      <c r="E17" s="7">
        <f>'Plate 2'!N24</f>
        <v>0.74456498061255605</v>
      </c>
      <c r="F17" s="7">
        <f>'Plate 3'!N24</f>
        <v>0.80945971928475291</v>
      </c>
      <c r="G17" s="7">
        <f t="shared" si="0"/>
        <v>0.76568008941625665</v>
      </c>
      <c r="H17" s="7">
        <f t="shared" si="1"/>
        <v>3.7922185632629453E-2</v>
      </c>
      <c r="I17" s="7">
        <f t="shared" si="2"/>
        <v>30.627203576650267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0.39454041373427168</v>
      </c>
      <c r="E18" s="7">
        <f>'Plate 2'!N25</f>
        <v>0.40430444822027617</v>
      </c>
      <c r="F18" s="7">
        <f>'Plate 3'!N25</f>
        <v>0.42443760815227838</v>
      </c>
      <c r="G18" s="7">
        <f t="shared" si="0"/>
        <v>0.40776082336894204</v>
      </c>
      <c r="H18" s="7">
        <f t="shared" si="1"/>
        <v>1.5245342088430132E-2</v>
      </c>
      <c r="I18" s="7">
        <f t="shared" si="2"/>
        <v>16.310432934757682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0.27724461505651526</v>
      </c>
      <c r="E19" s="7">
        <f>'Plate 2'!N26</f>
        <v>0.2866727660872217</v>
      </c>
      <c r="F19" s="7">
        <f>'Plate 3'!N26</f>
        <v>0.31436262257258218</v>
      </c>
      <c r="G19" s="7">
        <f t="shared" si="0"/>
        <v>0.29276000123877305</v>
      </c>
      <c r="H19" s="7">
        <f t="shared" si="1"/>
        <v>1.929319684068485E-2</v>
      </c>
      <c r="I19" s="7">
        <f t="shared" si="2"/>
        <v>11.710400049550922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0.27511196417146511</v>
      </c>
      <c r="E20" s="7">
        <f>'Plate 2'!N27</f>
        <v>0.29233651374547986</v>
      </c>
      <c r="F20" s="7">
        <f>'Plate 3'!N27</f>
        <v>0.2864833685829648</v>
      </c>
      <c r="G20" s="7">
        <f t="shared" si="0"/>
        <v>0.28464394883330324</v>
      </c>
      <c r="H20" s="7">
        <f t="shared" si="1"/>
        <v>8.7583603356168622E-3</v>
      </c>
      <c r="I20" s="7">
        <f t="shared" si="2"/>
        <v>11.38575795333213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0.29217317125186609</v>
      </c>
      <c r="E21" s="7">
        <f>'Plate 2'!N28</f>
        <v>0.30758506513309802</v>
      </c>
      <c r="F21" s="7">
        <f>'Plate 3'!N28</f>
        <v>0.33503172466833298</v>
      </c>
      <c r="G21" s="7">
        <f t="shared" si="0"/>
        <v>0.31159665368443235</v>
      </c>
      <c r="H21" s="7">
        <f t="shared" si="1"/>
        <v>2.1709065670058991E-2</v>
      </c>
      <c r="I21" s="7">
        <f t="shared" si="2"/>
        <v>12.463866147377294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0.1236937513329068</v>
      </c>
      <c r="E22" s="7">
        <f>'Plate 2'!N29</f>
        <v>0.15292118677297084</v>
      </c>
      <c r="F22" s="7">
        <f>'Plate 3'!N29</f>
        <v>0.1485291290136512</v>
      </c>
      <c r="G22" s="7">
        <f t="shared" si="0"/>
        <v>0.14171468903984297</v>
      </c>
      <c r="H22" s="7">
        <f t="shared" si="1"/>
        <v>1.5760335964637766E-2</v>
      </c>
      <c r="I22" s="7">
        <f t="shared" si="2"/>
        <v>5.6685875615937187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3.2842823629771804E-2</v>
      </c>
      <c r="E23" s="7">
        <f>'Plate 2'!N30</f>
        <v>4.4002962575698162E-2</v>
      </c>
      <c r="F23" s="7">
        <f>'Plate 3'!N30</f>
        <v>8.2676408383003261E-2</v>
      </c>
      <c r="G23" s="7">
        <f t="shared" si="0"/>
        <v>5.3174064862824409E-2</v>
      </c>
      <c r="H23" s="7">
        <f t="shared" si="1"/>
        <v>2.6152024399844757E-2</v>
      </c>
      <c r="I23" s="7">
        <f t="shared" si="2"/>
        <v>2.1269625945129764</v>
      </c>
      <c r="J23">
        <f>SUM(I2:I23)</f>
        <v>3217.2684058889458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-3.924077628492216E-2</v>
      </c>
      <c r="E24">
        <f>'Plate 2'!N31</f>
        <v>-2.7883065394501805E-2</v>
      </c>
      <c r="F24">
        <f>'Plate 3'!N31</f>
        <v>-4.1818880984426071E-2</v>
      </c>
      <c r="G24">
        <f t="shared" si="0"/>
        <v>-3.631424088795001E-2</v>
      </c>
      <c r="H24">
        <f t="shared" si="1"/>
        <v>7.4145260206834795E-3</v>
      </c>
      <c r="I24" s="7">
        <f t="shared" si="2"/>
        <v>-1.4525696355180004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-3.4122414160801876E-2</v>
      </c>
      <c r="E25">
        <f>'Plate 2'!N32</f>
        <v>-2.7447392497712716E-2</v>
      </c>
      <c r="F25">
        <f>'Plate 3'!N32</f>
        <v>-3.1243991540088441E-2</v>
      </c>
      <c r="G25">
        <f t="shared" si="0"/>
        <v>-3.0937932732867681E-2</v>
      </c>
      <c r="H25">
        <f t="shared" si="1"/>
        <v>3.3480191973442206E-3</v>
      </c>
      <c r="I25" s="7">
        <f t="shared" si="2"/>
        <v>-1.2375173093147072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-4.0520366815952231E-2</v>
      </c>
      <c r="E26">
        <f>'Plate 2'!N33</f>
        <v>-3.2675467259181801E-2</v>
      </c>
      <c r="F26">
        <f>'Plate 3'!N33</f>
        <v>-4.614497212074601E-2</v>
      </c>
      <c r="G26">
        <f t="shared" si="0"/>
        <v>-3.9780268731960007E-2</v>
      </c>
      <c r="H26">
        <f t="shared" si="1"/>
        <v>6.7651828640749E-3</v>
      </c>
      <c r="I26" s="7">
        <f t="shared" si="2"/>
        <v>-1.5912107492784002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-3.3695883983791856E-2</v>
      </c>
      <c r="E27">
        <f>'Plate 2'!N34</f>
        <v>4.1388925194963615E-2</v>
      </c>
      <c r="F27">
        <f>'Plate 3'!N34</f>
        <v>-4.7106325706594884E-2</v>
      </c>
      <c r="G27">
        <f t="shared" si="0"/>
        <v>-1.3137761498474376E-2</v>
      </c>
      <c r="H27">
        <f t="shared" si="1"/>
        <v>4.769517436935769E-2</v>
      </c>
      <c r="I27" s="7">
        <f t="shared" si="2"/>
        <v>-0.52551045993897505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-3.6255065045851992E-2</v>
      </c>
      <c r="E28">
        <f>'Plate 2'!N35</f>
        <v>-3.3546813052759986E-2</v>
      </c>
      <c r="F28">
        <f>'Plate 3'!N35</f>
        <v>-2.980196116131513E-2</v>
      </c>
      <c r="G28">
        <f t="shared" si="0"/>
        <v>-3.3201279753309033E-2</v>
      </c>
      <c r="H28">
        <f t="shared" si="1"/>
        <v>3.2403984912242321E-3</v>
      </c>
      <c r="I28" s="7">
        <f t="shared" si="2"/>
        <v>-1.3280511901323613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-9.8101940712305401E-3</v>
      </c>
      <c r="E29">
        <f>'Plate 2'!N36</f>
        <v>-1.7426915871563628E-3</v>
      </c>
      <c r="F29">
        <f>'Plate 3'!N36</f>
        <v>4.8067679292443757E-4</v>
      </c>
      <c r="G29">
        <f t="shared" si="0"/>
        <v>-3.6907362884874887E-3</v>
      </c>
      <c r="H29">
        <f t="shared" si="1"/>
        <v>5.4149482365454483E-3</v>
      </c>
      <c r="I29" s="7">
        <f t="shared" si="2"/>
        <v>-0.14762945153949955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9.682235018127533E-2</v>
      </c>
      <c r="E30">
        <f>'Plate 2'!N37</f>
        <v>0.10499716812617087</v>
      </c>
      <c r="F30">
        <f>'Plate 3'!N37</f>
        <v>0.11536243030186502</v>
      </c>
      <c r="G30">
        <f t="shared" si="0"/>
        <v>0.10572731620310376</v>
      </c>
      <c r="H30">
        <f t="shared" si="1"/>
        <v>9.2915811291812891E-3</v>
      </c>
      <c r="I30" s="7">
        <f t="shared" si="2"/>
        <v>4.2290926481241504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1.2881211345702708</v>
      </c>
      <c r="E31">
        <f>'Plate 2'!N38</f>
        <v>1.3183461856837886</v>
      </c>
      <c r="F31">
        <f>'Plate 3'!N38</f>
        <v>1.4333781965006729</v>
      </c>
      <c r="G31">
        <f t="shared" si="0"/>
        <v>1.3466151722515773</v>
      </c>
      <c r="H31">
        <f t="shared" si="1"/>
        <v>7.6643689964279102E-2</v>
      </c>
      <c r="I31" s="7">
        <f t="shared" si="2"/>
        <v>53.864606890063094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11.530390275111964</v>
      </c>
      <c r="E32">
        <f>'Plate 2'!N39</f>
        <v>11.73877053108526</v>
      </c>
      <c r="F32">
        <f>'Plate 3'!N39</f>
        <v>12.564410690251874</v>
      </c>
      <c r="G32">
        <f t="shared" si="0"/>
        <v>11.944523832149699</v>
      </c>
      <c r="H32">
        <f t="shared" si="1"/>
        <v>0.54685498114739095</v>
      </c>
      <c r="I32" s="7">
        <f t="shared" si="2"/>
        <v>477.78095328598795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21.750479846449135</v>
      </c>
      <c r="E33">
        <f>'Plate 2'!N40</f>
        <v>21.812399250642617</v>
      </c>
      <c r="F33">
        <f>'Plate 3'!N40</f>
        <v>23.313785810421074</v>
      </c>
      <c r="G33">
        <f t="shared" si="0"/>
        <v>22.29222163583761</v>
      </c>
      <c r="H33">
        <f t="shared" si="1"/>
        <v>0.88524207155343448</v>
      </c>
      <c r="I33" s="7">
        <f t="shared" si="2"/>
        <v>891.68886543350436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17.883557261676263</v>
      </c>
      <c r="E34">
        <f>'Plate 2'!N41</f>
        <v>17.895264235611901</v>
      </c>
      <c r="F34">
        <f>'Plate 3'!N41</f>
        <v>18.928571428571427</v>
      </c>
      <c r="G34">
        <f t="shared" si="0"/>
        <v>18.235797641953198</v>
      </c>
      <c r="H34">
        <f t="shared" si="1"/>
        <v>0.59998825228391206</v>
      </c>
      <c r="I34" s="7">
        <f t="shared" si="2"/>
        <v>729.43190567812792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11.209639582000426</v>
      </c>
      <c r="E35">
        <f>'Plate 2'!N42</f>
        <v>11.357556746394806</v>
      </c>
      <c r="F35">
        <f>'Plate 3'!N42</f>
        <v>12.140453758892519</v>
      </c>
      <c r="G35">
        <f t="shared" si="0"/>
        <v>11.569216695762584</v>
      </c>
      <c r="H35">
        <f t="shared" si="1"/>
        <v>0.50020366712030817</v>
      </c>
      <c r="I35" s="7">
        <f t="shared" si="2"/>
        <v>462.76866783050338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4.0302836425677118</v>
      </c>
      <c r="E36">
        <f>'Plate 2'!N43</f>
        <v>4.0709275475972637</v>
      </c>
      <c r="F36">
        <f>'Plate 3'!N43</f>
        <v>4.3260911363199384</v>
      </c>
      <c r="G36">
        <f t="shared" si="0"/>
        <v>4.1424341088283043</v>
      </c>
      <c r="H36">
        <f t="shared" si="1"/>
        <v>0.16034465867096992</v>
      </c>
      <c r="I36" s="7">
        <f t="shared" si="2"/>
        <v>165.69736435313217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1.5188739603326935</v>
      </c>
      <c r="E37">
        <f>'Plate 2'!N44</f>
        <v>1.5557879144338429</v>
      </c>
      <c r="F37">
        <f>'Plate 3'!N44</f>
        <v>1.6790040376850606</v>
      </c>
      <c r="G37">
        <f t="shared" si="0"/>
        <v>1.5845553041505323</v>
      </c>
      <c r="H37">
        <f t="shared" si="1"/>
        <v>8.3851550084376378E-2</v>
      </c>
      <c r="I37" s="7">
        <f t="shared" si="2"/>
        <v>63.38221216602129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0.92812966517381101</v>
      </c>
      <c r="E38">
        <f>'Plate 2'!N45</f>
        <v>0.96806517666535952</v>
      </c>
      <c r="F38">
        <f>'Plate 3'!N45</f>
        <v>1.058930974812536</v>
      </c>
      <c r="G38">
        <f t="shared" si="0"/>
        <v>0.98504193888390212</v>
      </c>
      <c r="H38">
        <f t="shared" si="1"/>
        <v>6.7032853828328853E-2</v>
      </c>
      <c r="I38" s="7">
        <f t="shared" si="2"/>
        <v>39.401677555356088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0.50970356152697804</v>
      </c>
      <c r="E39">
        <f>'Plate 2'!N46</f>
        <v>0.5201934387661743</v>
      </c>
      <c r="F39">
        <f>'Plate 3'!N46</f>
        <v>0.5941165160546048</v>
      </c>
      <c r="G39">
        <f t="shared" si="0"/>
        <v>0.54133783878258568</v>
      </c>
      <c r="H39">
        <f t="shared" si="1"/>
        <v>4.6007618521950358E-2</v>
      </c>
      <c r="I39" s="7">
        <f t="shared" si="2"/>
        <v>21.653513551303426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0.272979313286415</v>
      </c>
      <c r="E40">
        <f>'Plate 2'!N47</f>
        <v>0.28536574739685444</v>
      </c>
      <c r="F40">
        <f>'Plate 3'!N47</f>
        <v>0.29369352047683139</v>
      </c>
      <c r="G40">
        <f t="shared" si="0"/>
        <v>0.28401286038670026</v>
      </c>
      <c r="H40">
        <f t="shared" si="1"/>
        <v>1.0423162779528938E-2</v>
      </c>
      <c r="I40" s="7">
        <f t="shared" si="2"/>
        <v>11.36051441546801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0.2145446790360418</v>
      </c>
      <c r="E41">
        <f>'Plate 2'!N48</f>
        <v>0.21696510260096719</v>
      </c>
      <c r="F41">
        <f>'Plate 3'!N48</f>
        <v>0.24370313401268986</v>
      </c>
      <c r="G41">
        <f t="shared" si="0"/>
        <v>0.22507097188323297</v>
      </c>
      <c r="H41">
        <f t="shared" si="1"/>
        <v>1.618124568048418E-2</v>
      </c>
      <c r="I41" s="7">
        <f t="shared" si="2"/>
        <v>9.0028388753293189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0.31392621027937728</v>
      </c>
      <c r="E42">
        <f>'Plate 2'!N49</f>
        <v>0.30714939223630894</v>
      </c>
      <c r="F42">
        <f>'Plate 3'!N49</f>
        <v>0.2994616419919246</v>
      </c>
      <c r="G42">
        <f t="shared" si="0"/>
        <v>0.30684574816920362</v>
      </c>
      <c r="H42">
        <f t="shared" si="1"/>
        <v>7.2370631975416429E-3</v>
      </c>
      <c r="I42" s="7">
        <f t="shared" si="2"/>
        <v>12.273829926768144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0.23715077841757304</v>
      </c>
      <c r="E43">
        <f>'Plate 2'!N50</f>
        <v>0.24789787827299262</v>
      </c>
      <c r="F43">
        <f>'Plate 3'!N50</f>
        <v>0.22399538550278791</v>
      </c>
      <c r="G43">
        <f t="shared" si="0"/>
        <v>0.23634801406445116</v>
      </c>
      <c r="H43">
        <f t="shared" si="1"/>
        <v>1.1971449916881595E-2</v>
      </c>
      <c r="I43" s="7">
        <f t="shared" si="2"/>
        <v>9.4539205625780465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0.1036468330134357</v>
      </c>
      <c r="E44">
        <f>'Plate 2'!N51</f>
        <v>0.10978956999085086</v>
      </c>
      <c r="F44">
        <f>'Plate 3'!N51</f>
        <v>0.15429725052874446</v>
      </c>
      <c r="G44">
        <f t="shared" si="0"/>
        <v>0.12257788451101033</v>
      </c>
      <c r="H44">
        <f t="shared" si="1"/>
        <v>2.7640946796712074E-2</v>
      </c>
      <c r="I44" s="7">
        <f t="shared" si="2"/>
        <v>4.9031153804404131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2.6871401151631478E-2</v>
      </c>
      <c r="E45">
        <f>'Plate 2'!N52</f>
        <v>3.3111140155970893E-2</v>
      </c>
      <c r="F45">
        <f>'Plate 3'!N52</f>
        <v>4.0857527398577197E-2</v>
      </c>
      <c r="G45">
        <f t="shared" si="0"/>
        <v>3.3613356235393188E-2</v>
      </c>
      <c r="H45">
        <f t="shared" si="1"/>
        <v>7.0065753112129592E-3</v>
      </c>
      <c r="I45" s="7">
        <f t="shared" si="2"/>
        <v>1.3445342494157275</v>
      </c>
      <c r="J45">
        <f>SUM(I24:I45)</f>
        <v>2951.9551240064015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-2.3885689912561313E-2</v>
      </c>
      <c r="E46" s="6">
        <f>'Plate 2'!N53</f>
        <v>-1.8733934561930902E-2</v>
      </c>
      <c r="F46" s="6">
        <f>'Plate 3'!N53</f>
        <v>-2.4514516439146317E-2</v>
      </c>
      <c r="G46" s="6">
        <f t="shared" si="0"/>
        <v>-2.2378046971212845E-2</v>
      </c>
      <c r="H46" s="6">
        <f t="shared" si="1"/>
        <v>3.1715173243648254E-3</v>
      </c>
      <c r="I46" s="7">
        <f t="shared" si="2"/>
        <v>-0.8951218788485138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-1.8767327788441032E-2</v>
      </c>
      <c r="E47" s="6">
        <f>'Plate 2'!N54</f>
        <v>-1.6991242974774539E-2</v>
      </c>
      <c r="F47" s="6">
        <f>'Plate 3'!N54</f>
        <v>-3.3166698711786194E-2</v>
      </c>
      <c r="G47" s="6">
        <f t="shared" si="0"/>
        <v>-2.2975089825000589E-2</v>
      </c>
      <c r="H47" s="6">
        <f t="shared" si="1"/>
        <v>8.8707546517891919E-3</v>
      </c>
      <c r="I47" s="7">
        <f t="shared" si="2"/>
        <v>-0.91900359300002354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-1.0236724248240563E-2</v>
      </c>
      <c r="E48" s="6">
        <f>'Plate 2'!N55</f>
        <v>-1.4812878490829084E-2</v>
      </c>
      <c r="F48" s="6">
        <f>'Plate 3'!N55</f>
        <v>-1.3458950201884253E-2</v>
      </c>
      <c r="G48" s="6">
        <f t="shared" si="0"/>
        <v>-1.28361843136513E-2</v>
      </c>
      <c r="H48" s="6">
        <f t="shared" si="1"/>
        <v>2.3507817692525533E-3</v>
      </c>
      <c r="I48" s="7">
        <f t="shared" si="2"/>
        <v>-0.51344737254605199</v>
      </c>
    </row>
    <row r="49" spans="1:10" x14ac:dyDescent="0.4">
      <c r="A49" s="6">
        <v>48</v>
      </c>
      <c r="B49" s="6" t="s">
        <v>25</v>
      </c>
      <c r="C49" s="6" t="s">
        <v>34</v>
      </c>
      <c r="D49" s="6">
        <f>'Plate 1'!N56</f>
        <v>-1.2795905310300703E-3</v>
      </c>
      <c r="E49" s="6">
        <f>'Plate 2'!N56</f>
        <v>3.0497102775236349E-3</v>
      </c>
      <c r="F49" s="6">
        <f>'Plate 3'!N56</f>
        <v>-1.4420303787733128E-2</v>
      </c>
      <c r="G49" s="6">
        <f t="shared" si="0"/>
        <v>-4.2167280137465207E-3</v>
      </c>
      <c r="H49" s="6">
        <f t="shared" si="1"/>
        <v>9.0978255811128145E-3</v>
      </c>
      <c r="I49" s="7">
        <f t="shared" si="2"/>
        <v>-0.16866912054986083</v>
      </c>
    </row>
    <row r="50" spans="1:10" x14ac:dyDescent="0.4">
      <c r="A50" s="6">
        <v>49</v>
      </c>
      <c r="B50" s="6" t="s">
        <v>34</v>
      </c>
      <c r="C50" s="6" t="s">
        <v>41</v>
      </c>
      <c r="D50" s="6">
        <f>'Plate 1'!N57</f>
        <v>1.0663254425250587E-2</v>
      </c>
      <c r="E50" s="6">
        <f>'Plate 2'!N57</f>
        <v>1.6119897181196358E-2</v>
      </c>
      <c r="F50" s="6">
        <f>'Plate 3'!N57</f>
        <v>6.7294751009421266E-3</v>
      </c>
      <c r="G50" s="6">
        <f t="shared" si="0"/>
        <v>1.1170875569129692E-2</v>
      </c>
      <c r="H50" s="6">
        <f t="shared" si="1"/>
        <v>4.7157466143354599E-3</v>
      </c>
      <c r="I50" s="7">
        <f t="shared" si="2"/>
        <v>0.44683502276518766</v>
      </c>
    </row>
    <row r="51" spans="1:10" x14ac:dyDescent="0.4">
      <c r="A51" s="6">
        <v>50</v>
      </c>
      <c r="B51" s="6" t="s">
        <v>35</v>
      </c>
      <c r="C51" s="6" t="s">
        <v>42</v>
      </c>
      <c r="D51" s="6">
        <f>'Plate 1'!N58</f>
        <v>9.9381531243335472E-2</v>
      </c>
      <c r="E51" s="6">
        <f>'Plate 2'!N58</f>
        <v>0.10064043915827996</v>
      </c>
      <c r="F51" s="6">
        <f>'Plate 3'!N58</f>
        <v>7.5466256489136699E-2</v>
      </c>
      <c r="G51" s="6">
        <f t="shared" si="0"/>
        <v>9.1829408963584047E-2</v>
      </c>
      <c r="H51" s="6">
        <f t="shared" si="1"/>
        <v>1.4184878619892571E-2</v>
      </c>
      <c r="I51" s="7">
        <f t="shared" si="2"/>
        <v>3.6731763585433619</v>
      </c>
    </row>
    <row r="52" spans="1:10" x14ac:dyDescent="0.4">
      <c r="A52" s="6">
        <v>51</v>
      </c>
      <c r="B52" s="6" t="s">
        <v>36</v>
      </c>
      <c r="C52" s="6" t="s">
        <v>43</v>
      </c>
      <c r="D52" s="6">
        <f>'Plate 1'!N59</f>
        <v>0.33056088718276816</v>
      </c>
      <c r="E52" s="6">
        <f>'Plate 2'!N59</f>
        <v>0.33416111183723257</v>
      </c>
      <c r="F52" s="6">
        <f>'Plate 3'!N59</f>
        <v>0.38165737358200347</v>
      </c>
      <c r="G52" s="6">
        <f t="shared" si="0"/>
        <v>0.3487931242006681</v>
      </c>
      <c r="H52" s="6">
        <f t="shared" si="1"/>
        <v>2.8518144573930589E-2</v>
      </c>
      <c r="I52" s="7">
        <f t="shared" si="2"/>
        <v>13.951724968026724</v>
      </c>
    </row>
    <row r="53" spans="1:10" x14ac:dyDescent="0.4">
      <c r="A53" s="6">
        <v>52</v>
      </c>
      <c r="B53" s="6" t="s">
        <v>37</v>
      </c>
      <c r="C53" s="6" t="s">
        <v>44</v>
      </c>
      <c r="D53" s="6">
        <f>'Plate 1'!N60</f>
        <v>2.0358285348688421</v>
      </c>
      <c r="E53" s="6">
        <f>'Plate 2'!N60</f>
        <v>2.0803380821679083</v>
      </c>
      <c r="F53" s="6">
        <f>'Plate 3'!N60</f>
        <v>2.2966737165929629</v>
      </c>
      <c r="G53" s="6">
        <f t="shared" si="0"/>
        <v>2.1376134445432378</v>
      </c>
      <c r="H53" s="6">
        <f t="shared" si="1"/>
        <v>0.13953638435401494</v>
      </c>
      <c r="I53" s="7">
        <f t="shared" si="2"/>
        <v>85.50453778172951</v>
      </c>
    </row>
    <row r="54" spans="1:10" x14ac:dyDescent="0.4">
      <c r="A54" s="6">
        <v>53</v>
      </c>
      <c r="B54" s="6" t="s">
        <v>38</v>
      </c>
      <c r="C54" s="6" t="s">
        <v>45</v>
      </c>
      <c r="D54" s="6">
        <f>'Plate 1'!N61</f>
        <v>13.453614843250159</v>
      </c>
      <c r="E54" s="6">
        <f>'Plate 2'!N61</f>
        <v>13.674465211519191</v>
      </c>
      <c r="F54" s="6">
        <f>'Plate 3'!N61</f>
        <v>14.308786771774658</v>
      </c>
      <c r="G54" s="6">
        <f t="shared" si="0"/>
        <v>13.812288942181334</v>
      </c>
      <c r="H54" s="6">
        <f t="shared" si="1"/>
        <v>0.44393275660205694</v>
      </c>
      <c r="I54" s="7">
        <f t="shared" si="2"/>
        <v>552.49155768725336</v>
      </c>
    </row>
    <row r="55" spans="1:10" x14ac:dyDescent="0.4">
      <c r="A55" s="6">
        <v>54</v>
      </c>
      <c r="B55" s="6" t="s">
        <v>30</v>
      </c>
      <c r="C55" s="6" t="s">
        <v>46</v>
      </c>
      <c r="D55" s="6">
        <f>'Plate 1'!N62</f>
        <v>17.375986351034335</v>
      </c>
      <c r="E55" s="6">
        <f>'Plate 2'!N62</f>
        <v>17.618611946150828</v>
      </c>
      <c r="F55" s="6">
        <f>'Plate 3'!N62</f>
        <v>19.710151893866563</v>
      </c>
      <c r="G55" s="6">
        <f t="shared" si="0"/>
        <v>18.234916730350577</v>
      </c>
      <c r="H55" s="6">
        <f t="shared" si="1"/>
        <v>1.283337790921369</v>
      </c>
      <c r="I55" s="7">
        <f t="shared" si="2"/>
        <v>729.39666921402306</v>
      </c>
    </row>
    <row r="56" spans="1:10" x14ac:dyDescent="0.4">
      <c r="A56" s="6">
        <v>55</v>
      </c>
      <c r="B56" s="6" t="s">
        <v>39</v>
      </c>
      <c r="C56" s="6" t="s">
        <v>47</v>
      </c>
      <c r="D56" s="6">
        <f>'Plate 1'!N63</f>
        <v>15.425037321390489</v>
      </c>
      <c r="E56" s="6">
        <f>'Plate 2'!N63</f>
        <v>15.485557443471441</v>
      </c>
      <c r="F56" s="6">
        <f>'Plate 3'!N63</f>
        <v>16.566525668140741</v>
      </c>
      <c r="G56" s="6">
        <f t="shared" si="0"/>
        <v>15.82570681100089</v>
      </c>
      <c r="H56" s="6">
        <f t="shared" si="1"/>
        <v>0.64228117333039547</v>
      </c>
      <c r="I56" s="7">
        <f t="shared" si="2"/>
        <v>633.02827244003561</v>
      </c>
    </row>
    <row r="57" spans="1:10" x14ac:dyDescent="0.4">
      <c r="A57" s="6">
        <v>56</v>
      </c>
      <c r="B57" s="6" t="s">
        <v>40</v>
      </c>
      <c r="C57" s="6" t="s">
        <v>48</v>
      </c>
      <c r="D57" s="6">
        <f>'Plate 1'!N64</f>
        <v>9.5065045851994032</v>
      </c>
      <c r="E57" s="6">
        <f>'Plate 2'!N64</f>
        <v>8.9609201411580184</v>
      </c>
      <c r="F57" s="6">
        <f>'Plate 3'!N64</f>
        <v>10.039415497019803</v>
      </c>
      <c r="G57" s="6">
        <f t="shared" si="0"/>
        <v>9.5022800744590743</v>
      </c>
      <c r="H57" s="6">
        <f t="shared" si="1"/>
        <v>0.53926008847503792</v>
      </c>
      <c r="I57" s="7">
        <f t="shared" si="2"/>
        <v>380.09120297836296</v>
      </c>
    </row>
    <row r="58" spans="1:10" x14ac:dyDescent="0.4">
      <c r="A58" s="6">
        <v>57</v>
      </c>
      <c r="B58" s="6" t="s">
        <v>48</v>
      </c>
      <c r="C58" s="6" t="s">
        <v>56</v>
      </c>
      <c r="D58" s="6">
        <f>'Plate 1'!N65</f>
        <v>4.1949242908935807</v>
      </c>
      <c r="E58" s="6">
        <f>'Plate 2'!N65</f>
        <v>4.0103690149435804</v>
      </c>
      <c r="F58" s="6">
        <f>'Plate 3'!N65</f>
        <v>4.3299365506633336</v>
      </c>
      <c r="G58" s="6">
        <f t="shared" si="0"/>
        <v>4.1784099521668319</v>
      </c>
      <c r="H58" s="6">
        <f t="shared" si="1"/>
        <v>0.16042255143584172</v>
      </c>
      <c r="I58" s="7">
        <f t="shared" si="2"/>
        <v>167.13639808667327</v>
      </c>
    </row>
    <row r="59" spans="1:10" x14ac:dyDescent="0.4">
      <c r="A59" s="5">
        <v>58</v>
      </c>
      <c r="B59" s="5" t="s">
        <v>47</v>
      </c>
      <c r="C59" s="5" t="s">
        <v>55</v>
      </c>
      <c r="D59" s="5">
        <f>'Plate 1'!N66</f>
        <v>-2.4738750266581361E-2</v>
      </c>
      <c r="E59" s="5">
        <f>'Plate 2'!N66</f>
        <v>-1.263451400688363E-2</v>
      </c>
      <c r="F59" s="5">
        <f>'Plate 3'!N66</f>
        <v>-3.4128052297635068E-2</v>
      </c>
      <c r="G59" s="5">
        <f t="shared" si="0"/>
        <v>-2.3833772190366687E-2</v>
      </c>
      <c r="H59" s="5">
        <f t="shared" si="1"/>
        <v>1.0775309093145372E-2</v>
      </c>
      <c r="I59" s="5">
        <f t="shared" si="2"/>
        <v>-0.95335088761466746</v>
      </c>
      <c r="J59" s="9" t="s">
        <v>123</v>
      </c>
    </row>
    <row r="60" spans="1:10" x14ac:dyDescent="0.4">
      <c r="A60" s="6">
        <v>59</v>
      </c>
      <c r="B60" s="6" t="s">
        <v>46</v>
      </c>
      <c r="C60" s="6" t="s">
        <v>54</v>
      </c>
      <c r="D60" s="6">
        <f>'Plate 1'!N67</f>
        <v>0.78353593516741304</v>
      </c>
      <c r="E60" s="6">
        <f>'Plate 2'!N67</f>
        <v>0.79510303664009052</v>
      </c>
      <c r="F60" s="6">
        <f>'Plate 3'!N67</f>
        <v>0.87435108632955194</v>
      </c>
      <c r="G60" s="6">
        <f t="shared" si="0"/>
        <v>0.8176633527123518</v>
      </c>
      <c r="H60" s="6">
        <f t="shared" si="1"/>
        <v>4.9432517800641951E-2</v>
      </c>
      <c r="I60" s="7">
        <f t="shared" si="2"/>
        <v>32.706534108494068</v>
      </c>
    </row>
    <row r="61" spans="1:10" x14ac:dyDescent="0.4">
      <c r="A61" s="6">
        <v>60</v>
      </c>
      <c r="B61" s="6" t="s">
        <v>45</v>
      </c>
      <c r="C61" s="6" t="s">
        <v>53</v>
      </c>
      <c r="D61" s="6">
        <f>'Plate 1'!N68</f>
        <v>0.45766687993175514</v>
      </c>
      <c r="E61" s="6">
        <f>'Plate 2'!N68</f>
        <v>0.46747701825469434</v>
      </c>
      <c r="F61" s="6">
        <f>'Plate 3'!N68</f>
        <v>0.48932897519707746</v>
      </c>
      <c r="G61" s="6">
        <f t="shared" si="0"/>
        <v>0.471490957794509</v>
      </c>
      <c r="H61" s="6">
        <f t="shared" si="1"/>
        <v>1.6208203235385226E-2</v>
      </c>
      <c r="I61" s="7">
        <f t="shared" si="2"/>
        <v>18.859638311780358</v>
      </c>
    </row>
    <row r="62" spans="1:10" x14ac:dyDescent="0.4">
      <c r="A62" s="6">
        <v>61</v>
      </c>
      <c r="B62" s="6" t="s">
        <v>44</v>
      </c>
      <c r="C62" s="6" t="s">
        <v>52</v>
      </c>
      <c r="D62" s="6">
        <f>'Plate 1'!N69</f>
        <v>0.30198336532309661</v>
      </c>
      <c r="E62" s="6">
        <f>'Plate 2'!N69</f>
        <v>0.30453535485557442</v>
      </c>
      <c r="F62" s="6">
        <f>'Plate 3'!N69</f>
        <v>0.33743510863295517</v>
      </c>
      <c r="G62" s="6">
        <f t="shared" si="0"/>
        <v>0.31465127627054207</v>
      </c>
      <c r="H62" s="6">
        <f t="shared" si="1"/>
        <v>1.9772592786035322E-2</v>
      </c>
      <c r="I62" s="7">
        <f t="shared" si="2"/>
        <v>12.586051050821682</v>
      </c>
    </row>
    <row r="63" spans="1:10" x14ac:dyDescent="0.4">
      <c r="A63" s="6">
        <v>62</v>
      </c>
      <c r="B63" s="6" t="s">
        <v>43</v>
      </c>
      <c r="C63" s="6" t="s">
        <v>51</v>
      </c>
      <c r="D63" s="6">
        <f>'Plate 1'!N70</f>
        <v>0.29132011089784604</v>
      </c>
      <c r="E63" s="6">
        <f>'Plate 2'!N70</f>
        <v>0.29974295299089443</v>
      </c>
      <c r="F63" s="6">
        <f>'Plate 3'!N70</f>
        <v>0.33455104787540857</v>
      </c>
      <c r="G63" s="6">
        <f t="shared" si="0"/>
        <v>0.30853803725471635</v>
      </c>
      <c r="H63" s="6">
        <f t="shared" si="1"/>
        <v>2.2918193829254776E-2</v>
      </c>
      <c r="I63" s="7">
        <f t="shared" si="2"/>
        <v>12.341521490188654</v>
      </c>
    </row>
    <row r="64" spans="1:10" x14ac:dyDescent="0.4">
      <c r="A64" s="6">
        <v>63</v>
      </c>
      <c r="B64" s="6" t="s">
        <v>42</v>
      </c>
      <c r="C64" s="6" t="s">
        <v>50</v>
      </c>
      <c r="D64" s="6">
        <f>'Plate 1'!N71</f>
        <v>0.32629558541266795</v>
      </c>
      <c r="E64" s="6">
        <f>'Plate 2'!N71</f>
        <v>0.32936870997255258</v>
      </c>
      <c r="F64" s="6">
        <f>'Plate 3'!N71</f>
        <v>0.3494520284560661</v>
      </c>
      <c r="G64" s="6">
        <f t="shared" si="0"/>
        <v>0.33503877461376219</v>
      </c>
      <c r="H64" s="6">
        <f t="shared" si="1"/>
        <v>1.2576463667587856E-2</v>
      </c>
      <c r="I64" s="7">
        <f t="shared" si="2"/>
        <v>13.401550984550488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0.19918959266368094</v>
      </c>
      <c r="E65" s="6">
        <f>'Plate 2'!N72</f>
        <v>0.20520193438766174</v>
      </c>
      <c r="F65" s="6">
        <f>'Plate 3'!N72</f>
        <v>0.21774658719477022</v>
      </c>
      <c r="G65" s="6">
        <f t="shared" si="0"/>
        <v>0.20737937141537097</v>
      </c>
      <c r="H65" s="6">
        <f t="shared" si="1"/>
        <v>9.4681801585071636E-3</v>
      </c>
      <c r="I65" s="7">
        <f t="shared" si="2"/>
        <v>8.2951748566148389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8.9144806995094902E-2</v>
      </c>
      <c r="E66" s="6">
        <f>'Plate 2'!N73</f>
        <v>9.1055635428919965E-2</v>
      </c>
      <c r="F66" s="6">
        <f>'Plate 3'!N73</f>
        <v>6.7775427802345703E-2</v>
      </c>
      <c r="G66" s="6">
        <f t="shared" si="0"/>
        <v>8.2658623408786866E-2</v>
      </c>
      <c r="H66" s="6">
        <f t="shared" si="1"/>
        <v>1.2924587030948771E-2</v>
      </c>
      <c r="I66" s="7">
        <f t="shared" si="2"/>
        <v>3.3063449363514748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1.8340797611431009E-2</v>
      </c>
      <c r="E67" s="6">
        <f>'Plate 2'!N74</f>
        <v>2.0040953252298172E-2</v>
      </c>
      <c r="F67" s="6">
        <f>'Plate 3'!N74</f>
        <v>4.4222264949048261E-2</v>
      </c>
      <c r="G67" s="6">
        <f t="shared" ref="G67:G73" si="3">AVERAGE(D67:F67)</f>
        <v>2.7534671937592476E-2</v>
      </c>
      <c r="H67" s="6">
        <f t="shared" ref="H67:H73" si="4">STDEV(D67:F67)</f>
        <v>1.4476859213509816E-2</v>
      </c>
      <c r="I67" s="7">
        <f t="shared" ref="I67:I89" si="5">G67*40</f>
        <v>1.101386877503699</v>
      </c>
      <c r="J67">
        <f>SUM(I46:I67)</f>
        <v>2664.8689843011584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-1.2795905310300703E-2</v>
      </c>
      <c r="E68">
        <f>'Plate 2'!N75</f>
        <v>-5.2280747614690884E-3</v>
      </c>
      <c r="F68">
        <f>'Plate 3'!N75</f>
        <v>-4.2780234570274946E-2</v>
      </c>
      <c r="G68">
        <f t="shared" si="3"/>
        <v>-2.0268071547348245E-2</v>
      </c>
      <c r="H68">
        <f t="shared" si="4"/>
        <v>1.9859912582437977E-2</v>
      </c>
      <c r="I68" s="7">
        <f t="shared" si="5"/>
        <v>-0.81072286189392984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-3.1136702921731714E-2</v>
      </c>
      <c r="E69">
        <f>'Plate 2'!N76</f>
        <v>-3.0932775672025441E-2</v>
      </c>
      <c r="F69">
        <f>'Plate 3'!N76</f>
        <v>-5.7681215150932512E-3</v>
      </c>
      <c r="G69">
        <f t="shared" si="3"/>
        <v>-2.26125333696168E-2</v>
      </c>
      <c r="H69">
        <f t="shared" si="4"/>
        <v>1.4588044921249854E-2</v>
      </c>
      <c r="I69" s="7">
        <f t="shared" si="5"/>
        <v>-0.90450133478467198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-2.6871401151631478E-2</v>
      </c>
      <c r="E70">
        <f>'Plate 2'!N77</f>
        <v>-1.8733934561930902E-2</v>
      </c>
      <c r="F70">
        <f>'Plate 3'!N77</f>
        <v>-2.9321284368390692E-2</v>
      </c>
      <c r="G70">
        <f t="shared" si="3"/>
        <v>-2.4975540027317691E-2</v>
      </c>
      <c r="H70">
        <f t="shared" si="4"/>
        <v>5.5424463040339399E-3</v>
      </c>
      <c r="I70" s="7">
        <f t="shared" si="5"/>
        <v>-0.99902160109270766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-1.5781616549370867E-2</v>
      </c>
      <c r="E71">
        <f>'Plate 2'!N78</f>
        <v>-9.5848037293599954E-3</v>
      </c>
      <c r="F71">
        <f>'Plate 3'!N78</f>
        <v>1.2497596616035377E-2</v>
      </c>
      <c r="G71">
        <f t="shared" si="3"/>
        <v>-4.289607887565162E-3</v>
      </c>
      <c r="H71">
        <f t="shared" si="4"/>
        <v>1.4864649291720353E-2</v>
      </c>
      <c r="I71" s="7">
        <f t="shared" si="5"/>
        <v>-0.17158431550260647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4.3506078055022393E-2</v>
      </c>
      <c r="E72">
        <f>'Plate 2'!N79</f>
        <v>5.0973728924323614E-2</v>
      </c>
      <c r="F72">
        <f>'Plate 3'!N79</f>
        <v>5.1913093635839257E-2</v>
      </c>
      <c r="G72">
        <f t="shared" si="3"/>
        <v>4.8797633538395085E-2</v>
      </c>
      <c r="H72">
        <f t="shared" si="4"/>
        <v>4.6066279522573713E-3</v>
      </c>
      <c r="I72" s="7">
        <f t="shared" si="5"/>
        <v>1.9519053415358034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0.12028150991682661</v>
      </c>
      <c r="E73">
        <f>'Plate 2'!N80</f>
        <v>0.12547379427525812</v>
      </c>
      <c r="F73">
        <f>'Plate 3'!N80</f>
        <v>0.16679484714477985</v>
      </c>
      <c r="G73">
        <f t="shared" si="3"/>
        <v>0.13751671711228819</v>
      </c>
      <c r="H73">
        <f t="shared" si="4"/>
        <v>2.5488166428056694E-2</v>
      </c>
      <c r="I73" s="7">
        <f t="shared" si="5"/>
        <v>5.5006686844915276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0.34591597355512904</v>
      </c>
      <c r="E74">
        <f>'Plate 2'!N81</f>
        <v>0.35507341088310895</v>
      </c>
      <c r="F74">
        <f>'Plate 3'!N81</f>
        <v>0.40040376850605652</v>
      </c>
      <c r="G74">
        <f t="shared" ref="G74:G89" si="6">AVERAGE(D74:F74)</f>
        <v>0.36713105098143145</v>
      </c>
      <c r="H74">
        <f t="shared" ref="H74:H89" si="7">STDEV(D74:F74)</f>
        <v>2.917653103453333E-2</v>
      </c>
      <c r="I74" s="7">
        <f t="shared" si="5"/>
        <v>14.685242039257258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1.2996374493495415</v>
      </c>
      <c r="E75">
        <f>'Plate 2'!N82</f>
        <v>1.3322877183810393</v>
      </c>
      <c r="F75">
        <f>'Plate 3'!N82</f>
        <v>1.5001922707171698</v>
      </c>
      <c r="G75">
        <f t="shared" si="6"/>
        <v>1.3773724794825835</v>
      </c>
      <c r="H75">
        <f t="shared" si="7"/>
        <v>0.10761057502001281</v>
      </c>
      <c r="I75" s="7">
        <f t="shared" si="5"/>
        <v>55.09489917930334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8.1633610577948392</v>
      </c>
      <c r="E76">
        <f>'Plate 2'!N83</f>
        <v>8.2329107306234466</v>
      </c>
      <c r="F76">
        <f>'Plate 3'!N83</f>
        <v>8.7814843299365499</v>
      </c>
      <c r="G76">
        <f t="shared" si="6"/>
        <v>8.3925853727849447</v>
      </c>
      <c r="H76">
        <f t="shared" si="7"/>
        <v>0.33858689933729835</v>
      </c>
      <c r="I76" s="7">
        <f t="shared" si="5"/>
        <v>335.70341491139777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15.701855406269994</v>
      </c>
      <c r="E77">
        <f>'Plate 2'!N84</f>
        <v>15.607110181675596</v>
      </c>
      <c r="F77">
        <f>'Plate 3'!N84</f>
        <v>17.247164006921746</v>
      </c>
      <c r="G77">
        <f t="shared" si="6"/>
        <v>16.185376531622445</v>
      </c>
      <c r="H77">
        <f t="shared" si="7"/>
        <v>0.92075438984710178</v>
      </c>
      <c r="I77" s="7">
        <f t="shared" si="5"/>
        <v>647.41506126489776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18.211558967796972</v>
      </c>
      <c r="E78">
        <f>'Plate 2'!N85</f>
        <v>18.308282141767958</v>
      </c>
      <c r="F78">
        <f>'Plate 3'!N85</f>
        <v>20.547490867140933</v>
      </c>
      <c r="G78">
        <f t="shared" si="6"/>
        <v>19.022443992235285</v>
      </c>
      <c r="H78">
        <f t="shared" si="7"/>
        <v>1.3216144752121788</v>
      </c>
      <c r="I78" s="7">
        <f t="shared" si="5"/>
        <v>760.89775968941137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13.397312859884837</v>
      </c>
      <c r="E79">
        <f>'Plate 2'!N86</f>
        <v>13.491046921970984</v>
      </c>
      <c r="F79">
        <f>'Plate 3'!N86</f>
        <v>14.732263026341087</v>
      </c>
      <c r="G79">
        <f t="shared" si="6"/>
        <v>13.873540936065636</v>
      </c>
      <c r="H79">
        <f t="shared" si="7"/>
        <v>0.74515048134190498</v>
      </c>
      <c r="I79" s="7">
        <f t="shared" si="5"/>
        <v>554.94163744262539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5.7492002559181064</v>
      </c>
      <c r="E80">
        <f>'Plate 2'!N87</f>
        <v>5.7639524245196698</v>
      </c>
      <c r="F80">
        <f>'Plate 3'!N87</f>
        <v>6.3141703518554122</v>
      </c>
      <c r="G80">
        <f t="shared" si="6"/>
        <v>5.942441010764397</v>
      </c>
      <c r="H80">
        <f t="shared" si="7"/>
        <v>0.3220115431014593</v>
      </c>
      <c r="I80" s="7">
        <f t="shared" si="5"/>
        <v>237.69764043057589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2.3838771593090211</v>
      </c>
      <c r="E81">
        <f>'Plate 2'!N88</f>
        <v>2.4118851566244062</v>
      </c>
      <c r="F81">
        <f>'Plate 3'!N88</f>
        <v>2.5961353585848874</v>
      </c>
      <c r="G81">
        <f t="shared" si="6"/>
        <v>2.4639658915061049</v>
      </c>
      <c r="H81">
        <f t="shared" si="7"/>
        <v>0.11531560171686088</v>
      </c>
      <c r="I81" s="7">
        <f t="shared" si="5"/>
        <v>98.558635660244192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1.380251652804436</v>
      </c>
      <c r="E82">
        <f>'Plate 2'!N89</f>
        <v>1.4176796061517012</v>
      </c>
      <c r="F82">
        <f>'Plate 3'!N89</f>
        <v>1.470870986348779</v>
      </c>
      <c r="G82">
        <f t="shared" si="6"/>
        <v>1.4229340817683054</v>
      </c>
      <c r="H82">
        <f t="shared" si="7"/>
        <v>4.5537600271746206E-2</v>
      </c>
      <c r="I82" s="7">
        <f t="shared" si="5"/>
        <v>56.917363270732217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0.5898912348048625</v>
      </c>
      <c r="E83">
        <f>'Plate 2'!N90</f>
        <v>0.60645667233041423</v>
      </c>
      <c r="F83">
        <f>'Plate 3'!N90</f>
        <v>0.68159969236685247</v>
      </c>
      <c r="G83">
        <f t="shared" si="6"/>
        <v>0.6259825331673764</v>
      </c>
      <c r="H83">
        <f t="shared" si="7"/>
        <v>4.8872842440031448E-2</v>
      </c>
      <c r="I83" s="7">
        <f t="shared" si="5"/>
        <v>25.039301326695057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0.33951802089997868</v>
      </c>
      <c r="E84">
        <f>'Plate 2'!N91</f>
        <v>0.35550908377989804</v>
      </c>
      <c r="F84">
        <f>'Plate 3'!N91</f>
        <v>0.39175158623341666</v>
      </c>
      <c r="G84">
        <f t="shared" si="6"/>
        <v>0.36225956363776451</v>
      </c>
      <c r="H84">
        <f t="shared" si="7"/>
        <v>2.6763091573923755E-2</v>
      </c>
      <c r="I84" s="7">
        <f t="shared" si="5"/>
        <v>14.490382545510581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0.26572830027724459</v>
      </c>
      <c r="E85">
        <f>'Plate 2'!N92</f>
        <v>0.27883065394501805</v>
      </c>
      <c r="F85">
        <f>'Plate 3'!N92</f>
        <v>0.36867910017304362</v>
      </c>
      <c r="G85">
        <f t="shared" si="6"/>
        <v>0.30441268479843542</v>
      </c>
      <c r="H85">
        <f t="shared" si="7"/>
        <v>5.6040583747273151E-2</v>
      </c>
      <c r="I85" s="7">
        <f t="shared" si="5"/>
        <v>12.176507391937417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0.33141394753678821</v>
      </c>
      <c r="E86">
        <f>'Plate 2'!N93</f>
        <v>0.35245937350237438</v>
      </c>
      <c r="F86">
        <f>'Plate 3'!N93</f>
        <v>0.42732166890982504</v>
      </c>
      <c r="G86">
        <f t="shared" si="6"/>
        <v>0.37039832998299582</v>
      </c>
      <c r="H86">
        <f t="shared" si="7"/>
        <v>5.0407612266921559E-2</v>
      </c>
      <c r="I86" s="7">
        <f t="shared" si="5"/>
        <v>14.815933199319833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0.22307528257624226</v>
      </c>
      <c r="E87">
        <f>'Plate 2'!N94</f>
        <v>0.23352067267895263</v>
      </c>
      <c r="F87">
        <f>'Plate 3'!N94</f>
        <v>0.27158238800230722</v>
      </c>
      <c r="G87">
        <f t="shared" si="6"/>
        <v>0.24272611441916739</v>
      </c>
      <c r="H87">
        <f t="shared" si="7"/>
        <v>2.5530176995630309E-2</v>
      </c>
      <c r="I87" s="7">
        <f t="shared" si="5"/>
        <v>9.7090445767666953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0.13478353593516743</v>
      </c>
      <c r="E88">
        <f>'Plate 2'!N95</f>
        <v>0.14682176621792356</v>
      </c>
      <c r="F88">
        <f>'Plate 3'!N95</f>
        <v>0.15237454335704673</v>
      </c>
      <c r="G88">
        <f t="shared" si="6"/>
        <v>0.14465994850337924</v>
      </c>
      <c r="H88">
        <f t="shared" si="7"/>
        <v>8.9925512176657289E-3</v>
      </c>
      <c r="I88" s="7">
        <f t="shared" si="5"/>
        <v>5.7863979401351697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6.7818298144593725E-2</v>
      </c>
      <c r="E89">
        <f>'Plate 2'!N96</f>
        <v>7.7114102731669062E-2</v>
      </c>
      <c r="F89">
        <f>'Plate 3'!N96</f>
        <v>9.7096712170736399E-2</v>
      </c>
      <c r="G89">
        <f t="shared" si="6"/>
        <v>8.0676371015666395E-2</v>
      </c>
      <c r="H89">
        <f t="shared" si="7"/>
        <v>1.4960738566893575E-2</v>
      </c>
      <c r="I89" s="7">
        <f t="shared" si="5"/>
        <v>3.2270548406266557</v>
      </c>
      <c r="J89">
        <f>SUM(I68:I89)</f>
        <v>2851.7230196221899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Plate 1</vt:lpstr>
      <vt:lpstr>Plate 2</vt:lpstr>
      <vt:lpstr>Plate 3</vt:lpstr>
      <vt:lpstr>143 REPEATS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2023-04-07T16:44:16Z</dcterms:modified>
</cp:coreProperties>
</file>