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eta/Desktop/"/>
    </mc:Choice>
  </mc:AlternateContent>
  <xr:revisionPtr revIDLastSave="0" documentId="13_ncr:1_{53B805F9-DE76-5C41-B893-25BFF1207B30}" xr6:coauthVersionLast="36" xr6:coauthVersionMax="43" xr10:uidLastSave="{00000000-0000-0000-0000-000000000000}"/>
  <bookViews>
    <workbookView xWindow="3080" yWindow="3100" windowWidth="36480" windowHeight="23200" activeTab="4" xr2:uid="{00000000-000D-0000-FFFF-FFFF00000000}"/>
  </bookViews>
  <sheets>
    <sheet name="Sheet1" sheetId="1" r:id="rId1"/>
    <sheet name="Pivot 1" sheetId="2" r:id="rId2"/>
    <sheet name="Pivot 2" sheetId="3" r:id="rId3"/>
    <sheet name="Pivot3" sheetId="5" r:id="rId4"/>
    <sheet name="Bonus" sheetId="6" r:id="rId5"/>
  </sheets>
  <definedNames>
    <definedName name="_xlnm._FilterDatabase" localSheetId="0" hidden="1">Sheet1!$A$1:$T$4115</definedName>
  </definedNames>
  <calcPr calcId="181029" concurrentCalc="0"/>
  <pivotCaches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D13" i="6"/>
  <c r="C13" i="6"/>
  <c r="F13" i="6"/>
  <c r="H13" i="6"/>
  <c r="I13" i="6"/>
  <c r="D12" i="6"/>
  <c r="C12" i="6"/>
  <c r="E12" i="6"/>
  <c r="F12" i="6"/>
  <c r="H12" i="6"/>
  <c r="I12" i="6"/>
  <c r="D11" i="6"/>
  <c r="C11" i="6"/>
  <c r="E11" i="6"/>
  <c r="F11" i="6"/>
  <c r="H11" i="6"/>
  <c r="I11" i="6"/>
  <c r="D10" i="6"/>
  <c r="C10" i="6"/>
  <c r="E10" i="6"/>
  <c r="F10" i="6"/>
  <c r="H10" i="6"/>
  <c r="I10" i="6"/>
  <c r="D9" i="6"/>
  <c r="C9" i="6"/>
  <c r="E9" i="6"/>
  <c r="F9" i="6"/>
  <c r="H9" i="6"/>
  <c r="I9" i="6"/>
  <c r="G9" i="6"/>
  <c r="G10" i="6"/>
  <c r="G11" i="6"/>
  <c r="G12" i="6"/>
  <c r="G13" i="6"/>
  <c r="C8" i="6"/>
  <c r="D8" i="6"/>
  <c r="E8" i="6"/>
  <c r="F8" i="6"/>
  <c r="G8" i="6"/>
  <c r="H8" i="6"/>
  <c r="I8" i="6"/>
  <c r="D7" i="6"/>
  <c r="C7" i="6"/>
  <c r="E7" i="6"/>
  <c r="F7" i="6"/>
  <c r="H7" i="6"/>
  <c r="I7" i="6"/>
  <c r="G7" i="6"/>
  <c r="D6" i="6"/>
  <c r="C6" i="6"/>
  <c r="E6" i="6"/>
  <c r="F6" i="6"/>
  <c r="H6" i="6"/>
  <c r="I6" i="6"/>
  <c r="G6" i="6"/>
  <c r="D5" i="6"/>
  <c r="C5" i="6"/>
  <c r="E5" i="6"/>
  <c r="F5" i="6"/>
  <c r="H5" i="6"/>
  <c r="I5" i="6"/>
  <c r="G5" i="6"/>
  <c r="B5" i="6"/>
  <c r="B4" i="6"/>
  <c r="B3" i="6"/>
  <c r="E4" i="6"/>
  <c r="D4" i="6"/>
  <c r="C4" i="6"/>
  <c r="F4" i="6"/>
  <c r="H4" i="6"/>
  <c r="I4" i="6"/>
  <c r="G4" i="6"/>
  <c r="C3" i="6"/>
  <c r="D3" i="6"/>
  <c r="E3" i="6"/>
  <c r="F3" i="6"/>
  <c r="I3" i="6"/>
  <c r="H3" i="6"/>
  <c r="G3" i="6"/>
  <c r="E2" i="6"/>
  <c r="C2" i="6"/>
  <c r="D2" i="6"/>
  <c r="F2" i="6"/>
  <c r="I2" i="6"/>
  <c r="H2" i="6"/>
  <c r="G2" i="6"/>
  <c r="B12" i="6"/>
  <c r="B11" i="6"/>
  <c r="B10" i="6"/>
  <c r="B9" i="6"/>
  <c r="B8" i="6"/>
  <c r="B7" i="6"/>
  <c r="B6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U4115" i="1"/>
  <c r="U4114" i="1"/>
  <c r="U4111" i="1"/>
  <c r="U4103" i="1"/>
  <c r="U4102" i="1"/>
  <c r="U4100" i="1"/>
  <c r="U4099" i="1"/>
  <c r="U4094" i="1"/>
  <c r="U4089" i="1"/>
  <c r="U4087" i="1"/>
  <c r="U4086" i="1"/>
  <c r="U4082" i="1"/>
  <c r="U4081" i="1"/>
  <c r="U4080" i="1"/>
  <c r="U4078" i="1"/>
  <c r="U4074" i="1"/>
  <c r="U4073" i="1"/>
  <c r="U4068" i="1"/>
  <c r="U4063" i="1"/>
  <c r="U4056" i="1"/>
  <c r="U4053" i="1"/>
  <c r="U4052" i="1"/>
  <c r="U4051" i="1"/>
  <c r="U4047" i="1"/>
  <c r="U4045" i="1"/>
  <c r="U4044" i="1"/>
  <c r="U4043" i="1"/>
  <c r="U4033" i="1"/>
  <c r="U4031" i="1"/>
  <c r="U4028" i="1"/>
  <c r="U4025" i="1"/>
  <c r="U4017" i="1"/>
  <c r="U4016" i="1"/>
  <c r="U4014" i="1"/>
  <c r="U4011" i="1"/>
  <c r="U4009" i="1"/>
  <c r="U4008" i="1"/>
  <c r="U4006" i="1"/>
  <c r="U4002" i="1"/>
  <c r="U3999" i="1"/>
  <c r="U3996" i="1"/>
  <c r="U3995" i="1"/>
  <c r="U3992" i="1"/>
  <c r="U3991" i="1"/>
  <c r="U3983" i="1"/>
  <c r="U3977" i="1"/>
  <c r="U3972" i="1"/>
  <c r="U3965" i="1"/>
  <c r="U3963" i="1"/>
  <c r="U3959" i="1"/>
  <c r="U3958" i="1"/>
  <c r="U3956" i="1"/>
  <c r="U3955" i="1"/>
  <c r="U3954" i="1"/>
  <c r="U3953" i="1"/>
  <c r="U3950" i="1"/>
  <c r="U3947" i="1"/>
  <c r="U3946" i="1"/>
  <c r="U3944" i="1"/>
  <c r="U3942" i="1"/>
  <c r="U3941" i="1"/>
  <c r="U3938" i="1"/>
  <c r="U3934" i="1"/>
  <c r="U3933" i="1"/>
  <c r="U3932" i="1"/>
  <c r="U3928" i="1"/>
  <c r="U3923" i="1"/>
  <c r="U3920" i="1"/>
  <c r="U3919" i="1"/>
  <c r="U3918" i="1"/>
  <c r="U3917" i="1"/>
  <c r="U3914" i="1"/>
  <c r="U3911" i="1"/>
  <c r="U3906" i="1"/>
  <c r="U3905" i="1"/>
  <c r="U3894" i="1"/>
  <c r="U3888" i="1"/>
  <c r="U3887" i="1"/>
  <c r="U3886" i="1"/>
  <c r="U3885" i="1"/>
  <c r="U3884" i="1"/>
  <c r="U3881" i="1"/>
  <c r="U3880" i="1"/>
  <c r="U3877" i="1"/>
  <c r="U3876" i="1"/>
  <c r="U3875" i="1"/>
  <c r="U3874" i="1"/>
  <c r="U3870" i="1"/>
  <c r="U3865" i="1"/>
  <c r="U3864" i="1"/>
  <c r="U3861" i="1"/>
  <c r="U3858" i="1"/>
  <c r="U3855" i="1"/>
  <c r="U3854" i="1"/>
  <c r="U3852" i="1"/>
  <c r="U3808" i="1"/>
  <c r="U3807" i="1"/>
  <c r="U3806" i="1"/>
  <c r="U3804" i="1"/>
  <c r="U3802" i="1"/>
  <c r="U3801" i="1"/>
  <c r="U3798" i="1"/>
  <c r="U3794" i="1"/>
  <c r="U3793" i="1"/>
  <c r="U3792" i="1"/>
  <c r="U3746" i="1"/>
  <c r="U3745" i="1"/>
  <c r="U3743" i="1"/>
  <c r="U3735" i="1"/>
  <c r="U3647" i="1"/>
  <c r="U3645" i="1"/>
  <c r="U3643" i="1"/>
  <c r="U3641" i="1"/>
  <c r="U3638" i="1"/>
  <c r="U3636" i="1"/>
  <c r="U3632" i="1"/>
  <c r="U3631" i="1"/>
  <c r="U3630" i="1"/>
  <c r="U3208" i="1"/>
  <c r="U3206" i="1"/>
  <c r="U3202" i="1"/>
  <c r="U3200" i="1"/>
  <c r="U3198" i="1"/>
  <c r="U3196" i="1"/>
  <c r="U3193" i="1"/>
  <c r="U3192" i="1"/>
  <c r="U3147" i="1"/>
  <c r="U3145" i="1"/>
  <c r="U3140" i="1"/>
  <c r="U3134" i="1"/>
  <c r="U3132" i="1"/>
  <c r="U3129" i="1"/>
  <c r="U3128" i="1"/>
  <c r="U3127" i="1"/>
  <c r="U3126" i="1"/>
  <c r="U3122" i="1"/>
  <c r="U3121" i="1"/>
  <c r="U3120" i="1"/>
  <c r="U3119" i="1"/>
  <c r="U3116" i="1"/>
  <c r="U3115" i="1"/>
  <c r="U3112" i="1"/>
  <c r="U3110" i="1"/>
  <c r="U3108" i="1"/>
  <c r="U3105" i="1"/>
  <c r="U3100" i="1"/>
  <c r="U3098" i="1"/>
  <c r="U3097" i="1"/>
  <c r="U3096" i="1"/>
  <c r="U3090" i="1"/>
  <c r="U3088" i="1"/>
  <c r="U3085" i="1"/>
  <c r="U3084" i="1"/>
  <c r="U3083" i="1"/>
  <c r="U3082" i="1"/>
  <c r="U3080" i="1"/>
  <c r="U3079" i="1"/>
  <c r="U3076" i="1"/>
  <c r="U3075" i="1"/>
  <c r="U3074" i="1"/>
  <c r="U3070" i="1"/>
  <c r="U3067" i="1"/>
  <c r="U3063" i="1"/>
  <c r="U3062" i="1"/>
  <c r="U3060" i="1"/>
  <c r="U3059" i="1"/>
  <c r="U3058" i="1"/>
  <c r="U3057" i="1"/>
  <c r="U3056" i="1"/>
  <c r="U3055" i="1"/>
  <c r="U3054" i="1"/>
  <c r="U2962" i="1"/>
  <c r="U2961" i="1"/>
  <c r="U2960" i="1"/>
  <c r="U2956" i="1"/>
  <c r="U2955" i="1"/>
  <c r="U2952" i="1"/>
  <c r="U2950" i="1"/>
  <c r="U2949" i="1"/>
  <c r="U2948" i="1"/>
  <c r="U2947" i="1"/>
  <c r="U2945" i="1"/>
  <c r="U2943" i="1"/>
  <c r="U2916" i="1"/>
  <c r="U2915" i="1"/>
  <c r="U2912" i="1"/>
  <c r="U2911" i="1"/>
  <c r="U2909" i="1"/>
  <c r="U2904" i="1"/>
  <c r="U2901" i="1"/>
  <c r="U2900" i="1"/>
  <c r="U2896" i="1"/>
  <c r="U2890" i="1"/>
  <c r="U2889" i="1"/>
  <c r="U2886" i="1"/>
  <c r="U2883" i="1"/>
  <c r="U2881" i="1"/>
  <c r="U2878" i="1"/>
  <c r="U2877" i="1"/>
  <c r="U2874" i="1"/>
  <c r="U2867" i="1"/>
  <c r="U2865" i="1"/>
  <c r="U2864" i="1"/>
  <c r="U2860" i="1"/>
  <c r="U2855" i="1"/>
  <c r="U2853" i="1"/>
  <c r="U2852" i="1"/>
  <c r="U2850" i="1"/>
  <c r="U2849" i="1"/>
  <c r="U2848" i="1"/>
  <c r="U2845" i="1"/>
  <c r="U2844" i="1"/>
  <c r="U2782" i="1"/>
  <c r="U2779" i="1"/>
  <c r="U2775" i="1"/>
  <c r="U2774" i="1"/>
  <c r="U2773" i="1"/>
  <c r="U2771" i="1"/>
  <c r="U2767" i="1"/>
  <c r="U2765" i="1"/>
  <c r="U2762" i="1"/>
  <c r="U2756" i="1"/>
  <c r="U2753" i="1"/>
  <c r="U2752" i="1"/>
  <c r="U2745" i="1"/>
  <c r="U2743" i="1"/>
  <c r="U2701" i="1"/>
  <c r="U2700" i="1"/>
  <c r="U2697" i="1"/>
  <c r="U2696" i="1"/>
  <c r="U2693" i="1"/>
  <c r="U2691" i="1"/>
  <c r="U2690" i="1"/>
  <c r="U2689" i="1"/>
  <c r="U2688" i="1"/>
  <c r="U2687" i="1"/>
  <c r="U2685" i="1"/>
  <c r="U2681" i="1"/>
  <c r="U2680" i="1"/>
  <c r="U2662" i="1"/>
  <c r="U2660" i="1"/>
  <c r="U2656" i="1"/>
  <c r="U2651" i="1"/>
  <c r="U2644" i="1"/>
  <c r="U2596" i="1"/>
  <c r="U2595" i="1"/>
  <c r="U2594" i="1"/>
  <c r="U2592" i="1"/>
  <c r="U2591" i="1"/>
  <c r="U2590" i="1"/>
  <c r="U2588" i="1"/>
  <c r="U2587" i="1"/>
  <c r="U2586" i="1"/>
  <c r="U2584" i="1"/>
  <c r="U2581" i="1"/>
  <c r="U2580" i="1"/>
  <c r="U2579" i="1"/>
  <c r="U2578" i="1"/>
  <c r="U2577" i="1"/>
  <c r="U2576" i="1"/>
  <c r="U2575" i="1"/>
  <c r="U2574" i="1"/>
  <c r="U2573" i="1"/>
  <c r="U2569" i="1"/>
  <c r="U2568" i="1"/>
  <c r="U2566" i="1"/>
  <c r="U2565" i="1"/>
  <c r="U2563" i="1"/>
  <c r="U2522" i="1"/>
  <c r="U2521" i="1"/>
  <c r="U2520" i="1"/>
  <c r="U2518" i="1"/>
  <c r="U2515" i="1"/>
  <c r="U2514" i="1"/>
  <c r="U2513" i="1"/>
  <c r="U2512" i="1"/>
  <c r="U2510" i="1"/>
  <c r="U2509" i="1"/>
  <c r="U2507" i="1"/>
  <c r="U2506" i="1"/>
  <c r="U2505" i="1"/>
  <c r="U2504" i="1"/>
  <c r="U2442" i="1"/>
  <c r="U2441" i="1"/>
  <c r="U2440" i="1"/>
  <c r="U2439" i="1"/>
  <c r="U2438" i="1"/>
  <c r="U2437" i="1"/>
  <c r="U2436" i="1"/>
  <c r="U2435" i="1"/>
  <c r="U2434" i="1"/>
  <c r="U2433" i="1"/>
  <c r="U2430" i="1"/>
  <c r="U2429" i="1"/>
  <c r="U2428" i="1"/>
  <c r="U2427" i="1"/>
  <c r="U2425" i="1"/>
  <c r="U2424" i="1"/>
  <c r="U2423" i="1"/>
  <c r="U2421" i="1"/>
  <c r="U2420" i="1"/>
  <c r="U2419" i="1"/>
  <c r="U2418" i="1"/>
  <c r="U2414" i="1"/>
  <c r="U2412" i="1"/>
  <c r="U2410" i="1"/>
  <c r="U2406" i="1"/>
  <c r="U2404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88" i="1"/>
  <c r="U2385" i="1"/>
  <c r="U2382" i="1"/>
  <c r="U2381" i="1"/>
  <c r="U2380" i="1"/>
  <c r="U2379" i="1"/>
  <c r="U2377" i="1"/>
  <c r="U2376" i="1"/>
  <c r="U2375" i="1"/>
  <c r="U2373" i="1"/>
  <c r="U2372" i="1"/>
  <c r="U2371" i="1"/>
  <c r="U2370" i="1"/>
  <c r="U2367" i="1"/>
  <c r="U2366" i="1"/>
  <c r="U2365" i="1"/>
  <c r="U2363" i="1"/>
  <c r="U2362" i="1"/>
  <c r="U2360" i="1"/>
  <c r="U2359" i="1"/>
  <c r="U2358" i="1"/>
  <c r="U2356" i="1"/>
  <c r="U2355" i="1"/>
  <c r="U2354" i="1"/>
  <c r="U2352" i="1"/>
  <c r="U2351" i="1"/>
  <c r="U2350" i="1"/>
  <c r="U2348" i="1"/>
  <c r="U2347" i="1"/>
  <c r="U2346" i="1"/>
  <c r="U2344" i="1"/>
  <c r="U2343" i="1"/>
  <c r="U2155" i="1"/>
  <c r="U2154" i="1"/>
  <c r="U2153" i="1"/>
  <c r="U2151" i="1"/>
  <c r="U2148" i="1"/>
  <c r="U2143" i="1"/>
  <c r="U2142" i="1"/>
  <c r="U2138" i="1"/>
  <c r="U2132" i="1"/>
  <c r="U2130" i="1"/>
  <c r="U2128" i="1"/>
  <c r="U2124" i="1"/>
  <c r="U1999" i="1"/>
  <c r="U1998" i="1"/>
  <c r="U1996" i="1"/>
  <c r="U1995" i="1"/>
  <c r="U1994" i="1"/>
  <c r="U1990" i="1"/>
  <c r="U1988" i="1"/>
  <c r="U1985" i="1"/>
  <c r="U1984" i="1"/>
  <c r="U1913" i="1"/>
  <c r="U1909" i="1"/>
  <c r="U1907" i="1"/>
  <c r="U1906" i="1"/>
  <c r="U1881" i="1"/>
  <c r="U1880" i="1"/>
  <c r="U1879" i="1"/>
  <c r="U1878" i="1"/>
  <c r="U1876" i="1"/>
  <c r="U1875" i="1"/>
  <c r="U1871" i="1"/>
  <c r="U1869" i="1"/>
  <c r="U1867" i="1"/>
  <c r="U1865" i="1"/>
  <c r="U1863" i="1"/>
  <c r="U1820" i="1"/>
  <c r="U1817" i="1"/>
  <c r="U1815" i="1"/>
  <c r="U1813" i="1"/>
  <c r="U1793" i="1"/>
  <c r="U1770" i="1"/>
  <c r="U1768" i="1"/>
  <c r="U1742" i="1"/>
  <c r="U1741" i="1"/>
  <c r="U1740" i="1"/>
  <c r="U1736" i="1"/>
  <c r="U1735" i="1"/>
  <c r="U1734" i="1"/>
  <c r="U1733" i="1"/>
  <c r="U1732" i="1"/>
  <c r="U1731" i="1"/>
  <c r="U1729" i="1"/>
  <c r="U1724" i="1"/>
  <c r="U1723" i="1"/>
  <c r="U1720" i="1"/>
  <c r="U1717" i="1"/>
  <c r="U1714" i="1"/>
  <c r="U1710" i="1"/>
  <c r="U1708" i="1"/>
  <c r="U1707" i="1"/>
  <c r="U1704" i="1"/>
  <c r="U1703" i="1"/>
  <c r="U1701" i="1"/>
  <c r="U1700" i="1"/>
  <c r="U1698" i="1"/>
  <c r="U1696" i="1"/>
  <c r="U1688" i="1"/>
  <c r="U1684" i="1"/>
  <c r="U1601" i="1"/>
  <c r="U1600" i="1"/>
  <c r="U1599" i="1"/>
  <c r="U1597" i="1"/>
  <c r="U1595" i="1"/>
  <c r="U1594" i="1"/>
  <c r="U1591" i="1"/>
  <c r="U1590" i="1"/>
  <c r="U1589" i="1"/>
  <c r="U1588" i="1"/>
  <c r="U1586" i="1"/>
  <c r="U1585" i="1"/>
  <c r="U1582" i="1"/>
  <c r="U1571" i="1"/>
  <c r="U1569" i="1"/>
  <c r="U1566" i="1"/>
  <c r="U1564" i="1"/>
  <c r="U1562" i="1"/>
  <c r="U1561" i="1"/>
  <c r="U1559" i="1"/>
  <c r="U1557" i="1"/>
  <c r="U1556" i="1"/>
  <c r="U1555" i="1"/>
  <c r="U1553" i="1"/>
  <c r="U1549" i="1"/>
  <c r="U1547" i="1"/>
  <c r="U1546" i="1"/>
  <c r="U1545" i="1"/>
  <c r="U1544" i="1"/>
  <c r="U1543" i="1"/>
  <c r="U1501" i="1"/>
  <c r="U1499" i="1"/>
  <c r="U1498" i="1"/>
  <c r="U1497" i="1"/>
  <c r="U1495" i="1"/>
  <c r="U1491" i="1"/>
  <c r="U1489" i="1"/>
  <c r="U1488" i="1"/>
  <c r="U1486" i="1"/>
  <c r="U1484" i="1"/>
  <c r="U1462" i="1"/>
  <c r="U1461" i="1"/>
  <c r="U1460" i="1"/>
  <c r="U1459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2" i="1"/>
  <c r="U1437" i="1"/>
  <c r="U1434" i="1"/>
  <c r="U1431" i="1"/>
  <c r="U1428" i="1"/>
  <c r="U1427" i="1"/>
  <c r="U1425" i="1"/>
  <c r="U1424" i="1"/>
  <c r="U1423" i="1"/>
  <c r="U1420" i="1"/>
  <c r="U1418" i="1"/>
  <c r="U1416" i="1"/>
  <c r="U1413" i="1"/>
  <c r="U1412" i="1"/>
  <c r="U1411" i="1"/>
  <c r="U1408" i="1"/>
  <c r="U1407" i="1"/>
  <c r="U1344" i="1"/>
  <c r="U1342" i="1"/>
  <c r="U1335" i="1"/>
  <c r="U1334" i="1"/>
  <c r="U1329" i="1"/>
  <c r="U1324" i="1"/>
  <c r="U1318" i="1"/>
  <c r="U1241" i="1"/>
  <c r="U1239" i="1"/>
  <c r="U1238" i="1"/>
  <c r="U1236" i="1"/>
  <c r="U1233" i="1"/>
  <c r="U1232" i="1"/>
  <c r="U1229" i="1"/>
  <c r="U1228" i="1"/>
  <c r="U1227" i="1"/>
  <c r="U1185" i="1"/>
  <c r="U1184" i="1"/>
  <c r="U1183" i="1"/>
  <c r="U1180" i="1"/>
  <c r="U1179" i="1"/>
  <c r="U1178" i="1"/>
  <c r="U1175" i="1"/>
  <c r="U1174" i="1"/>
  <c r="U1173" i="1"/>
  <c r="U1172" i="1"/>
  <c r="U1171" i="1"/>
  <c r="U1166" i="1"/>
  <c r="U1165" i="1"/>
  <c r="U1164" i="1"/>
  <c r="U1163" i="1"/>
  <c r="U1162" i="1"/>
  <c r="U1161" i="1"/>
  <c r="U1160" i="1"/>
  <c r="U1158" i="1"/>
  <c r="U1153" i="1"/>
  <c r="U1151" i="1"/>
  <c r="U1150" i="1"/>
  <c r="U1149" i="1"/>
  <c r="U1147" i="1"/>
  <c r="U1146" i="1"/>
  <c r="U1145" i="1"/>
  <c r="U1144" i="1"/>
  <c r="U1143" i="1"/>
  <c r="U1142" i="1"/>
  <c r="U1141" i="1"/>
  <c r="U1140" i="1"/>
  <c r="U1136" i="1"/>
  <c r="U1133" i="1"/>
  <c r="U1132" i="1"/>
  <c r="U1131" i="1"/>
  <c r="U1130" i="1"/>
  <c r="U1127" i="1"/>
  <c r="U1126" i="1"/>
  <c r="U1125" i="1"/>
  <c r="U1124" i="1"/>
  <c r="U1123" i="1"/>
  <c r="U1122" i="1"/>
  <c r="U1121" i="1"/>
  <c r="U1118" i="1"/>
  <c r="U1117" i="1"/>
  <c r="U1116" i="1"/>
  <c r="U1113" i="1"/>
  <c r="U1111" i="1"/>
  <c r="U1109" i="1"/>
  <c r="U1107" i="1"/>
  <c r="U1103" i="1"/>
  <c r="U1099" i="1"/>
  <c r="U1092" i="1"/>
  <c r="U1089" i="1"/>
  <c r="U1088" i="1"/>
  <c r="U1086" i="1"/>
  <c r="U1083" i="1"/>
  <c r="U1074" i="1"/>
  <c r="U1073" i="1"/>
  <c r="U1070" i="1"/>
  <c r="U1065" i="1"/>
  <c r="U1063" i="1"/>
  <c r="U1061" i="1"/>
  <c r="U1060" i="1"/>
  <c r="U1059" i="1"/>
  <c r="U1058" i="1"/>
  <c r="U1057" i="1"/>
  <c r="U1056" i="1"/>
  <c r="U1054" i="1"/>
  <c r="U1053" i="1"/>
  <c r="U1052" i="1"/>
  <c r="U1051" i="1"/>
  <c r="U1049" i="1"/>
  <c r="U1048" i="1"/>
  <c r="U1046" i="1"/>
  <c r="U1043" i="1"/>
  <c r="U1042" i="1"/>
  <c r="U1013" i="1"/>
  <c r="U1012" i="1"/>
  <c r="U1010" i="1"/>
  <c r="U994" i="1"/>
  <c r="U993" i="1"/>
  <c r="U992" i="1"/>
  <c r="U990" i="1"/>
  <c r="U984" i="1"/>
  <c r="U983" i="1"/>
  <c r="U973" i="1"/>
  <c r="U949" i="1"/>
  <c r="U940" i="1"/>
  <c r="U938" i="1"/>
  <c r="U931" i="1"/>
  <c r="U929" i="1"/>
  <c r="U928" i="1"/>
  <c r="U922" i="1"/>
  <c r="U918" i="1"/>
  <c r="U916" i="1"/>
  <c r="U913" i="1"/>
  <c r="U910" i="1"/>
  <c r="U909" i="1"/>
  <c r="U908" i="1"/>
  <c r="U906" i="1"/>
  <c r="U904" i="1"/>
  <c r="U903" i="1"/>
  <c r="U902" i="1"/>
  <c r="U899" i="1"/>
  <c r="U892" i="1"/>
  <c r="U889" i="1"/>
  <c r="U877" i="1"/>
  <c r="U872" i="1"/>
  <c r="U870" i="1"/>
  <c r="U864" i="1"/>
  <c r="U780" i="1"/>
  <c r="U773" i="1"/>
  <c r="U772" i="1"/>
  <c r="U770" i="1"/>
  <c r="U769" i="1"/>
  <c r="U768" i="1"/>
  <c r="U766" i="1"/>
  <c r="U765" i="1"/>
  <c r="U764" i="1"/>
  <c r="U762" i="1"/>
  <c r="U719" i="1"/>
  <c r="U714" i="1"/>
  <c r="U712" i="1"/>
  <c r="U711" i="1"/>
  <c r="U708" i="1"/>
  <c r="U698" i="1"/>
  <c r="U696" i="1"/>
  <c r="U689" i="1"/>
  <c r="U688" i="1"/>
  <c r="U684" i="1"/>
  <c r="U683" i="1"/>
  <c r="U680" i="1"/>
  <c r="U676" i="1"/>
  <c r="U675" i="1"/>
  <c r="U668" i="1"/>
  <c r="U665" i="1"/>
  <c r="U664" i="1"/>
  <c r="U641" i="1"/>
  <c r="U640" i="1"/>
  <c r="U639" i="1"/>
  <c r="U638" i="1"/>
  <c r="U637" i="1"/>
  <c r="U636" i="1"/>
  <c r="U634" i="1"/>
  <c r="U632" i="1"/>
  <c r="U631" i="1"/>
  <c r="U630" i="1"/>
  <c r="U629" i="1"/>
  <c r="U627" i="1"/>
  <c r="U626" i="1"/>
  <c r="U625" i="1"/>
  <c r="U621" i="1"/>
  <c r="U620" i="1"/>
  <c r="U618" i="1"/>
  <c r="U617" i="1"/>
  <c r="U616" i="1"/>
  <c r="U614" i="1"/>
  <c r="U613" i="1"/>
  <c r="U612" i="1"/>
  <c r="U609" i="1"/>
  <c r="U608" i="1"/>
  <c r="U606" i="1"/>
  <c r="U605" i="1"/>
  <c r="U604" i="1"/>
  <c r="U601" i="1"/>
  <c r="U599" i="1"/>
  <c r="U598" i="1"/>
  <c r="U597" i="1"/>
  <c r="U596" i="1"/>
  <c r="U593" i="1"/>
  <c r="U592" i="1"/>
  <c r="U591" i="1"/>
  <c r="U587" i="1"/>
  <c r="U585" i="1"/>
  <c r="U584" i="1"/>
  <c r="U583" i="1"/>
  <c r="U582" i="1"/>
  <c r="U580" i="1"/>
  <c r="U579" i="1"/>
  <c r="U578" i="1"/>
  <c r="U577" i="1"/>
  <c r="U575" i="1"/>
  <c r="U574" i="1"/>
  <c r="U573" i="1"/>
  <c r="U572" i="1"/>
  <c r="U569" i="1"/>
  <c r="U568" i="1"/>
  <c r="U567" i="1"/>
  <c r="U566" i="1"/>
  <c r="U565" i="1"/>
  <c r="U564" i="1"/>
  <c r="U563" i="1"/>
  <c r="U562" i="1"/>
  <c r="U561" i="1"/>
  <c r="U560" i="1"/>
  <c r="U557" i="1"/>
  <c r="U555" i="1"/>
  <c r="U554" i="1"/>
  <c r="U550" i="1"/>
  <c r="U549" i="1"/>
  <c r="U548" i="1"/>
  <c r="U545" i="1"/>
  <c r="U544" i="1"/>
  <c r="U542" i="1"/>
  <c r="U520" i="1"/>
  <c r="U518" i="1"/>
  <c r="U514" i="1"/>
  <c r="U512" i="1"/>
  <c r="U511" i="1"/>
  <c r="U508" i="1"/>
  <c r="U507" i="1"/>
  <c r="U503" i="1"/>
  <c r="U498" i="1"/>
  <c r="U497" i="1"/>
  <c r="U496" i="1"/>
  <c r="U495" i="1"/>
  <c r="U494" i="1"/>
  <c r="U493" i="1"/>
  <c r="U492" i="1"/>
  <c r="U491" i="1"/>
  <c r="U490" i="1"/>
  <c r="U489" i="1"/>
  <c r="U488" i="1"/>
  <c r="U486" i="1"/>
  <c r="U484" i="1"/>
  <c r="U480" i="1"/>
  <c r="U479" i="1"/>
  <c r="U477" i="1"/>
  <c r="U476" i="1"/>
  <c r="U471" i="1"/>
  <c r="U470" i="1"/>
  <c r="U466" i="1"/>
  <c r="U464" i="1"/>
  <c r="U463" i="1"/>
  <c r="U462" i="1"/>
  <c r="U461" i="1"/>
  <c r="U459" i="1"/>
  <c r="U457" i="1"/>
  <c r="U455" i="1"/>
  <c r="U453" i="1"/>
  <c r="U449" i="1"/>
  <c r="U447" i="1"/>
  <c r="U445" i="1"/>
  <c r="U443" i="1"/>
  <c r="U442" i="1"/>
  <c r="U441" i="1"/>
  <c r="U439" i="1"/>
  <c r="U438" i="1"/>
  <c r="U437" i="1"/>
  <c r="U435" i="1"/>
  <c r="U431" i="1"/>
  <c r="U429" i="1"/>
  <c r="U427" i="1"/>
  <c r="U422" i="1"/>
  <c r="U240" i="1"/>
  <c r="U239" i="1"/>
  <c r="U238" i="1"/>
  <c r="U237" i="1"/>
  <c r="U235" i="1"/>
  <c r="U233" i="1"/>
  <c r="U232" i="1"/>
  <c r="U231" i="1"/>
  <c r="U230" i="1"/>
  <c r="U229" i="1"/>
  <c r="U227" i="1"/>
  <c r="U226" i="1"/>
  <c r="U225" i="1"/>
  <c r="U223" i="1"/>
  <c r="U217" i="1"/>
  <c r="U216" i="1"/>
  <c r="U215" i="1"/>
  <c r="U214" i="1"/>
  <c r="U211" i="1"/>
  <c r="U210" i="1"/>
  <c r="U208" i="1"/>
  <c r="U204" i="1"/>
  <c r="U201" i="1"/>
  <c r="U197" i="1"/>
  <c r="U196" i="1"/>
  <c r="U195" i="1"/>
  <c r="U194" i="1"/>
  <c r="U192" i="1"/>
  <c r="U191" i="1"/>
  <c r="U190" i="1"/>
  <c r="U188" i="1"/>
  <c r="U184" i="1"/>
  <c r="U180" i="1"/>
  <c r="U178" i="1"/>
  <c r="U176" i="1"/>
  <c r="U175" i="1"/>
  <c r="U174" i="1"/>
  <c r="U173" i="1"/>
  <c r="U170" i="1"/>
  <c r="U169" i="1"/>
  <c r="U167" i="1"/>
  <c r="U165" i="1"/>
  <c r="U163" i="1"/>
  <c r="U162" i="1"/>
  <c r="U161" i="1"/>
  <c r="U160" i="1"/>
  <c r="U159" i="1"/>
  <c r="U157" i="1"/>
  <c r="U154" i="1"/>
  <c r="U153" i="1"/>
  <c r="U150" i="1"/>
  <c r="U149" i="1"/>
  <c r="U145" i="1"/>
  <c r="U144" i="1"/>
  <c r="U142" i="1"/>
  <c r="U139" i="1"/>
  <c r="U138" i="1"/>
  <c r="U136" i="1"/>
  <c r="U135" i="1"/>
  <c r="U133" i="1"/>
  <c r="U132" i="1"/>
  <c r="U131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2" i="1"/>
  <c r="S2" i="1"/>
  <c r="P4115" i="1"/>
  <c r="P4114" i="1"/>
  <c r="P4111" i="1"/>
  <c r="P4103" i="1"/>
  <c r="P4102" i="1"/>
  <c r="P4100" i="1"/>
  <c r="P4099" i="1"/>
  <c r="P4094" i="1"/>
  <c r="P4089" i="1"/>
  <c r="P4087" i="1"/>
  <c r="P4086" i="1"/>
  <c r="P4082" i="1"/>
  <c r="P4081" i="1"/>
  <c r="P4080" i="1"/>
  <c r="P4078" i="1"/>
  <c r="P4074" i="1"/>
  <c r="P4073" i="1"/>
  <c r="P4068" i="1"/>
  <c r="P4063" i="1"/>
  <c r="P4056" i="1"/>
  <c r="P4053" i="1"/>
  <c r="P4052" i="1"/>
  <c r="P4051" i="1"/>
  <c r="P4047" i="1"/>
  <c r="P4045" i="1"/>
  <c r="P4044" i="1"/>
  <c r="P4043" i="1"/>
  <c r="P4033" i="1"/>
  <c r="P4031" i="1"/>
  <c r="P4028" i="1"/>
  <c r="P4025" i="1"/>
  <c r="P4017" i="1"/>
  <c r="P4016" i="1"/>
  <c r="P4014" i="1"/>
  <c r="P4011" i="1"/>
  <c r="P4009" i="1"/>
  <c r="P4008" i="1"/>
  <c r="P4006" i="1"/>
  <c r="P4002" i="1"/>
  <c r="P3999" i="1"/>
  <c r="P3996" i="1"/>
  <c r="P3995" i="1"/>
  <c r="P3992" i="1"/>
  <c r="P3991" i="1"/>
  <c r="P3983" i="1"/>
  <c r="P3977" i="1"/>
  <c r="P3972" i="1"/>
  <c r="P3965" i="1"/>
  <c r="P3963" i="1"/>
  <c r="P3959" i="1"/>
  <c r="P3958" i="1"/>
  <c r="P3956" i="1"/>
  <c r="P3955" i="1"/>
  <c r="P3954" i="1"/>
  <c r="P3953" i="1"/>
  <c r="P3950" i="1"/>
  <c r="P3947" i="1"/>
  <c r="P3946" i="1"/>
  <c r="P3944" i="1"/>
  <c r="P3942" i="1"/>
  <c r="P3941" i="1"/>
  <c r="P3938" i="1"/>
  <c r="P3934" i="1"/>
  <c r="P3933" i="1"/>
  <c r="P3932" i="1"/>
  <c r="P3928" i="1"/>
  <c r="P3923" i="1"/>
  <c r="P3920" i="1"/>
  <c r="P3919" i="1"/>
  <c r="P3918" i="1"/>
  <c r="P3917" i="1"/>
  <c r="P3914" i="1"/>
  <c r="P3911" i="1"/>
  <c r="P3906" i="1"/>
  <c r="P3905" i="1"/>
  <c r="P3894" i="1"/>
  <c r="P3888" i="1"/>
  <c r="P3887" i="1"/>
  <c r="P3886" i="1"/>
  <c r="P3885" i="1"/>
  <c r="P3884" i="1"/>
  <c r="P3881" i="1"/>
  <c r="P3880" i="1"/>
  <c r="P3877" i="1"/>
  <c r="P3876" i="1"/>
  <c r="P3875" i="1"/>
  <c r="P3874" i="1"/>
  <c r="P3870" i="1"/>
  <c r="P3865" i="1"/>
  <c r="P3864" i="1"/>
  <c r="P3861" i="1"/>
  <c r="P3858" i="1"/>
  <c r="P3855" i="1"/>
  <c r="P3854" i="1"/>
  <c r="P3852" i="1"/>
  <c r="P3808" i="1"/>
  <c r="P3807" i="1"/>
  <c r="P3806" i="1"/>
  <c r="P3804" i="1"/>
  <c r="P3802" i="1"/>
  <c r="P3801" i="1"/>
  <c r="P3798" i="1"/>
  <c r="P3794" i="1"/>
  <c r="P3793" i="1"/>
  <c r="P3792" i="1"/>
  <c r="P3746" i="1"/>
  <c r="P3745" i="1"/>
  <c r="P3743" i="1"/>
  <c r="P3735" i="1"/>
  <c r="P3647" i="1"/>
  <c r="P3645" i="1"/>
  <c r="P3643" i="1"/>
  <c r="P3641" i="1"/>
  <c r="P3638" i="1"/>
  <c r="P3636" i="1"/>
  <c r="P3632" i="1"/>
  <c r="P3631" i="1"/>
  <c r="P3630" i="1"/>
  <c r="P3208" i="1"/>
  <c r="P3206" i="1"/>
  <c r="P3202" i="1"/>
  <c r="P3200" i="1"/>
  <c r="P3198" i="1"/>
  <c r="P3196" i="1"/>
  <c r="P3193" i="1"/>
  <c r="P3192" i="1"/>
  <c r="P3147" i="1"/>
  <c r="P3145" i="1"/>
  <c r="P3140" i="1"/>
  <c r="P3134" i="1"/>
  <c r="P3132" i="1"/>
  <c r="P3129" i="1"/>
  <c r="P3128" i="1"/>
  <c r="P3127" i="1"/>
  <c r="P3126" i="1"/>
  <c r="P3122" i="1"/>
  <c r="P3121" i="1"/>
  <c r="P3120" i="1"/>
  <c r="P3119" i="1"/>
  <c r="P3116" i="1"/>
  <c r="P3115" i="1"/>
  <c r="P3112" i="1"/>
  <c r="P3110" i="1"/>
  <c r="P3108" i="1"/>
  <c r="P3105" i="1"/>
  <c r="P3100" i="1"/>
  <c r="P3098" i="1"/>
  <c r="P3097" i="1"/>
  <c r="P3096" i="1"/>
  <c r="P3090" i="1"/>
  <c r="P3088" i="1"/>
  <c r="P3085" i="1"/>
  <c r="P3084" i="1"/>
  <c r="P3083" i="1"/>
  <c r="P3082" i="1"/>
  <c r="P3080" i="1"/>
  <c r="P3079" i="1"/>
  <c r="P3076" i="1"/>
  <c r="P3075" i="1"/>
  <c r="P3074" i="1"/>
  <c r="P3070" i="1"/>
  <c r="P3067" i="1"/>
  <c r="P3063" i="1"/>
  <c r="P3062" i="1"/>
  <c r="P3060" i="1"/>
  <c r="P3059" i="1"/>
  <c r="P3058" i="1"/>
  <c r="P3057" i="1"/>
  <c r="P3056" i="1"/>
  <c r="P3055" i="1"/>
  <c r="P3054" i="1"/>
  <c r="P2962" i="1"/>
  <c r="P2961" i="1"/>
  <c r="P2960" i="1"/>
  <c r="P2956" i="1"/>
  <c r="P2955" i="1"/>
  <c r="P2952" i="1"/>
  <c r="P2950" i="1"/>
  <c r="P2949" i="1"/>
  <c r="P2948" i="1"/>
  <c r="P2947" i="1"/>
  <c r="P2945" i="1"/>
  <c r="P2943" i="1"/>
  <c r="P2916" i="1"/>
  <c r="P2915" i="1"/>
  <c r="P2912" i="1"/>
  <c r="P2911" i="1"/>
  <c r="P2909" i="1"/>
  <c r="P2904" i="1"/>
  <c r="P2901" i="1"/>
  <c r="P2900" i="1"/>
  <c r="P2896" i="1"/>
  <c r="P2890" i="1"/>
  <c r="P2889" i="1"/>
  <c r="P2886" i="1"/>
  <c r="P2883" i="1"/>
  <c r="P2881" i="1"/>
  <c r="P2878" i="1"/>
  <c r="P2877" i="1"/>
  <c r="P2874" i="1"/>
  <c r="P2867" i="1"/>
  <c r="P2865" i="1"/>
  <c r="P2864" i="1"/>
  <c r="P2860" i="1"/>
  <c r="P2855" i="1"/>
  <c r="P2853" i="1"/>
  <c r="P2852" i="1"/>
  <c r="P2850" i="1"/>
  <c r="P2849" i="1"/>
  <c r="P2848" i="1"/>
  <c r="P2845" i="1"/>
  <c r="P2844" i="1"/>
  <c r="P2782" i="1"/>
  <c r="P2779" i="1"/>
  <c r="P2775" i="1"/>
  <c r="P2774" i="1"/>
  <c r="P2773" i="1"/>
  <c r="P2771" i="1"/>
  <c r="P2767" i="1"/>
  <c r="P2765" i="1"/>
  <c r="P2762" i="1"/>
  <c r="P2756" i="1"/>
  <c r="P2753" i="1"/>
  <c r="P2752" i="1"/>
  <c r="P2745" i="1"/>
  <c r="P2743" i="1"/>
  <c r="P2701" i="1"/>
  <c r="P2700" i="1"/>
  <c r="P2697" i="1"/>
  <c r="P2696" i="1"/>
  <c r="P2693" i="1"/>
  <c r="P2691" i="1"/>
  <c r="P2690" i="1"/>
  <c r="P2689" i="1"/>
  <c r="P2688" i="1"/>
  <c r="P2687" i="1"/>
  <c r="P2685" i="1"/>
  <c r="P2681" i="1"/>
  <c r="P2680" i="1"/>
  <c r="P2662" i="1"/>
  <c r="P2660" i="1"/>
  <c r="P2656" i="1"/>
  <c r="P2651" i="1"/>
  <c r="P2644" i="1"/>
  <c r="P2596" i="1"/>
  <c r="P2595" i="1"/>
  <c r="P2594" i="1"/>
  <c r="P2592" i="1"/>
  <c r="P2591" i="1"/>
  <c r="P2590" i="1"/>
  <c r="P2588" i="1"/>
  <c r="P2587" i="1"/>
  <c r="P2586" i="1"/>
  <c r="P2584" i="1"/>
  <c r="P2581" i="1"/>
  <c r="P2580" i="1"/>
  <c r="P2579" i="1"/>
  <c r="P2578" i="1"/>
  <c r="P2577" i="1"/>
  <c r="P2576" i="1"/>
  <c r="P2575" i="1"/>
  <c r="P2574" i="1"/>
  <c r="P2573" i="1"/>
  <c r="P2569" i="1"/>
  <c r="P2568" i="1"/>
  <c r="P2566" i="1"/>
  <c r="P2565" i="1"/>
  <c r="P2563" i="1"/>
  <c r="P2522" i="1"/>
  <c r="P2521" i="1"/>
  <c r="P2520" i="1"/>
  <c r="P2518" i="1"/>
  <c r="P2515" i="1"/>
  <c r="P2514" i="1"/>
  <c r="P2513" i="1"/>
  <c r="P2512" i="1"/>
  <c r="P2510" i="1"/>
  <c r="P2509" i="1"/>
  <c r="P2507" i="1"/>
  <c r="P2506" i="1"/>
  <c r="P2505" i="1"/>
  <c r="P2504" i="1"/>
  <c r="P2442" i="1"/>
  <c r="P2441" i="1"/>
  <c r="P2440" i="1"/>
  <c r="P2439" i="1"/>
  <c r="P2438" i="1"/>
  <c r="P2437" i="1"/>
  <c r="P2436" i="1"/>
  <c r="P2435" i="1"/>
  <c r="P2434" i="1"/>
  <c r="P2433" i="1"/>
  <c r="P2430" i="1"/>
  <c r="P2429" i="1"/>
  <c r="P2428" i="1"/>
  <c r="P2427" i="1"/>
  <c r="P2425" i="1"/>
  <c r="P2424" i="1"/>
  <c r="P2423" i="1"/>
  <c r="P2421" i="1"/>
  <c r="P2420" i="1"/>
  <c r="P2419" i="1"/>
  <c r="P2418" i="1"/>
  <c r="P2414" i="1"/>
  <c r="P2412" i="1"/>
  <c r="P2410" i="1"/>
  <c r="P2406" i="1"/>
  <c r="P2404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88" i="1"/>
  <c r="P2385" i="1"/>
  <c r="P2382" i="1"/>
  <c r="P2381" i="1"/>
  <c r="P2380" i="1"/>
  <c r="P2379" i="1"/>
  <c r="P2377" i="1"/>
  <c r="P2376" i="1"/>
  <c r="P2375" i="1"/>
  <c r="P2373" i="1"/>
  <c r="P2372" i="1"/>
  <c r="P2371" i="1"/>
  <c r="P2370" i="1"/>
  <c r="P2367" i="1"/>
  <c r="P2366" i="1"/>
  <c r="P2365" i="1"/>
  <c r="P2363" i="1"/>
  <c r="P2362" i="1"/>
  <c r="P2360" i="1"/>
  <c r="P2359" i="1"/>
  <c r="P2358" i="1"/>
  <c r="P2356" i="1"/>
  <c r="P2355" i="1"/>
  <c r="P2354" i="1"/>
  <c r="P2352" i="1"/>
  <c r="P2351" i="1"/>
  <c r="P2350" i="1"/>
  <c r="P2348" i="1"/>
  <c r="P2347" i="1"/>
  <c r="P2346" i="1"/>
  <c r="P2344" i="1"/>
  <c r="P2343" i="1"/>
  <c r="P2155" i="1"/>
  <c r="P2154" i="1"/>
  <c r="P2153" i="1"/>
  <c r="P2151" i="1"/>
  <c r="P2148" i="1"/>
  <c r="P2143" i="1"/>
  <c r="P2142" i="1"/>
  <c r="P2138" i="1"/>
  <c r="P2132" i="1"/>
  <c r="P2130" i="1"/>
  <c r="P2128" i="1"/>
  <c r="P2124" i="1"/>
  <c r="P1999" i="1"/>
  <c r="P1998" i="1"/>
  <c r="P1996" i="1"/>
  <c r="P1995" i="1"/>
  <c r="P1994" i="1"/>
  <c r="P1990" i="1"/>
  <c r="P1988" i="1"/>
  <c r="P1985" i="1"/>
  <c r="P1984" i="1"/>
  <c r="P1913" i="1"/>
  <c r="P1909" i="1"/>
  <c r="P1907" i="1"/>
  <c r="P1906" i="1"/>
  <c r="P1881" i="1"/>
  <c r="P1880" i="1"/>
  <c r="P1879" i="1"/>
  <c r="P1878" i="1"/>
  <c r="P1876" i="1"/>
  <c r="P1875" i="1"/>
  <c r="P1871" i="1"/>
  <c r="P1869" i="1"/>
  <c r="P1867" i="1"/>
  <c r="P1865" i="1"/>
  <c r="P1863" i="1"/>
  <c r="P1820" i="1"/>
  <c r="P1817" i="1"/>
  <c r="P1815" i="1"/>
  <c r="P1813" i="1"/>
  <c r="P1793" i="1"/>
  <c r="P1770" i="1"/>
  <c r="P1768" i="1"/>
  <c r="P1742" i="1"/>
  <c r="P1741" i="1"/>
  <c r="P1740" i="1"/>
  <c r="P1736" i="1"/>
  <c r="P1735" i="1"/>
  <c r="P1734" i="1"/>
  <c r="P1733" i="1"/>
  <c r="P1732" i="1"/>
  <c r="P1731" i="1"/>
  <c r="P1729" i="1"/>
  <c r="P1724" i="1"/>
  <c r="P1723" i="1"/>
  <c r="P1720" i="1"/>
  <c r="P1717" i="1"/>
  <c r="P1714" i="1"/>
  <c r="P1710" i="1"/>
  <c r="P1708" i="1"/>
  <c r="P1707" i="1"/>
  <c r="P1704" i="1"/>
  <c r="P1703" i="1"/>
  <c r="P1701" i="1"/>
  <c r="P1700" i="1"/>
  <c r="P1698" i="1"/>
  <c r="P1696" i="1"/>
  <c r="P1688" i="1"/>
  <c r="P1684" i="1"/>
  <c r="P1601" i="1"/>
  <c r="P1600" i="1"/>
  <c r="P1599" i="1"/>
  <c r="P1597" i="1"/>
  <c r="P1595" i="1"/>
  <c r="P1594" i="1"/>
  <c r="P1591" i="1"/>
  <c r="P1590" i="1"/>
  <c r="P1589" i="1"/>
  <c r="P1588" i="1"/>
  <c r="P1586" i="1"/>
  <c r="P1585" i="1"/>
  <c r="P1582" i="1"/>
  <c r="P1571" i="1"/>
  <c r="P1569" i="1"/>
  <c r="P1566" i="1"/>
  <c r="P1564" i="1"/>
  <c r="P1562" i="1"/>
  <c r="P1561" i="1"/>
  <c r="P1559" i="1"/>
  <c r="P1557" i="1"/>
  <c r="P1556" i="1"/>
  <c r="P1555" i="1"/>
  <c r="P1553" i="1"/>
  <c r="P1549" i="1"/>
  <c r="P1547" i="1"/>
  <c r="P1546" i="1"/>
  <c r="P1545" i="1"/>
  <c r="P1544" i="1"/>
  <c r="P1543" i="1"/>
  <c r="P1501" i="1"/>
  <c r="P1499" i="1"/>
  <c r="P1498" i="1"/>
  <c r="P1497" i="1"/>
  <c r="P1495" i="1"/>
  <c r="P1491" i="1"/>
  <c r="P1489" i="1"/>
  <c r="P1488" i="1"/>
  <c r="P1486" i="1"/>
  <c r="P1484" i="1"/>
  <c r="P1462" i="1"/>
  <c r="P1461" i="1"/>
  <c r="P1460" i="1"/>
  <c r="P1459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2" i="1"/>
  <c r="P1437" i="1"/>
  <c r="P1434" i="1"/>
  <c r="P1431" i="1"/>
  <c r="P1428" i="1"/>
  <c r="P1427" i="1"/>
  <c r="P1425" i="1"/>
  <c r="P1424" i="1"/>
  <c r="P1423" i="1"/>
  <c r="P1420" i="1"/>
  <c r="P1418" i="1"/>
  <c r="P1416" i="1"/>
  <c r="P1413" i="1"/>
  <c r="P1412" i="1"/>
  <c r="P1411" i="1"/>
  <c r="P1408" i="1"/>
  <c r="P1407" i="1"/>
  <c r="P1344" i="1"/>
  <c r="P1342" i="1"/>
  <c r="P1335" i="1"/>
  <c r="P1334" i="1"/>
  <c r="P1329" i="1"/>
  <c r="P1324" i="1"/>
  <c r="P1318" i="1"/>
  <c r="P1241" i="1"/>
  <c r="P1239" i="1"/>
  <c r="P1238" i="1"/>
  <c r="P1236" i="1"/>
  <c r="P1233" i="1"/>
  <c r="P1232" i="1"/>
  <c r="P1229" i="1"/>
  <c r="P1228" i="1"/>
  <c r="P1227" i="1"/>
  <c r="P1185" i="1"/>
  <c r="P1184" i="1"/>
  <c r="P1183" i="1"/>
  <c r="P1180" i="1"/>
  <c r="P1179" i="1"/>
  <c r="P1178" i="1"/>
  <c r="P1175" i="1"/>
  <c r="P1174" i="1"/>
  <c r="P1173" i="1"/>
  <c r="P1172" i="1"/>
  <c r="P1171" i="1"/>
  <c r="P1166" i="1"/>
  <c r="P1165" i="1"/>
  <c r="P1164" i="1"/>
  <c r="P1163" i="1"/>
  <c r="P1162" i="1"/>
  <c r="P1161" i="1"/>
  <c r="P1160" i="1"/>
  <c r="P1158" i="1"/>
  <c r="P1153" i="1"/>
  <c r="P1151" i="1"/>
  <c r="P1150" i="1"/>
  <c r="P1149" i="1"/>
  <c r="P1147" i="1"/>
  <c r="P1146" i="1"/>
  <c r="P1145" i="1"/>
  <c r="P1144" i="1"/>
  <c r="P1143" i="1"/>
  <c r="P1142" i="1"/>
  <c r="P1141" i="1"/>
  <c r="P1140" i="1"/>
  <c r="P1136" i="1"/>
  <c r="P1133" i="1"/>
  <c r="P1132" i="1"/>
  <c r="P1131" i="1"/>
  <c r="P1130" i="1"/>
  <c r="P1127" i="1"/>
  <c r="P1126" i="1"/>
  <c r="P1125" i="1"/>
  <c r="P1124" i="1"/>
  <c r="P1123" i="1"/>
  <c r="P1122" i="1"/>
  <c r="P1121" i="1"/>
  <c r="P1118" i="1"/>
  <c r="P1117" i="1"/>
  <c r="P1116" i="1"/>
  <c r="P1113" i="1"/>
  <c r="P1111" i="1"/>
  <c r="P1109" i="1"/>
  <c r="P1107" i="1"/>
  <c r="P1103" i="1"/>
  <c r="P1099" i="1"/>
  <c r="P1092" i="1"/>
  <c r="P1089" i="1"/>
  <c r="P1088" i="1"/>
  <c r="P1086" i="1"/>
  <c r="P1083" i="1"/>
  <c r="P1074" i="1"/>
  <c r="P1073" i="1"/>
  <c r="P1070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9" i="1"/>
  <c r="P1048" i="1"/>
  <c r="P1046" i="1"/>
  <c r="P1043" i="1"/>
  <c r="P1042" i="1"/>
  <c r="P1013" i="1"/>
  <c r="P1012" i="1"/>
  <c r="P1010" i="1"/>
  <c r="P994" i="1"/>
  <c r="P993" i="1"/>
  <c r="P992" i="1"/>
  <c r="P990" i="1"/>
  <c r="P984" i="1"/>
  <c r="P983" i="1"/>
  <c r="P973" i="1"/>
  <c r="P949" i="1"/>
  <c r="P940" i="1"/>
  <c r="P938" i="1"/>
  <c r="P931" i="1"/>
  <c r="P929" i="1"/>
  <c r="P928" i="1"/>
  <c r="P922" i="1"/>
  <c r="P918" i="1"/>
  <c r="P916" i="1"/>
  <c r="P913" i="1"/>
  <c r="P910" i="1"/>
  <c r="P909" i="1"/>
  <c r="P908" i="1"/>
  <c r="P906" i="1"/>
  <c r="P904" i="1"/>
  <c r="P903" i="1"/>
  <c r="P902" i="1"/>
  <c r="P899" i="1"/>
  <c r="P892" i="1"/>
  <c r="P889" i="1"/>
  <c r="P877" i="1"/>
  <c r="P872" i="1"/>
  <c r="P870" i="1"/>
  <c r="P864" i="1"/>
  <c r="P780" i="1"/>
  <c r="P773" i="1"/>
  <c r="P772" i="1"/>
  <c r="P770" i="1"/>
  <c r="P769" i="1"/>
  <c r="P768" i="1"/>
  <c r="P766" i="1"/>
  <c r="P765" i="1"/>
  <c r="P764" i="1"/>
  <c r="P762" i="1"/>
  <c r="P719" i="1"/>
  <c r="P714" i="1"/>
  <c r="P712" i="1"/>
  <c r="P711" i="1"/>
  <c r="P708" i="1"/>
  <c r="P698" i="1"/>
  <c r="P696" i="1"/>
  <c r="P689" i="1"/>
  <c r="P688" i="1"/>
  <c r="P684" i="1"/>
  <c r="P683" i="1"/>
  <c r="P680" i="1"/>
  <c r="P676" i="1"/>
  <c r="P675" i="1"/>
  <c r="P668" i="1"/>
  <c r="P665" i="1"/>
  <c r="P664" i="1"/>
  <c r="P641" i="1"/>
  <c r="P640" i="1"/>
  <c r="P639" i="1"/>
  <c r="P638" i="1"/>
  <c r="P637" i="1"/>
  <c r="P636" i="1"/>
  <c r="P634" i="1"/>
  <c r="P632" i="1"/>
  <c r="P631" i="1"/>
  <c r="P630" i="1"/>
  <c r="P629" i="1"/>
  <c r="P627" i="1"/>
  <c r="P626" i="1"/>
  <c r="P625" i="1"/>
  <c r="P621" i="1"/>
  <c r="P620" i="1"/>
  <c r="P618" i="1"/>
  <c r="P617" i="1"/>
  <c r="P616" i="1"/>
  <c r="P614" i="1"/>
  <c r="P613" i="1"/>
  <c r="P612" i="1"/>
  <c r="P609" i="1"/>
  <c r="P608" i="1"/>
  <c r="P606" i="1"/>
  <c r="P605" i="1"/>
  <c r="P604" i="1"/>
  <c r="P601" i="1"/>
  <c r="P599" i="1"/>
  <c r="P598" i="1"/>
  <c r="P597" i="1"/>
  <c r="P596" i="1"/>
  <c r="P593" i="1"/>
  <c r="P592" i="1"/>
  <c r="P591" i="1"/>
  <c r="P587" i="1"/>
  <c r="P585" i="1"/>
  <c r="P584" i="1"/>
  <c r="P583" i="1"/>
  <c r="P582" i="1"/>
  <c r="P580" i="1"/>
  <c r="P579" i="1"/>
  <c r="P578" i="1"/>
  <c r="P577" i="1"/>
  <c r="P575" i="1"/>
  <c r="P574" i="1"/>
  <c r="P573" i="1"/>
  <c r="P572" i="1"/>
  <c r="P569" i="1"/>
  <c r="P568" i="1"/>
  <c r="P567" i="1"/>
  <c r="P566" i="1"/>
  <c r="P565" i="1"/>
  <c r="P564" i="1"/>
  <c r="P563" i="1"/>
  <c r="P562" i="1"/>
  <c r="P561" i="1"/>
  <c r="P560" i="1"/>
  <c r="P557" i="1"/>
  <c r="P555" i="1"/>
  <c r="P554" i="1"/>
  <c r="P550" i="1"/>
  <c r="P549" i="1"/>
  <c r="P548" i="1"/>
  <c r="P545" i="1"/>
  <c r="P544" i="1"/>
  <c r="P542" i="1"/>
  <c r="P520" i="1"/>
  <c r="P518" i="1"/>
  <c r="P514" i="1"/>
  <c r="P512" i="1"/>
  <c r="P511" i="1"/>
  <c r="P508" i="1"/>
  <c r="P507" i="1"/>
  <c r="P503" i="1"/>
  <c r="P498" i="1"/>
  <c r="P497" i="1"/>
  <c r="P496" i="1"/>
  <c r="P495" i="1"/>
  <c r="P494" i="1"/>
  <c r="P493" i="1"/>
  <c r="P492" i="1"/>
  <c r="P491" i="1"/>
  <c r="P490" i="1"/>
  <c r="P489" i="1"/>
  <c r="P488" i="1"/>
  <c r="P486" i="1"/>
  <c r="P484" i="1"/>
  <c r="P480" i="1"/>
  <c r="P479" i="1"/>
  <c r="P477" i="1"/>
  <c r="P476" i="1"/>
  <c r="P471" i="1"/>
  <c r="P470" i="1"/>
  <c r="P466" i="1"/>
  <c r="P464" i="1"/>
  <c r="P463" i="1"/>
  <c r="P462" i="1"/>
  <c r="P461" i="1"/>
  <c r="P459" i="1"/>
  <c r="P457" i="1"/>
  <c r="P455" i="1"/>
  <c r="P453" i="1"/>
  <c r="P449" i="1"/>
  <c r="P447" i="1"/>
  <c r="P445" i="1"/>
  <c r="P443" i="1"/>
  <c r="P442" i="1"/>
  <c r="P441" i="1"/>
  <c r="P439" i="1"/>
  <c r="P438" i="1"/>
  <c r="P437" i="1"/>
  <c r="P435" i="1"/>
  <c r="P431" i="1"/>
  <c r="P429" i="1"/>
  <c r="P427" i="1"/>
  <c r="P422" i="1"/>
  <c r="P240" i="1"/>
  <c r="P239" i="1"/>
  <c r="P238" i="1"/>
  <c r="P237" i="1"/>
  <c r="P235" i="1"/>
  <c r="P233" i="1"/>
  <c r="P232" i="1"/>
  <c r="P231" i="1"/>
  <c r="P230" i="1"/>
  <c r="P229" i="1"/>
  <c r="P227" i="1"/>
  <c r="P226" i="1"/>
  <c r="P225" i="1"/>
  <c r="P223" i="1"/>
  <c r="P217" i="1"/>
  <c r="P216" i="1"/>
  <c r="P215" i="1"/>
  <c r="P214" i="1"/>
  <c r="P211" i="1"/>
  <c r="P210" i="1"/>
  <c r="P208" i="1"/>
  <c r="P204" i="1"/>
  <c r="P201" i="1"/>
  <c r="P197" i="1"/>
  <c r="P196" i="1"/>
  <c r="P195" i="1"/>
  <c r="P194" i="1"/>
  <c r="P192" i="1"/>
  <c r="P191" i="1"/>
  <c r="P190" i="1"/>
  <c r="P188" i="1"/>
  <c r="P184" i="1"/>
  <c r="P180" i="1"/>
  <c r="P178" i="1"/>
  <c r="P176" i="1"/>
  <c r="P175" i="1"/>
  <c r="P174" i="1"/>
  <c r="P173" i="1"/>
  <c r="P170" i="1"/>
  <c r="P169" i="1"/>
  <c r="P167" i="1"/>
  <c r="P165" i="1"/>
  <c r="P163" i="1"/>
  <c r="P162" i="1"/>
  <c r="P161" i="1"/>
  <c r="P160" i="1"/>
  <c r="P159" i="1"/>
  <c r="P157" i="1"/>
  <c r="P154" i="1"/>
  <c r="P153" i="1"/>
  <c r="P150" i="1"/>
  <c r="P149" i="1"/>
  <c r="P145" i="1"/>
  <c r="P144" i="1"/>
  <c r="P142" i="1"/>
  <c r="P139" i="1"/>
  <c r="P138" i="1"/>
  <c r="P136" i="1"/>
  <c r="P135" i="1"/>
  <c r="P133" i="1"/>
  <c r="P132" i="1"/>
  <c r="P131" i="1"/>
  <c r="P126" i="1"/>
  <c r="P125" i="1"/>
  <c r="P124" i="1"/>
  <c r="P123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<sst xmlns="http://schemas.openxmlformats.org/spreadsheetml/2006/main" count="33046" uniqueCount="8400">
  <si>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</si>
  <si>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</si>
  <si>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</si>
  <si>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</si>
  <si>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</si>
  <si>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</si>
  <si>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</si>
  <si>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</si>
  <si>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</si>
  <si>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</si>
  <si>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</si>
  <si>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</si>
  <si>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</si>
  <si>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</si>
  <si>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</si>
  <si>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</si>
  <si>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</si>
  <si>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</si>
  <si>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</si>
  <si>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</si>
  <si>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</si>
  <si>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</si>
  <si>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</si>
  <si>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</si>
  <si>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</si>
  <si>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</si>
  <si>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</si>
  <si>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</si>
  <si>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</si>
  <si>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</si>
  <si>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</si>
  <si>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</si>
  <si>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</si>
  <si>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</si>
  <si>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</si>
  <si>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</si>
  <si>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</si>
  <si>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</si>
  <si>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</si>
  <si>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</si>
  <si>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</si>
  <si>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</si>
  <si>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</si>
  <si>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</si>
  <si>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</si>
  <si>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</si>
  <si>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</si>
  <si>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</si>
  <si>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</si>
  <si>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</si>
  <si>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</si>
  <si>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</si>
  <si>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</si>
  <si>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</si>
  <si>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</si>
  <si>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</si>
  <si>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</si>
  <si>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</si>
  <si>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</si>
  <si>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</si>
  <si>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</si>
  <si>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</si>
  <si>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</si>
  <si>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</si>
  <si>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</si>
  <si>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</si>
  <si>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</si>
  <si>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</si>
  <si>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</si>
  <si>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</si>
  <si>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</si>
  <si>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</si>
  <si>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</si>
  <si>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</si>
  <si>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</si>
  <si>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</si>
  <si>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</si>
  <si>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</si>
  <si>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</si>
  <si>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</si>
  <si>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</si>
  <si>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</si>
  <si>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</si>
  <si>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</si>
  <si>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</si>
  <si>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</si>
  <si>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</si>
  <si>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</si>
  <si>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</si>
  <si>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</si>
  <si>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</si>
  <si>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</si>
  <si>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</si>
  <si>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</si>
  <si>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</si>
  <si>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</si>
  <si>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</si>
  <si>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</si>
  <si>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</si>
  <si>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</si>
  <si>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</si>
  <si>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</si>
  <si>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</si>
  <si>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</si>
  <si>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</si>
  <si>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</si>
  <si>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</si>
  <si>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</si>
  <si>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</si>
  <si>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</si>
  <si>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</si>
  <si>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</si>
  <si>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</si>
  <si>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</si>
  <si>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</si>
  <si>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</si>
  <si>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</si>
  <si>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</si>
  <si>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</si>
  <si>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</si>
  <si>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</si>
  <si>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</si>
  <si>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</si>
  <si>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</si>
  <si>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</si>
  <si>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</si>
  <si>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</si>
  <si>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</si>
  <si>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</si>
  <si>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</si>
  <si>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</si>
  <si>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</si>
  <si>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</si>
  <si>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</si>
  <si>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</si>
  <si>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</si>
  <si>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</si>
  <si>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</si>
  <si>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</si>
  <si>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</si>
  <si>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</si>
  <si>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</si>
  <si>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</si>
  <si>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</si>
  <si>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</si>
  <si>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</si>
  <si>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</si>
  <si>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</si>
  <si>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</si>
  <si>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</si>
  <si>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</si>
  <si>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</si>
  <si>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</si>
  <si>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</si>
  <si>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</si>
  <si>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</si>
  <si>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</si>
  <si>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</si>
  <si>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</si>
  <si>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</si>
  <si>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</si>
  <si>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</si>
  <si>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</si>
  <si>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</si>
  <si>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</si>
  <si>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</si>
  <si>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</si>
  <si>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</si>
  <si>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</si>
  <si>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</si>
  <si>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</si>
  <si>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</si>
  <si>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</si>
  <si>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</si>
  <si>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</si>
  <si>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</si>
  <si>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</si>
  <si>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</si>
  <si>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</si>
  <si>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</si>
  <si>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</si>
  <si>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</si>
  <si>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</si>
  <si>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</si>
  <si>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</si>
  <si>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</si>
  <si>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</si>
  <si>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</si>
  <si>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</si>
  <si>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</si>
  <si>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</si>
  <si>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</si>
  <si>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</si>
  <si>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</si>
  <si>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</si>
  <si>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</si>
  <si>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</si>
  <si>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</si>
  <si>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</si>
  <si>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</si>
  <si>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</si>
  <si>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</si>
  <si>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</si>
  <si>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</si>
  <si>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</si>
  <si>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</si>
  <si>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</si>
  <si>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</si>
  <si>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</si>
  <si>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</si>
  <si>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</si>
  <si>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</si>
  <si>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</si>
  <si>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</si>
  <si>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</si>
  <si>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</si>
  <si>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</si>
  <si>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</si>
  <si>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</si>
  <si>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</si>
  <si>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</si>
  <si>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</si>
  <si>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</si>
  <si>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</si>
  <si>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</si>
  <si>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</si>
  <si>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</si>
  <si>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</si>
  <si>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</si>
  <si>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</si>
  <si>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</si>
  <si>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</si>
  <si>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</si>
  <si>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</si>
  <si>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</si>
  <si>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</si>
  <si>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</si>
  <si>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</si>
  <si>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</si>
  <si>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</si>
  <si>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</si>
  <si>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</si>
  <si>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</si>
  <si>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</si>
  <si>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</si>
  <si>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</si>
  <si>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</si>
  <si>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</si>
  <si>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</si>
  <si>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</si>
  <si>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</si>
  <si>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</si>
  <si>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</si>
  <si>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</si>
  <si>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</si>
  <si>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</si>
  <si>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</si>
  <si>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</si>
  <si>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</si>
  <si>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</si>
  <si>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</si>
  <si>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</si>
  <si>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</si>
  <si>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</si>
  <si>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</si>
  <si>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</si>
  <si>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</si>
  <si>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</si>
  <si>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</si>
  <si>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</si>
  <si>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</si>
  <si>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</si>
  <si>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</si>
  <si>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</si>
  <si>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</si>
  <si>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</si>
  <si>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</si>
  <si>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</si>
  <si>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</si>
  <si>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</si>
  <si>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</si>
  <si>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</si>
  <si>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</si>
  <si>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</si>
  <si>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</si>
  <si>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</si>
  <si>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</si>
  <si>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</si>
  <si>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</si>
  <si>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</si>
  <si>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</si>
  <si>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</si>
  <si>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</si>
  <si>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</si>
  <si>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</si>
  <si>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</si>
  <si>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</si>
  <si>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</si>
  <si>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</si>
  <si>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</si>
  <si>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</si>
  <si>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</si>
  <si>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</si>
  <si>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</si>
  <si>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</si>
  <si>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</si>
  <si>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</si>
  <si>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</si>
  <si>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</si>
  <si>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</si>
  <si>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</si>
  <si>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</si>
  <si>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</si>
  <si>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</si>
  <si>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</si>
  <si>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</si>
  <si>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</si>
  <si>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</si>
  <si>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</si>
  <si>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</si>
  <si>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</si>
  <si>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</si>
  <si>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</si>
  <si>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</si>
  <si>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</si>
  <si>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</si>
  <si>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</si>
  <si>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</si>
  <si>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</si>
  <si>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</si>
  <si>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</si>
  <si>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</si>
  <si>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</si>
  <si>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</si>
  <si>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</si>
  <si>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</si>
  <si>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</si>
  <si>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</si>
  <si>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</si>
  <si>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</si>
  <si>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</si>
  <si>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</si>
  <si>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</si>
  <si>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</si>
  <si>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</si>
  <si>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</si>
  <si>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</si>
  <si>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</si>
  <si>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</si>
  <si>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</si>
  <si>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</si>
  <si>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</si>
  <si>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</si>
  <si>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</si>
  <si>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</si>
  <si>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</si>
  <si>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</si>
  <si>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</si>
  <si>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</si>
  <si>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</si>
  <si>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</si>
  <si>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</si>
  <si>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</si>
  <si>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</si>
  <si>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</si>
  <si>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</si>
  <si>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</si>
  <si>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</si>
  <si>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</si>
  <si>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</si>
  <si>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</si>
  <si>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</si>
  <si>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</si>
  <si>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</si>
  <si>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</si>
  <si>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</si>
  <si>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</si>
  <si>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</si>
  <si>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</si>
  <si>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</si>
  <si>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</si>
  <si>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</si>
  <si>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</si>
  <si>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</si>
  <si>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</si>
  <si>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</si>
  <si>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</si>
  <si>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</si>
  <si>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</si>
  <si>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</si>
  <si>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</si>
  <si>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</si>
  <si>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</si>
  <si>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</si>
  <si>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</si>
  <si>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</si>
  <si>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</si>
  <si>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</si>
  <si>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</si>
  <si>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</si>
  <si>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</si>
  <si>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</si>
  <si>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</si>
  <si>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</si>
  <si>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</si>
  <si>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</si>
  <si>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</si>
  <si>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</si>
  <si>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</si>
  <si>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</si>
  <si>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</si>
  <si>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</si>
  <si>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</si>
  <si>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</si>
  <si>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</si>
  <si>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</si>
  <si>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</si>
  <si>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</si>
  <si>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</si>
  <si>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</si>
  <si>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</si>
  <si>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</si>
  <si>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</si>
  <si>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</si>
  <si>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</si>
  <si>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</si>
  <si>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</si>
  <si>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</si>
  <si>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</si>
  <si>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</si>
  <si>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</si>
  <si>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</si>
  <si>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</si>
  <si>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</si>
  <si>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</si>
  <si>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</si>
  <si>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</si>
  <si>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</si>
  <si>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</si>
  <si>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</si>
  <si>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</si>
  <si>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</si>
  <si>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</si>
  <si>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</si>
  <si>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</si>
  <si>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</si>
  <si>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</si>
  <si>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</si>
  <si>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</si>
  <si>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</si>
  <si>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</si>
  <si>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</si>
  <si>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</si>
  <si>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</si>
  <si>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</si>
  <si>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</si>
  <si>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</si>
  <si>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</si>
  <si>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</si>
  <si>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</si>
  <si>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</si>
  <si>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</si>
  <si>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</si>
  <si>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</si>
  <si>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</si>
  <si>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</si>
  <si>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</si>
  <si>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</si>
  <si>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</si>
  <si>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</si>
  <si>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</si>
  <si>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</si>
  <si>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</si>
  <si>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</si>
  <si>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</si>
  <si>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</si>
  <si>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</si>
  <si>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</si>
  <si>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</si>
  <si>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</si>
  <si>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</si>
  <si>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</si>
  <si>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</si>
  <si>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</si>
  <si>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</si>
  <si>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</si>
  <si>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</si>
  <si>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</si>
  <si>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</si>
  <si>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</si>
  <si>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</si>
  <si>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</si>
  <si>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</si>
  <si>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</si>
  <si>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</si>
  <si>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</si>
  <si>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</si>
  <si>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</si>
  <si>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</si>
  <si>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</si>
  <si>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</si>
  <si>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</si>
  <si>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</si>
  <si>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</si>
  <si>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</si>
  <si>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</si>
  <si>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</si>
  <si>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</si>
  <si>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</si>
  <si>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</si>
  <si>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</si>
  <si>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</si>
  <si>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</si>
  <si>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</si>
  <si>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</si>
  <si>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</si>
  <si>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</si>
  <si>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</si>
  <si>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</si>
  <si>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</si>
  <si>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</si>
  <si>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</si>
  <si>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</si>
  <si>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</si>
  <si>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</si>
  <si>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</si>
  <si>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</si>
  <si>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</si>
  <si>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</si>
  <si>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</si>
  <si>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</si>
  <si>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</si>
  <si>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</si>
  <si>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</si>
  <si>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</si>
  <si>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</si>
  <si>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</si>
  <si>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</si>
  <si>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</si>
  <si>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</si>
  <si>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</si>
  <si>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</si>
  <si>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</si>
  <si>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</si>
  <si>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</si>
  <si>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</si>
  <si>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</si>
  <si>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</si>
  <si>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</si>
  <si>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</si>
  <si>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</si>
  <si>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</si>
  <si>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</si>
  <si>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</si>
  <si>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</si>
  <si>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</si>
  <si>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</si>
  <si>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</si>
  <si>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</si>
  <si>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</si>
  <si>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</si>
  <si>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</si>
  <si>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</si>
  <si>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</si>
  <si>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</si>
  <si>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</si>
  <si>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</si>
  <si>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</si>
  <si>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</si>
  <si>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</si>
  <si>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</si>
  <si>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</si>
  <si>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</si>
  <si>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</si>
  <si>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</si>
  <si>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</si>
  <si>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</si>
  <si>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</si>
  <si>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</si>
  <si>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</si>
  <si>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</si>
  <si>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</si>
  <si>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</si>
  <si>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</si>
  <si>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</si>
  <si>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</si>
  <si>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</si>
  <si>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</si>
  <si>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</si>
  <si>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</si>
  <si>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</si>
  <si>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</si>
  <si>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</si>
  <si>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</si>
  <si>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</si>
  <si>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</si>
  <si>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</si>
  <si>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</si>
  <si>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</si>
  <si>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</si>
  <si>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</si>
  <si>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</si>
  <si>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</si>
  <si>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</si>
  <si>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</si>
  <si>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</si>
  <si>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</si>
  <si>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</si>
  <si>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</si>
  <si>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</si>
  <si>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</si>
  <si>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</si>
  <si>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</si>
  <si>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</si>
  <si>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</si>
  <si>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</si>
  <si>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</si>
  <si>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</si>
  <si>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</si>
  <si>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</si>
  <si>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</si>
  <si>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</si>
  <si>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</si>
  <si>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</si>
  <si>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</si>
  <si>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</si>
  <si>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</si>
  <si>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</si>
  <si>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</si>
  <si>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</si>
  <si>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</si>
  <si>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</si>
  <si>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</si>
  <si>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</si>
  <si>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</si>
  <si>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</si>
  <si>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</si>
  <si>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</si>
  <si>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</si>
  <si>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</si>
  <si>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</si>
  <si>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</si>
  <si>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</si>
  <si>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</si>
  <si>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</si>
  <si>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</si>
  <si>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</si>
  <si>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</si>
  <si>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</si>
  <si>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</si>
  <si>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</si>
  <si>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</si>
  <si>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</si>
  <si>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</si>
  <si>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</si>
  <si>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</si>
  <si>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</si>
  <si>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</si>
  <si>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</si>
  <si>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</si>
  <si>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</si>
  <si>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</si>
  <si>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</si>
  <si>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</si>
  <si>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</si>
  <si>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</si>
  <si>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</si>
  <si>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</si>
  <si>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</si>
  <si>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</si>
  <si>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</si>
  <si>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</si>
  <si>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</si>
  <si>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</si>
  <si>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</si>
  <si>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</si>
  <si>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</si>
  <si>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</si>
  <si>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</si>
  <si>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</si>
  <si>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</si>
  <si>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</si>
  <si>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</si>
  <si>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</si>
  <si>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</si>
  <si>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</si>
  <si>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</si>
  <si>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</si>
  <si>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</si>
  <si>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</si>
  <si>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</si>
  <si>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</si>
  <si>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</si>
  <si>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</si>
  <si>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</si>
  <si>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</si>
  <si>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</si>
  <si>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</si>
  <si>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</si>
  <si>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</si>
  <si>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</si>
  <si>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</si>
  <si>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</si>
  <si>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</si>
  <si>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</si>
  <si>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</si>
  <si>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</si>
  <si>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</si>
  <si>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</si>
  <si>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</si>
  <si>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</si>
  <si>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</si>
  <si>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</si>
  <si>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</si>
  <si>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</si>
  <si>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</si>
  <si>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</si>
  <si>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</si>
  <si>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</si>
  <si>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</si>
  <si>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</si>
  <si>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</si>
  <si>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</si>
  <si>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</si>
  <si>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</si>
  <si>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</si>
  <si>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</si>
  <si>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</si>
  <si>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</si>
  <si>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</si>
  <si>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</si>
  <si>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</si>
  <si>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</si>
  <si>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</si>
  <si>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</si>
  <si>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</si>
  <si>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</si>
  <si>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</si>
  <si>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</si>
  <si>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</si>
  <si>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</si>
  <si>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</si>
  <si>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</si>
  <si>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</si>
  <si>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</si>
  <si>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</si>
  <si>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</si>
  <si>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</si>
  <si>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</si>
  <si>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</si>
  <si>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</si>
  <si>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</si>
  <si>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</si>
  <si>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</si>
  <si>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</si>
  <si>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</si>
  <si>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</si>
  <si>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</si>
  <si>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</si>
  <si>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</si>
  <si>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</si>
  <si>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</si>
  <si>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</si>
  <si>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</si>
  <si>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</si>
  <si>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</si>
  <si>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</si>
  <si>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</si>
  <si>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</si>
  <si>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</si>
  <si>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</si>
  <si>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</si>
  <si>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</si>
  <si>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</si>
  <si>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</si>
  <si>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</si>
  <si>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</si>
  <si>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</si>
  <si>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</si>
  <si>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</si>
  <si>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</si>
  <si>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</si>
  <si>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</si>
  <si>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</si>
  <si>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</si>
  <si>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</si>
  <si>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</si>
  <si>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</si>
  <si>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</si>
  <si>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</si>
  <si>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</si>
  <si>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</si>
  <si>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</si>
  <si>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</si>
  <si>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</si>
  <si>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</si>
  <si>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</si>
  <si>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</si>
  <si>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</si>
  <si>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</si>
  <si>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</si>
  <si>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</si>
  <si>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</si>
  <si>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</si>
  <si>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</si>
  <si>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</si>
  <si>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</si>
  <si>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</si>
  <si>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</si>
  <si>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</si>
  <si>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</si>
  <si>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</si>
  <si>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</si>
  <si>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</si>
  <si>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</si>
  <si>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</si>
  <si>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</si>
  <si>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</si>
  <si>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</si>
  <si>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</si>
  <si>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</si>
  <si>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</si>
  <si>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</si>
  <si>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</si>
  <si>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</si>
  <si>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</si>
  <si>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</si>
  <si>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</si>
  <si>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</si>
  <si>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</si>
  <si>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</si>
  <si>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</si>
  <si>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</si>
  <si>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</si>
  <si>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</si>
  <si>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</si>
  <si>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</si>
  <si>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</si>
  <si>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</si>
  <si>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</si>
  <si>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</si>
  <si>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</si>
  <si>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</si>
  <si>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</si>
  <si>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</si>
  <si>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</si>
  <si>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</si>
  <si>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</si>
  <si>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</si>
  <si>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</si>
  <si>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</si>
  <si>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</si>
  <si>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</si>
  <si>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</si>
  <si>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</si>
  <si>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</si>
  <si>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</si>
  <si>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</si>
  <si>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</si>
  <si>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</si>
  <si>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</si>
  <si>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</si>
  <si>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</si>
  <si>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</si>
  <si>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</si>
  <si>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</si>
  <si>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</si>
  <si>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</si>
  <si>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</si>
  <si>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</si>
  <si>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</si>
  <si>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</si>
  <si>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</si>
  <si>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</si>
  <si>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</si>
  <si>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</si>
  <si>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</si>
  <si>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</si>
  <si>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</si>
  <si>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</si>
  <si>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</si>
  <si>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</si>
  <si>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</si>
  <si>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</si>
  <si>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</si>
  <si>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</si>
  <si>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</si>
  <si>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</si>
  <si>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</si>
  <si>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</si>
  <si>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</si>
  <si>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</si>
  <si>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</si>
  <si>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</si>
  <si>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</si>
  <si>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</si>
  <si>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</si>
  <si>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</si>
  <si>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</si>
  <si>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</si>
  <si>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</si>
  <si>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</si>
  <si>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</si>
  <si>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</si>
  <si>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</si>
  <si>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</si>
  <si>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</si>
  <si>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</si>
  <si>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</si>
  <si>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</si>
  <si>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</si>
  <si>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</si>
  <si>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</si>
  <si>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</si>
  <si>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</si>
  <si>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</si>
  <si>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</si>
  <si>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</si>
  <si>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</si>
  <si>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</si>
  <si>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</si>
  <si>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</si>
  <si>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</si>
  <si>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</si>
  <si>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</si>
  <si>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</si>
  <si>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</si>
  <si>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</si>
  <si>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</si>
  <si>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</si>
  <si>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</si>
  <si>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</si>
  <si>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</si>
  <si>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</si>
  <si>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</si>
  <si>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</si>
  <si>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</si>
  <si>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</si>
  <si>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</si>
  <si>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</si>
  <si>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</si>
  <si>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</si>
  <si>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</si>
  <si>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</si>
  <si>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</si>
  <si>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</si>
  <si>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</si>
  <si>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</si>
  <si>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</si>
  <si>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</si>
  <si>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</si>
  <si>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</si>
  <si>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</si>
  <si>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</si>
  <si>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</si>
  <si>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</si>
  <si>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</si>
  <si>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</si>
  <si>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</si>
  <si>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</si>
  <si>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</si>
  <si>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</si>
  <si>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</si>
  <si>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</si>
  <si>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</si>
  <si>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</si>
  <si>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</si>
  <si>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</si>
  <si>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</si>
  <si>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</si>
  <si>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</si>
  <si>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</si>
  <si>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</si>
  <si>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</si>
  <si>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</si>
  <si>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</si>
  <si>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</si>
  <si>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</si>
  <si>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</si>
  <si>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</si>
  <si>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</si>
  <si>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</si>
  <si>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</si>
  <si>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</si>
  <si>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</si>
  <si>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</si>
  <si>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</si>
  <si>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</si>
  <si>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</si>
  <si>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</si>
  <si>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</si>
  <si>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</si>
  <si>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</si>
  <si>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</si>
  <si>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</si>
  <si>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</si>
  <si>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</si>
  <si>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</si>
  <si>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</si>
  <si>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</si>
  <si>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</si>
  <si>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</si>
  <si>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</si>
  <si>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</si>
  <si>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</si>
  <si>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</si>
  <si>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</si>
  <si>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</si>
  <si>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</si>
  <si>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</si>
  <si>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</si>
  <si>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</si>
  <si>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</si>
  <si>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</si>
  <si>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</si>
  <si>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</si>
  <si>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</si>
  <si>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</si>
  <si>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</si>
  <si>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</si>
  <si>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</si>
  <si>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</si>
  <si>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</si>
  <si>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</si>
  <si>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</si>
  <si>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</si>
  <si>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</si>
  <si>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</si>
  <si>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</si>
  <si>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</si>
  <si>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</si>
  <si>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</si>
  <si>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</si>
  <si>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</si>
  <si>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</si>
  <si>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</si>
  <si>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</si>
  <si>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</si>
  <si>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</si>
  <si>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</si>
  <si>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</si>
  <si>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</si>
  <si>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</si>
  <si>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</si>
  <si>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</si>
  <si>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</si>
  <si>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</si>
  <si>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</si>
  <si>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</si>
  <si>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</si>
  <si>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</si>
  <si>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</si>
  <si>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</si>
  <si>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</si>
  <si>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</si>
  <si>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</si>
  <si>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</si>
  <si>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</si>
  <si>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</si>
  <si>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</si>
  <si>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</si>
  <si>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</si>
  <si>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</si>
  <si>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</si>
  <si>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</si>
  <si>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</si>
  <si>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</si>
  <si>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</si>
  <si>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</si>
  <si>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</si>
  <si>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</si>
  <si>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</si>
  <si>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</si>
  <si>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</si>
  <si>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</si>
  <si>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</si>
  <si>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</si>
  <si>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</si>
  <si>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</si>
  <si>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</si>
  <si>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</si>
  <si>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</si>
  <si>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</si>
  <si>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</si>
  <si>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</si>
  <si>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</si>
  <si>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</si>
  <si>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</si>
  <si>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</si>
  <si>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</si>
  <si>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</si>
  <si>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</si>
  <si>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</si>
  <si>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</si>
  <si>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</si>
  <si>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</si>
  <si>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</si>
  <si>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</si>
  <si>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</si>
  <si>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</si>
  <si>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</si>
  <si>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</si>
  <si>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</si>
  <si>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</si>
  <si>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</si>
  <si>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</si>
  <si>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</si>
  <si>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</si>
  <si>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</si>
  <si>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</si>
  <si>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</si>
  <si>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</si>
  <si>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</si>
  <si>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</si>
  <si>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</si>
  <si>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</si>
  <si>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</si>
  <si>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</si>
  <si>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</si>
  <si>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</si>
  <si>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</si>
  <si>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</si>
  <si>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</si>
  <si>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</si>
  <si>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</si>
  <si>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</si>
  <si>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</si>
  <si>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</si>
  <si>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</si>
  <si>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</si>
  <si>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</si>
  <si>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</si>
  <si>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</si>
  <si>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</si>
  <si>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</si>
  <si>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</si>
  <si>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</si>
  <si>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</si>
  <si>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</si>
  <si>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</si>
  <si>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</si>
  <si>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</si>
  <si>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</si>
  <si>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</si>
  <si>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</si>
  <si>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</si>
  <si>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</si>
  <si>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</si>
  <si>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</si>
  <si>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</si>
  <si>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</si>
  <si>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</si>
  <si>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</si>
  <si>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</si>
  <si>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</si>
  <si>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</si>
  <si>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</si>
  <si>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</si>
  <si>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</si>
  <si>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</si>
  <si>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</si>
  <si>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</si>
  <si>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</si>
  <si>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</si>
  <si>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</si>
  <si>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</si>
  <si>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</si>
  <si>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</si>
  <si>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</si>
  <si>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</si>
  <si>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</si>
  <si>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</si>
  <si>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</si>
  <si>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</si>
  <si>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</si>
  <si>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</si>
  <si>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</si>
  <si>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</si>
  <si>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</si>
  <si>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</si>
  <si>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</si>
  <si>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</si>
  <si>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</si>
  <si>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</si>
  <si>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</si>
  <si>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</si>
  <si>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</si>
  <si>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</si>
  <si>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</si>
  <si>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</si>
  <si>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</si>
  <si>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</si>
  <si>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</si>
  <si>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</si>
  <si>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</si>
  <si>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</si>
  <si>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</si>
  <si>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</si>
  <si>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</si>
  <si>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</si>
  <si>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</si>
  <si>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</si>
  <si>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</si>
  <si>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</si>
  <si>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</si>
  <si>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</si>
  <si>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</si>
  <si>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</si>
  <si>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</si>
  <si>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</si>
  <si>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</si>
  <si>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</si>
  <si>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</si>
  <si>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</si>
  <si>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</si>
  <si>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</si>
  <si>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</si>
  <si>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</si>
  <si>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</si>
  <si>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</si>
  <si>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</si>
  <si>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</si>
  <si>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</si>
  <si>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</si>
  <si>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</si>
  <si>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</si>
  <si>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</si>
  <si>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</si>
  <si>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</si>
  <si>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</si>
  <si>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</si>
  <si>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</si>
  <si>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</si>
  <si>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</si>
  <si>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</si>
  <si>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</si>
  <si>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</si>
  <si>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</si>
  <si>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</si>
  <si>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</si>
  <si>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</si>
  <si>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</si>
  <si>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</si>
  <si>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</si>
  <si>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</si>
  <si>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</si>
  <si>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</si>
  <si>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</si>
  <si>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</si>
  <si>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</si>
  <si>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</si>
  <si>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</si>
  <si>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</si>
  <si>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</si>
  <si>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</si>
  <si>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</si>
  <si>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</si>
  <si>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</si>
  <si>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</si>
  <si>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</si>
  <si>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</si>
  <si>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</si>
  <si>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</si>
  <si>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</si>
  <si>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</si>
  <si>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</si>
  <si>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</si>
  <si>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</si>
  <si>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</si>
  <si>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</si>
  <si>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</si>
  <si>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</si>
  <si>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</si>
  <si>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</si>
  <si>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</si>
  <si>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</si>
  <si>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</si>
  <si>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</si>
  <si>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</si>
  <si>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</si>
  <si>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</si>
  <si>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</si>
  <si>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</si>
  <si>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</si>
  <si>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</si>
  <si>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</si>
  <si>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</si>
  <si>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</si>
  <si>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</si>
  <si>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</si>
  <si>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</si>
  <si>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</si>
  <si>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</si>
  <si>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</si>
  <si>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</si>
  <si>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</si>
  <si>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</si>
  <si>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</si>
  <si>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</si>
  <si>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</si>
  <si>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</si>
  <si>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</si>
  <si>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</si>
  <si>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</si>
  <si>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</si>
  <si>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</si>
  <si>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</si>
  <si>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</si>
  <si>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</si>
  <si>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</si>
  <si>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</si>
  <si>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</si>
  <si>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</si>
  <si>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</si>
  <si>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</si>
  <si>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</si>
  <si>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</si>
  <si>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</si>
  <si>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</si>
  <si>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</si>
  <si>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</si>
  <si>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</si>
  <si>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</si>
  <si>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</si>
  <si>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</si>
  <si>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</si>
  <si>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</si>
  <si>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</si>
  <si>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</si>
  <si>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</si>
  <si>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</si>
  <si>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</si>
  <si>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</si>
  <si>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</si>
  <si>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</si>
  <si>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</si>
  <si>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</si>
  <si>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</si>
  <si>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</si>
  <si>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</si>
  <si>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</si>
  <si>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</si>
  <si>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</si>
  <si>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</si>
  <si>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</si>
  <si>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</si>
  <si>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</si>
  <si>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</si>
  <si>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</si>
  <si>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</si>
  <si>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</si>
  <si>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</si>
  <si>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</si>
  <si>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</si>
  <si>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</si>
  <si>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</si>
  <si>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</si>
  <si>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</si>
  <si>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</si>
  <si>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</si>
  <si>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</si>
  <si>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</si>
  <si>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</si>
  <si>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</si>
  <si>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</si>
  <si>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</si>
  <si>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</si>
  <si>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</si>
  <si>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</si>
  <si>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</si>
  <si>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</si>
  <si>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</si>
  <si>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</si>
  <si>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</si>
  <si>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</si>
  <si>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</si>
  <si>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</si>
  <si>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</si>
  <si>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</si>
  <si>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</si>
  <si>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</si>
  <si>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</si>
  <si>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</si>
  <si>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</si>
  <si>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</si>
  <si>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</si>
  <si>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</si>
  <si>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</si>
  <si>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</si>
  <si>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</si>
  <si>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</si>
  <si>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</si>
  <si>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</si>
  <si>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</si>
  <si>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</si>
  <si>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</si>
  <si>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</si>
  <si>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</si>
  <si>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</si>
  <si>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</si>
  <si>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</si>
  <si>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</si>
  <si>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</si>
  <si>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</si>
  <si>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</si>
  <si>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</si>
  <si>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</si>
  <si>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</si>
  <si>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</si>
  <si>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</si>
  <si>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</si>
  <si>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</si>
  <si>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</si>
  <si>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</si>
  <si>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</si>
  <si>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</si>
  <si>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</si>
  <si>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</si>
  <si>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</si>
  <si>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</si>
  <si>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</si>
  <si>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</si>
  <si>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</si>
  <si>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</si>
  <si>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</si>
  <si>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</si>
  <si>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</si>
  <si>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</si>
  <si>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</si>
  <si>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</si>
  <si>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</si>
  <si>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</si>
  <si>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</si>
  <si>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</si>
  <si>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</si>
  <si>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</si>
  <si>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</si>
  <si>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</si>
  <si>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</si>
  <si>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</si>
  <si>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</si>
  <si>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</si>
  <si>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</si>
  <si>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</si>
  <si>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</si>
  <si>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</si>
  <si>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</si>
  <si>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</si>
  <si>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</si>
  <si>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</si>
  <si>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</si>
  <si>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</si>
  <si>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</si>
  <si>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</si>
  <si>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</si>
  <si>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</si>
  <si>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</si>
  <si>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</si>
  <si>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</si>
  <si>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</si>
  <si>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</si>
  <si>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</si>
  <si>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</si>
  <si>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</si>
  <si>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</si>
  <si>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</si>
  <si>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</si>
  <si>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</si>
  <si>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</si>
  <si>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</si>
  <si>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</si>
  <si>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</si>
  <si>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</si>
  <si>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</si>
  <si>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</si>
  <si>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</si>
  <si>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</si>
  <si>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</si>
  <si>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</si>
  <si>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</si>
  <si>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</si>
  <si>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</si>
  <si>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</si>
  <si>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</si>
  <si>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</si>
  <si>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</si>
  <si>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</si>
  <si>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</si>
  <si>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</si>
  <si>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</si>
  <si>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</si>
  <si>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</si>
  <si>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</si>
  <si>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</si>
  <si>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</si>
  <si>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</si>
  <si>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</si>
  <si>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</si>
  <si>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</si>
  <si>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</si>
  <si>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</si>
  <si>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</si>
  <si>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</si>
  <si>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</si>
  <si>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</si>
  <si>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</si>
  <si>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</si>
  <si>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</si>
  <si>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</si>
  <si>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</si>
  <si>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</si>
  <si>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</si>
  <si>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</si>
  <si>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</si>
  <si>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</si>
  <si>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</si>
  <si>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</si>
  <si>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</si>
  <si>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</si>
  <si>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</si>
  <si>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</si>
  <si>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</si>
  <si>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</si>
  <si>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</si>
  <si>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</si>
  <si>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</si>
  <si>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</si>
  <si>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</si>
  <si>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</si>
  <si>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</si>
  <si>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</si>
  <si>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</si>
  <si>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</si>
  <si>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</si>
  <si>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</si>
  <si>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</si>
  <si>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</si>
  <si>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</si>
  <si>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</si>
  <si>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</si>
  <si>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</si>
  <si>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</si>
  <si>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</si>
  <si>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</si>
  <si>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</si>
  <si>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</si>
  <si>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</si>
  <si>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</si>
  <si>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</si>
  <si>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</si>
  <si>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</si>
  <si>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</si>
  <si>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</si>
  <si>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</si>
  <si>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</si>
  <si>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</si>
  <si>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</si>
  <si>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</si>
  <si>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</si>
  <si>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</si>
  <si>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</si>
  <si>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</si>
  <si>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</si>
  <si>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</si>
  <si>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</si>
  <si>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</si>
  <si>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</si>
  <si>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</si>
  <si>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</si>
  <si>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</si>
  <si>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</si>
  <si>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</si>
  <si>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</si>
  <si>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</si>
  <si>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</si>
  <si>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</si>
  <si>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</si>
  <si>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</si>
  <si>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</si>
  <si>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</si>
  <si>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</si>
  <si>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</si>
  <si>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</si>
  <si>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</si>
  <si>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</si>
  <si>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</si>
  <si>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</si>
  <si>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</si>
  <si>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</si>
  <si>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</si>
  <si>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</si>
  <si>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</si>
  <si>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</si>
  <si>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</si>
  <si>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</si>
  <si>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</si>
  <si>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</si>
  <si>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</si>
  <si>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</si>
  <si>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</si>
  <si>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</si>
  <si>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</si>
  <si>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</si>
  <si>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</si>
  <si>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</si>
  <si>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</si>
  <si>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</si>
  <si>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</si>
  <si>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</si>
  <si>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</si>
  <si>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</si>
  <si>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</si>
  <si>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</si>
  <si>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</si>
  <si>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</si>
  <si>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</si>
  <si>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</si>
  <si>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</si>
  <si>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</si>
  <si>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</si>
  <si>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</si>
  <si>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</si>
  <si>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</si>
  <si>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</si>
  <si>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</si>
  <si>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</si>
  <si>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</si>
  <si>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</si>
  <si>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</si>
  <si>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</si>
  <si>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</si>
  <si>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</si>
  <si>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</si>
  <si>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</si>
  <si>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</si>
  <si>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</si>
  <si>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</si>
  <si>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</si>
  <si>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</si>
  <si>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</si>
  <si>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</si>
  <si>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</si>
  <si>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</si>
  <si>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</si>
  <si>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</si>
  <si>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</si>
  <si>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</si>
  <si>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</si>
  <si>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</si>
  <si>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</si>
  <si>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</si>
  <si>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</si>
  <si>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</si>
  <si>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</si>
  <si>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</si>
  <si>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</si>
  <si>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</si>
  <si>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</si>
  <si>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</si>
  <si>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</si>
  <si>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</si>
  <si>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</si>
  <si>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</si>
  <si>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</si>
  <si>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</si>
  <si>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</si>
  <si>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</si>
  <si>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</si>
  <si>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</si>
  <si>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</si>
  <si>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</si>
  <si>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</si>
  <si>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</si>
  <si>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</si>
  <si>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</si>
  <si>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</si>
  <si>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</si>
  <si>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</si>
  <si>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</si>
  <si>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</si>
  <si>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</si>
  <si>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</si>
  <si>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</si>
  <si>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</si>
  <si>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</si>
  <si>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</si>
  <si>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</si>
  <si>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</si>
  <si>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</si>
  <si>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</si>
  <si>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</si>
  <si>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</si>
  <si>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</si>
  <si>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</si>
  <si>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</si>
  <si>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</si>
  <si>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</si>
  <si>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</si>
  <si>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</si>
  <si>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</si>
  <si>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</si>
  <si>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</si>
  <si>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</si>
  <si>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</si>
  <si>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</si>
  <si>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</si>
  <si>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</si>
  <si>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</si>
  <si>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</si>
  <si>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</si>
  <si>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</si>
  <si>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</si>
  <si>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</si>
  <si>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</si>
  <si>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</si>
  <si>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</si>
  <si>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</si>
  <si>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</si>
  <si>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</si>
  <si>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</si>
  <si>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</si>
  <si>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</si>
  <si>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</si>
  <si>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</si>
  <si>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</si>
  <si>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</si>
  <si>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</si>
  <si>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</si>
  <si>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</si>
  <si>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</si>
  <si>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</si>
  <si>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</si>
  <si>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</si>
  <si>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</si>
  <si>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</si>
  <si>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</si>
  <si>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</si>
  <si>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</si>
  <si>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</si>
  <si>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</si>
  <si>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</si>
  <si>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</si>
  <si>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</si>
  <si>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</si>
  <si>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</si>
  <si>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</si>
  <si>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</si>
  <si>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</si>
  <si>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</si>
  <si>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</si>
  <si>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</si>
  <si>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</si>
  <si>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</si>
  <si>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</si>
  <si>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</si>
  <si>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</si>
  <si>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</si>
  <si>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</si>
  <si>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</si>
  <si>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</si>
  <si>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</si>
  <si>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</si>
  <si>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</si>
  <si>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</si>
  <si>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</si>
  <si>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</si>
  <si>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</si>
  <si>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</si>
  <si>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</si>
  <si>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</si>
  <si>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</si>
  <si>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</si>
  <si>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</si>
  <si>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</si>
  <si>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</si>
  <si>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</si>
  <si>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</si>
  <si>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</si>
  <si>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</si>
  <si>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</si>
  <si>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</si>
  <si>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</si>
  <si>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</si>
  <si>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</si>
  <si>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</si>
  <si>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</si>
  <si>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</si>
  <si>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</si>
  <si>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</si>
  <si>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</si>
  <si>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</si>
  <si>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</si>
  <si>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</si>
  <si>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</si>
  <si>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</si>
  <si>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</si>
  <si>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</si>
  <si>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</si>
  <si>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</si>
  <si>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</si>
  <si>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</si>
  <si>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</si>
  <si>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</si>
  <si>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</si>
  <si>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</si>
  <si>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</si>
  <si>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</si>
  <si>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</si>
  <si>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</si>
  <si>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</si>
  <si>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</si>
  <si>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</si>
  <si>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</si>
  <si>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</si>
  <si>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</si>
  <si>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</si>
  <si>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</si>
  <si>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</si>
  <si>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</si>
  <si>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</si>
  <si>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</si>
  <si>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</si>
  <si>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</si>
  <si>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</si>
  <si>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</si>
  <si>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</si>
  <si>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</si>
  <si>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</si>
  <si>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</si>
  <si>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</si>
  <si>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</si>
  <si>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</si>
  <si>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</si>
  <si>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</si>
  <si>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</si>
  <si>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</si>
  <si>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</si>
  <si>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</si>
  <si>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</si>
  <si>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</si>
  <si>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</si>
  <si>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</si>
  <si>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</si>
  <si>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</si>
  <si>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</si>
  <si>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</si>
  <si>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</si>
  <si>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</si>
  <si>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</si>
  <si>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</si>
  <si>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</si>
  <si>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</si>
  <si>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</si>
  <si>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</si>
  <si>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</si>
  <si>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</si>
  <si>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</si>
  <si>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</si>
  <si>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</si>
  <si>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</si>
  <si>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</si>
  <si>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</si>
  <si>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</si>
  <si>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</si>
  <si>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</si>
  <si>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</si>
  <si>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</si>
  <si>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</si>
  <si>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</si>
  <si>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</si>
  <si>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</si>
  <si>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</si>
  <si>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</si>
  <si>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</si>
  <si>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</si>
  <si>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</si>
  <si>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</si>
  <si>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</si>
  <si>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</si>
  <si>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</si>
  <si>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</si>
  <si>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</si>
  <si>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</si>
  <si>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</si>
  <si>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</si>
  <si>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</si>
  <si>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</si>
  <si>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</si>
  <si>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</si>
  <si>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</si>
  <si>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</si>
  <si>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</si>
  <si>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</si>
  <si>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</si>
  <si>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</si>
  <si>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</si>
  <si>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</si>
  <si>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</si>
  <si>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</si>
  <si>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</si>
  <si>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</si>
  <si>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</si>
  <si>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</si>
  <si>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</si>
  <si>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</si>
  <si>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</si>
  <si>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</si>
  <si>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</si>
  <si>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</si>
  <si>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</si>
  <si>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</si>
  <si>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</si>
  <si>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</si>
  <si>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</si>
  <si>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</si>
  <si>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</si>
  <si>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</si>
  <si>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</si>
  <si>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</si>
  <si>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</si>
  <si>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</si>
  <si>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</si>
  <si>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</si>
  <si>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</si>
  <si>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</si>
  <si>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</si>
  <si>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</si>
  <si>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</si>
  <si>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</si>
  <si>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</si>
  <si>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</si>
  <si>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</si>
  <si>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</si>
  <si>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</si>
  <si>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</si>
  <si>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</si>
  <si>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</si>
  <si>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</si>
  <si>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</si>
  <si>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</si>
  <si>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</si>
  <si>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</si>
  <si>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</si>
  <si>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</si>
  <si>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</si>
  <si>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</si>
  <si>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</si>
  <si>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</si>
  <si>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</si>
  <si>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</si>
  <si>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</si>
  <si>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</si>
  <si>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</si>
  <si>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</si>
  <si>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</si>
  <si>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</si>
  <si>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</si>
  <si>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</si>
  <si>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</si>
  <si>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</si>
  <si>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</si>
  <si>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</si>
  <si>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</si>
  <si>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</si>
  <si>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</si>
  <si>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</si>
  <si>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</si>
  <si>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</si>
  <si>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</si>
  <si>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</si>
  <si>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</si>
  <si>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</si>
  <si>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</si>
  <si>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</si>
  <si>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</si>
  <si>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</si>
  <si>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</si>
  <si>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</si>
  <si>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</si>
  <si>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</si>
  <si>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</si>
  <si>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</si>
  <si>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</si>
  <si>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</si>
  <si>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</si>
  <si>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</si>
  <si>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</si>
  <si>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</si>
  <si>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</si>
  <si>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</si>
  <si>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</si>
  <si>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</si>
  <si>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</si>
  <si>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</si>
  <si>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</si>
  <si>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</si>
  <si>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</si>
  <si>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</si>
  <si>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</si>
  <si>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</si>
  <si>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</si>
  <si>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</si>
  <si>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</si>
  <si>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</si>
  <si>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</si>
  <si>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</si>
  <si>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</si>
  <si>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</si>
  <si>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</si>
  <si>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</si>
  <si>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</si>
  <si>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</si>
  <si>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</si>
  <si>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</si>
  <si>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</si>
  <si>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</si>
  <si>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</si>
  <si>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</si>
  <si>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</si>
  <si>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</si>
  <si>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</si>
  <si>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</si>
  <si>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</si>
  <si>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</si>
  <si>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</si>
  <si>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</si>
  <si>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</si>
  <si>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</si>
  <si>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</si>
  <si>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</si>
  <si>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</si>
  <si>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</si>
  <si>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</si>
  <si>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</si>
  <si>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</si>
  <si>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</si>
  <si>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</si>
  <si>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</si>
  <si>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</si>
  <si>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</si>
  <si>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</si>
  <si>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</si>
  <si>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</si>
  <si>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</si>
  <si>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</si>
  <si>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</si>
  <si>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</si>
  <si>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</si>
  <si>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</si>
  <si>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</si>
  <si>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</si>
  <si>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</si>
  <si>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</si>
  <si>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</si>
  <si>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</si>
  <si>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</si>
  <si>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</si>
  <si>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</si>
  <si>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</si>
  <si>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</si>
  <si>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</si>
  <si>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</si>
  <si>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</si>
  <si>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</si>
  <si>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</si>
  <si>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</si>
  <si>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</si>
  <si>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</si>
  <si>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</si>
  <si>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</si>
  <si>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</si>
  <si>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</si>
  <si>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</si>
  <si>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</si>
  <si>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</si>
  <si>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</si>
  <si>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</si>
  <si>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</si>
  <si>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</si>
  <si>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</si>
  <si>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</si>
  <si>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</si>
  <si>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</si>
  <si>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</si>
  <si>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</si>
  <si>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</si>
  <si>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</si>
  <si>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</si>
  <si>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</si>
  <si>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</si>
  <si>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</si>
  <si>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</si>
  <si>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</si>
  <si>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</si>
  <si>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</si>
  <si>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</si>
  <si>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</si>
  <si>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</si>
  <si>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</si>
  <si>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</si>
  <si>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</si>
  <si>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</si>
  <si>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</si>
  <si>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</si>
  <si>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</si>
  <si>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</si>
  <si>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</si>
  <si>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</si>
  <si>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</si>
  <si>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</si>
  <si>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</si>
  <si>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</si>
  <si>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</si>
  <si>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</si>
  <si>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</si>
  <si>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</si>
  <si>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</si>
  <si>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</si>
  <si>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</si>
  <si>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</si>
  <si>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</si>
  <si>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</si>
  <si>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</si>
  <si>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</si>
  <si>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</si>
  <si>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</si>
  <si>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</si>
  <si>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</si>
  <si>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</si>
  <si>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</si>
  <si>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</si>
  <si>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</si>
  <si>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</si>
  <si>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</si>
  <si>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</si>
  <si>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</si>
  <si>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</si>
  <si>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</si>
  <si>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</si>
  <si>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</si>
  <si>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</si>
  <si>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</si>
  <si>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</si>
  <si>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</si>
  <si>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</si>
  <si>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</si>
  <si>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</si>
  <si>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</si>
  <si>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</si>
  <si>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</si>
  <si>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</si>
  <si>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</si>
  <si>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</si>
  <si>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</si>
  <si>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</si>
  <si>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</si>
  <si>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</si>
  <si>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</si>
  <si>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</si>
  <si>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</si>
  <si>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</si>
  <si>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</si>
  <si>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</si>
  <si>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</si>
  <si>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</si>
  <si>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</si>
  <si>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</si>
  <si>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</si>
  <si>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</si>
  <si>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</si>
  <si>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</si>
  <si>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</si>
  <si>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</si>
  <si>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</si>
  <si>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</si>
  <si>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</si>
  <si>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</si>
  <si>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</si>
  <si>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</si>
  <si>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</si>
  <si>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</si>
  <si>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</si>
  <si>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</si>
  <si>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</si>
  <si>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</si>
  <si>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</si>
  <si>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</si>
  <si>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</si>
  <si>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</si>
  <si>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</si>
  <si>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</si>
  <si>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</si>
  <si>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</si>
  <si>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</si>
  <si>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</si>
  <si>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</si>
  <si>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</si>
  <si>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</si>
  <si>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</si>
  <si>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</si>
  <si>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</si>
  <si>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</si>
  <si>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</si>
  <si>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</si>
  <si>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</si>
  <si>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</si>
  <si>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</si>
  <si>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</si>
  <si>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</si>
  <si>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</si>
  <si>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</si>
  <si>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</si>
  <si>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</si>
  <si>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</si>
  <si>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</si>
  <si>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</si>
  <si>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</si>
  <si>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</si>
  <si>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</si>
  <si>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</si>
  <si>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</si>
  <si>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</si>
  <si>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</si>
  <si>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</si>
  <si>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</si>
  <si>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</si>
  <si>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</si>
  <si>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</si>
  <si>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</si>
  <si>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</si>
  <si>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</si>
  <si>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</si>
  <si>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</si>
  <si>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</si>
  <si>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</si>
  <si>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</si>
  <si>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</si>
  <si>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</si>
  <si>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</si>
  <si>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</si>
  <si>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</si>
  <si>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</si>
  <si>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</si>
  <si>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</si>
  <si>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</si>
  <si>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</si>
  <si>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</si>
  <si>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</si>
  <si>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</si>
  <si>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</si>
  <si>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</si>
  <si>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</si>
  <si>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</si>
  <si>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</si>
  <si>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</si>
  <si>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</si>
  <si>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</si>
  <si>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</si>
  <si>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</si>
  <si>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</si>
  <si>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</si>
  <si>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</si>
  <si>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</si>
  <si>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</si>
  <si>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</si>
  <si>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</si>
  <si>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</si>
  <si>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</si>
  <si>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</si>
  <si>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</si>
  <si>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</si>
  <si>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</si>
  <si>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</si>
  <si>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</si>
  <si>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</si>
  <si>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</si>
  <si>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</si>
  <si>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</si>
  <si>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</si>
  <si>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</si>
  <si>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</si>
  <si>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</si>
  <si>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</si>
  <si>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</si>
  <si>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</si>
  <si>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</si>
  <si>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</si>
  <si>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</si>
  <si>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</si>
  <si>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</si>
  <si>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</si>
  <si>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</si>
  <si>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</si>
  <si>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</si>
  <si>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</si>
  <si>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</si>
  <si>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</si>
  <si>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</si>
  <si>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</si>
  <si>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</si>
  <si>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</si>
  <si>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</si>
  <si>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</si>
  <si>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</si>
  <si>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</si>
  <si>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</si>
  <si>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</si>
  <si>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</si>
  <si>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</si>
  <si>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</si>
  <si>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</si>
  <si>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</si>
  <si>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</si>
  <si>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</si>
  <si>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</si>
  <si>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</si>
  <si>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</si>
  <si>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</si>
  <si>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</si>
  <si>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</si>
  <si>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</si>
  <si>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</si>
  <si>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</si>
  <si>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</si>
  <si>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</si>
  <si>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</si>
  <si>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</si>
  <si>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</si>
  <si>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</si>
  <si>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</si>
  <si>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</si>
  <si>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</si>
  <si>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</si>
  <si>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</si>
  <si>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</si>
  <si>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</si>
  <si>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</si>
  <si>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</si>
  <si>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</si>
  <si>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</si>
  <si>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</si>
  <si>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</si>
  <si>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</si>
  <si>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</si>
  <si>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</si>
  <si>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</si>
  <si>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</si>
  <si>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</si>
  <si>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</si>
  <si>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</si>
  <si>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</si>
  <si>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</si>
  <si>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</si>
  <si>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</si>
  <si>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</si>
  <si>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</si>
  <si>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</si>
  <si>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</si>
  <si>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</si>
  <si>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</si>
  <si>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</si>
  <si>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</si>
  <si>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</si>
  <si>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</si>
  <si>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</si>
  <si>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</si>
  <si>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</si>
  <si>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</si>
  <si>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</si>
  <si>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</si>
  <si>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</si>
  <si>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</si>
  <si>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</si>
  <si>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</si>
  <si>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</si>
  <si>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</si>
  <si>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</si>
  <si>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</si>
  <si>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</si>
  <si>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</si>
  <si>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</si>
  <si>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</si>
  <si>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</si>
  <si>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</si>
  <si>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</si>
  <si>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</si>
  <si>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</si>
  <si>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</si>
  <si>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</si>
  <si>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</si>
  <si>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</si>
  <si>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</si>
  <si>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</si>
  <si>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</si>
  <si>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</si>
  <si>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</si>
  <si>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</si>
  <si>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</si>
  <si>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</si>
  <si>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</si>
  <si>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</si>
  <si>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</si>
  <si>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</si>
  <si>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</si>
  <si>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</si>
  <si>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</si>
  <si>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</si>
  <si>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</si>
  <si>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</si>
  <si>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</si>
  <si>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</si>
  <si>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</si>
  <si>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</si>
  <si>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</si>
  <si>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</si>
  <si>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</si>
  <si>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</si>
  <si>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</si>
  <si>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</si>
  <si>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</si>
  <si>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</si>
  <si>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</si>
  <si>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</si>
  <si>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</si>
  <si>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</si>
  <si>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</si>
  <si>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</si>
  <si>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</si>
  <si>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</si>
  <si>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</si>
  <si>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</si>
  <si>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</si>
  <si>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</si>
  <si>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</si>
  <si>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</si>
  <si>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</si>
  <si>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</si>
  <si>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</si>
  <si>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</si>
  <si>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</si>
  <si>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</si>
  <si>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</si>
  <si>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</si>
  <si>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</si>
  <si>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</si>
  <si>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</si>
  <si>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</si>
  <si>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</si>
  <si>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</si>
  <si>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</si>
  <si>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</si>
  <si>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</si>
  <si>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</si>
  <si>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</si>
  <si>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</si>
  <si>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</si>
  <si>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</si>
  <si>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</si>
  <si>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</si>
  <si>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</si>
  <si>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</si>
  <si>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</si>
  <si>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</si>
  <si>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</si>
  <si>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</si>
  <si>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</si>
  <si>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</si>
  <si>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</si>
  <si>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</si>
  <si>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</si>
  <si>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</si>
  <si>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</si>
  <si>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</si>
  <si>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</si>
  <si>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</si>
  <si>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</si>
  <si>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</si>
  <si>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</si>
  <si>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</si>
  <si>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</si>
  <si>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</si>
  <si>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</si>
  <si>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</si>
  <si>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</si>
  <si>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</si>
  <si>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</si>
  <si>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</si>
  <si>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</si>
  <si>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</si>
  <si>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</si>
  <si>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</si>
  <si>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</si>
  <si>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</si>
  <si>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</si>
  <si>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</si>
  <si>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</si>
  <si>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</si>
  <si>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</si>
  <si>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</si>
  <si>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</si>
  <si>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</si>
  <si>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</si>
  <si>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</si>
  <si>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</si>
  <si>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</si>
  <si>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</si>
  <si>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</si>
  <si>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</si>
  <si>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</si>
  <si>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</si>
  <si>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</si>
  <si>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</si>
  <si>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</si>
  <si>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</si>
  <si>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</si>
  <si>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</si>
  <si>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</si>
  <si>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</si>
  <si>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</si>
  <si>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</si>
  <si>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</si>
  <si>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</si>
  <si>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</si>
  <si>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</si>
  <si>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</si>
  <si>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</si>
  <si>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</si>
  <si>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</si>
  <si>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</si>
  <si>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</si>
  <si>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</si>
  <si>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</si>
  <si>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</si>
  <si>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</si>
  <si>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</si>
  <si>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</si>
  <si>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</si>
  <si>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</si>
  <si>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</si>
  <si>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</si>
  <si>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</si>
  <si>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</si>
  <si>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</si>
  <si>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</si>
  <si>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</si>
  <si>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</si>
  <si>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</si>
  <si>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</si>
  <si>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</si>
  <si>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</si>
  <si>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</si>
  <si>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</si>
  <si>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</si>
  <si>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</si>
  <si>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</si>
  <si>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</si>
  <si>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</si>
  <si>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</si>
  <si>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</si>
  <si>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</si>
  <si>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</si>
  <si>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</si>
  <si>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</si>
  <si>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</si>
  <si>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</si>
  <si>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</si>
  <si>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</si>
  <si>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</si>
  <si>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</si>
  <si>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</si>
  <si>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</si>
  <si>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</si>
  <si>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</si>
  <si>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</si>
  <si>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</si>
  <si>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</si>
  <si>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</si>
  <si>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</si>
  <si>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</si>
  <si>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</si>
  <si>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</si>
  <si>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</si>
  <si>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</si>
  <si>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</si>
  <si>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</si>
  <si>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</si>
  <si>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</si>
  <si>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</si>
  <si>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</si>
  <si>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</si>
  <si>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</si>
  <si>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</si>
  <si>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</si>
  <si>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</si>
  <si>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</si>
  <si>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</si>
  <si>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</si>
  <si>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</si>
  <si>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</si>
  <si>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</si>
  <si>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</si>
  <si>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</si>
  <si>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</si>
  <si>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</si>
  <si>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</si>
  <si>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</si>
  <si>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</si>
  <si>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</si>
  <si>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</si>
  <si>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</si>
  <si>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</si>
  <si>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</si>
  <si>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</si>
  <si>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</si>
  <si>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</si>
  <si>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</si>
  <si>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</si>
  <si>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</si>
  <si>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</si>
  <si>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</si>
  <si>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</si>
  <si>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</si>
  <si>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</si>
  <si>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</si>
  <si>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</si>
  <si>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</si>
  <si>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</si>
  <si>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</si>
  <si>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</si>
  <si>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</si>
  <si>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</si>
  <si>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</si>
  <si>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</si>
  <si>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</si>
  <si>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</si>
  <si>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</si>
  <si>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</si>
  <si>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</si>
  <si>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</si>
  <si>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</si>
  <si>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</si>
  <si>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</si>
  <si>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</si>
  <si>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</si>
  <si>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</si>
  <si>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</si>
  <si>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</si>
  <si>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</si>
  <si>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</si>
  <si>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</si>
  <si>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</si>
  <si>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</si>
  <si>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</si>
  <si>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</si>
  <si>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</si>
  <si>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</si>
  <si>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</si>
  <si>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</si>
  <si>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</si>
  <si>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</si>
  <si>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</si>
  <si>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</si>
  <si>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</si>
  <si>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</si>
  <si>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</si>
  <si>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</si>
  <si>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</si>
  <si>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</si>
  <si>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</si>
  <si>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</si>
  <si>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</si>
  <si>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</si>
  <si>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</si>
  <si>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</si>
  <si>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</si>
  <si>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</si>
  <si>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</si>
  <si>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</si>
  <si>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</si>
  <si>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</si>
  <si>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</si>
  <si>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</si>
  <si>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</si>
  <si>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</si>
  <si>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</si>
  <si>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</si>
  <si>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</si>
  <si>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</si>
  <si>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</si>
  <si>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</si>
  <si>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</si>
  <si>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</si>
  <si>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</si>
  <si>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</si>
  <si>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</si>
  <si>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</si>
  <si>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</si>
  <si>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</si>
  <si>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</si>
  <si>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</si>
  <si>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</si>
  <si>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</si>
  <si>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</si>
  <si>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</si>
  <si>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</si>
  <si>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</si>
  <si>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</si>
  <si>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</si>
  <si>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</si>
  <si>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</si>
  <si>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</si>
  <si>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</si>
  <si>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</si>
  <si>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</si>
  <si>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</si>
  <si>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</si>
  <si>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</si>
  <si>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</si>
  <si>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</si>
  <si>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</si>
  <si>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</si>
  <si>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</si>
  <si>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</si>
  <si>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</si>
  <si>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</si>
  <si>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</si>
  <si>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</si>
  <si>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</si>
  <si>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</si>
  <si>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</si>
  <si>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</si>
  <si>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</si>
  <si>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</si>
  <si>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</si>
  <si>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</si>
  <si>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</si>
  <si>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</si>
  <si>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</si>
  <si>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</si>
  <si>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</si>
  <si>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</si>
  <si>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</si>
  <si>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</si>
  <si>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</si>
  <si>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</si>
  <si>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</si>
  <si>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</si>
  <si>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</si>
  <si>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</si>
  <si>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</si>
  <si>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</si>
  <si>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</si>
  <si>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</si>
  <si>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</si>
  <si>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</si>
  <si>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</si>
  <si>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</si>
  <si>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</si>
  <si>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</si>
  <si>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</si>
  <si>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</si>
  <si>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</si>
  <si>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</si>
  <si>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</si>
  <si>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</si>
  <si>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</si>
  <si>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</si>
  <si>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</si>
  <si>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</si>
  <si>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</si>
  <si>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</si>
  <si>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</si>
  <si>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</si>
  <si>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</si>
  <si>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</si>
  <si>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</si>
  <si>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</si>
  <si>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</si>
  <si>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</si>
  <si>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</si>
  <si>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</si>
  <si>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</si>
  <si>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</si>
  <si>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</si>
  <si>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</si>
  <si>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</si>
  <si>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</si>
  <si>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</si>
  <si>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</si>
  <si>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</si>
  <si>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</si>
  <si>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</si>
  <si>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</si>
  <si>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</si>
  <si>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</si>
  <si>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</si>
  <si>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</si>
  <si>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</si>
  <si>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</si>
  <si>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</si>
  <si>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</si>
  <si>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</si>
  <si>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</si>
  <si>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</si>
  <si>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</si>
  <si>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</si>
  <si>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</si>
  <si>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</si>
  <si>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</si>
  <si>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</si>
  <si>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</si>
  <si>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</si>
  <si>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</si>
  <si>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</si>
  <si>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</si>
  <si>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</si>
  <si>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</si>
  <si>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</si>
  <si>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</si>
  <si>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</si>
  <si>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</si>
  <si>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</si>
  <si>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</si>
  <si>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</si>
  <si>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</si>
  <si>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</si>
  <si>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</si>
  <si>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</si>
  <si>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</si>
  <si>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</si>
  <si>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</si>
  <si>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</si>
  <si>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</si>
  <si>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</si>
  <si>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</si>
  <si>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</si>
  <si>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</si>
  <si>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</si>
  <si>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</si>
  <si>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</si>
  <si>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</si>
  <si>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</si>
  <si>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</si>
  <si>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</si>
  <si>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</si>
  <si>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</si>
  <si>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</si>
  <si>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</si>
  <si>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</si>
  <si>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</si>
  <si>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</si>
  <si>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</si>
  <si>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</si>
  <si>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</si>
  <si>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</si>
  <si>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</si>
  <si>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</si>
  <si>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</si>
  <si>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</si>
  <si>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</si>
  <si>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</si>
  <si>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</si>
  <si>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</si>
  <si>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</si>
  <si>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</si>
  <si>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</si>
  <si>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</si>
  <si>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</si>
  <si>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</si>
  <si>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</si>
  <si>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</si>
  <si>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</si>
  <si>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</si>
  <si>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</si>
  <si>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</si>
  <si>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</si>
  <si>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</si>
  <si>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</si>
  <si>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</si>
  <si>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</si>
  <si>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</si>
  <si>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</si>
  <si>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</si>
  <si>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</si>
  <si>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</si>
  <si>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</si>
  <si>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</si>
  <si>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</si>
  <si>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</si>
  <si>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</si>
  <si>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</si>
  <si>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</si>
  <si>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</si>
  <si>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</si>
  <si>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</si>
  <si>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</si>
  <si>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</si>
  <si>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</si>
  <si>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</si>
  <si>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</si>
  <si>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</si>
  <si>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</si>
  <si>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</si>
  <si>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</si>
  <si>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</si>
  <si>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</si>
  <si>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</si>
  <si>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</si>
  <si>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</si>
  <si>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</si>
  <si>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</si>
  <si>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</si>
  <si>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</si>
  <si>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</si>
  <si>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</si>
  <si>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</si>
  <si>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</si>
  <si>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</si>
  <si>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</si>
  <si>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</si>
  <si>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</si>
  <si>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</si>
  <si>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</si>
  <si>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</si>
  <si>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</si>
  <si>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</si>
  <si>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</si>
  <si>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</si>
  <si>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</si>
  <si>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</si>
  <si>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</si>
  <si>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</si>
  <si>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</si>
  <si>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</si>
  <si>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</si>
  <si>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</si>
  <si>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</si>
  <si>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</si>
  <si>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</si>
  <si>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</si>
  <si>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</si>
  <si>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</si>
  <si>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</si>
  <si>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</si>
  <si>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</si>
  <si>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</si>
  <si>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</si>
  <si>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</si>
  <si>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</si>
  <si>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</si>
  <si>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</si>
  <si>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</si>
  <si>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</si>
  <si>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</si>
  <si>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</si>
  <si>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</si>
  <si>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</si>
  <si>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</si>
  <si>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</si>
  <si>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</si>
  <si>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</si>
  <si>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</si>
  <si>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</si>
  <si>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</si>
  <si>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</si>
  <si>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</si>
  <si>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</si>
  <si>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</si>
  <si>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</si>
  <si>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</si>
  <si>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</si>
  <si>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</si>
  <si>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</si>
  <si>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</si>
  <si>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</si>
  <si>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</si>
  <si>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</si>
  <si>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</si>
  <si>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</si>
  <si>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</si>
  <si>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</si>
  <si>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</si>
  <si>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</si>
  <si>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</si>
  <si>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</si>
  <si>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</si>
  <si>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</si>
  <si>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</si>
  <si>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</si>
  <si>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</si>
  <si>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</si>
  <si>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</si>
  <si>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</si>
  <si>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</si>
  <si>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</si>
  <si>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</si>
  <si>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</si>
  <si>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</si>
  <si>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</si>
  <si>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</si>
  <si>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</si>
  <si>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</si>
  <si>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</si>
  <si>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</si>
  <si>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</si>
  <si>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</si>
  <si>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</si>
  <si>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</si>
  <si>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</si>
  <si>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</si>
  <si>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</si>
  <si>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</si>
  <si>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</si>
  <si>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</si>
  <si>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</si>
  <si>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</si>
  <si>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</si>
  <si>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</si>
  <si>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</si>
  <si>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</si>
  <si>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</si>
  <si>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</si>
  <si>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</si>
  <si>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</si>
  <si>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</si>
  <si>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</si>
  <si>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</si>
  <si>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</si>
  <si>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</si>
  <si>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</si>
  <si>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</si>
  <si>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</si>
  <si>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</si>
  <si>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</si>
  <si>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</si>
  <si>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</si>
  <si>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</si>
  <si>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</si>
  <si>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</si>
  <si>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</si>
  <si>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</si>
  <si>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</si>
  <si>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</si>
  <si>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</si>
  <si>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</si>
  <si>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</si>
  <si>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</si>
  <si>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</si>
  <si>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</si>
  <si>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</si>
  <si>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</si>
  <si>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</si>
  <si>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</si>
  <si>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</si>
  <si>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</si>
  <si>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</si>
  <si>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</si>
  <si>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</si>
  <si>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</si>
  <si>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</si>
  <si>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</si>
  <si>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</si>
  <si>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</si>
  <si>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</si>
  <si>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</si>
  <si>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</si>
  <si>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</si>
  <si>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</si>
  <si>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</si>
  <si>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</si>
  <si>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</si>
  <si>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</si>
  <si>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</si>
  <si>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</si>
  <si>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</si>
  <si>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</si>
  <si>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</si>
  <si>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</si>
  <si>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</si>
  <si>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</si>
  <si>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</si>
  <si>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</si>
  <si>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</si>
  <si>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</si>
  <si>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</si>
  <si>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</si>
  <si>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</si>
  <si>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</si>
  <si>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</si>
  <si>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</si>
  <si>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</si>
  <si>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</si>
  <si>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</si>
  <si>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</si>
  <si>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</si>
  <si>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</si>
  <si>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</si>
  <si>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</si>
  <si>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</si>
  <si>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</si>
  <si>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</si>
  <si>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</si>
  <si>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</si>
  <si>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</si>
  <si>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</si>
  <si>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</si>
  <si>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</si>
  <si>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</si>
  <si>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</si>
  <si>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</si>
  <si>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</si>
  <si>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</si>
  <si>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</si>
  <si>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</si>
  <si>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</si>
  <si>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</si>
  <si>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</si>
  <si>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</si>
  <si>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</si>
  <si>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</si>
  <si>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</si>
  <si>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</si>
  <si>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</si>
  <si>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</si>
  <si>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</si>
  <si>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</si>
  <si>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</si>
  <si>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</si>
  <si>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</si>
  <si>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</si>
  <si>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</si>
  <si>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</si>
  <si>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</si>
  <si>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</si>
  <si>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</si>
  <si>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</si>
  <si>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</si>
  <si>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</si>
  <si>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</si>
  <si>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</si>
  <si>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</si>
  <si>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</si>
  <si>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</si>
  <si>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</si>
  <si>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</si>
  <si>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</si>
  <si>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</si>
  <si>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</si>
  <si>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</si>
  <si>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</si>
  <si>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</si>
  <si>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</si>
  <si>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</si>
  <si>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</si>
  <si>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</si>
  <si>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</si>
  <si>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</si>
  <si>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</si>
  <si>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</si>
  <si>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</si>
  <si>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</si>
  <si>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</si>
  <si>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</si>
  <si>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</si>
  <si>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</si>
  <si>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</si>
  <si>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</si>
  <si>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</si>
  <si>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</si>
  <si>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</si>
  <si>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</si>
  <si>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</si>
  <si>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</si>
  <si>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</si>
  <si>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</si>
  <si>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</si>
  <si>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</si>
  <si>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</si>
  <si>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</si>
  <si>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</si>
  <si>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</si>
  <si>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</si>
  <si>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</si>
  <si>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</si>
  <si>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</si>
  <si>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</si>
  <si>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</si>
  <si>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</si>
  <si>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</si>
  <si>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</si>
  <si>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</si>
  <si>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</si>
  <si>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</si>
  <si>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</si>
  <si>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</si>
  <si>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</si>
  <si>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</si>
  <si>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</si>
  <si>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</si>
  <si>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</si>
  <si>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</si>
  <si>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</si>
  <si>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</si>
  <si>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</si>
  <si>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</si>
  <si>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</si>
  <si>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</si>
  <si>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</si>
  <si>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</si>
  <si>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</si>
  <si>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</si>
  <si>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</si>
  <si>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</si>
  <si>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</si>
  <si>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</si>
  <si>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</si>
  <si>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</si>
  <si>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</si>
  <si>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</si>
  <si>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</si>
  <si>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</si>
  <si>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</si>
  <si>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</si>
  <si>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</si>
  <si>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</si>
  <si>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</si>
  <si>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</si>
  <si>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</si>
  <si>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</si>
  <si>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</si>
  <si>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</si>
  <si>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</si>
  <si>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</si>
  <si>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</si>
  <si>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</si>
  <si>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</si>
  <si>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</si>
  <si>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</si>
  <si>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</si>
  <si>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</si>
  <si>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</si>
  <si>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</si>
  <si>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</si>
  <si>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</si>
  <si>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</si>
  <si>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</si>
  <si>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</si>
  <si>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</si>
  <si>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</si>
  <si>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</si>
  <si>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</si>
  <si>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</si>
  <si>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</si>
  <si>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</si>
  <si>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</si>
  <si>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</si>
  <si>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</si>
  <si>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</si>
  <si>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</si>
  <si>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</si>
  <si>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</si>
  <si>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</si>
  <si>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</si>
  <si>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</si>
  <si>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</si>
  <si>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</si>
  <si>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</si>
  <si>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</si>
  <si>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</si>
  <si>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</si>
  <si>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</si>
  <si>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</si>
  <si>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</si>
  <si>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</si>
  <si>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</si>
  <si>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</si>
  <si>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</si>
  <si>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</si>
  <si>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</si>
  <si>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</si>
  <si>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</si>
  <si>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</si>
  <si>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</si>
  <si>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</si>
  <si>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</si>
  <si>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</si>
  <si>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</si>
  <si>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</si>
  <si>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</si>
  <si>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</si>
  <si>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</si>
  <si>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</si>
  <si>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</si>
  <si>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</si>
  <si>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</si>
  <si>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</si>
  <si>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</si>
  <si>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</si>
  <si>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</si>
  <si>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</si>
  <si>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</si>
  <si>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</si>
  <si>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</si>
  <si>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</si>
  <si>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</si>
  <si>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</si>
  <si>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</si>
  <si>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</si>
  <si>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</si>
  <si>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</si>
  <si>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</si>
  <si>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</si>
  <si>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</si>
  <si>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</si>
  <si>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</si>
  <si>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</si>
  <si>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</si>
  <si>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</si>
  <si>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</si>
  <si>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</si>
  <si>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</si>
  <si>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</si>
  <si>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</si>
  <si>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</si>
  <si>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</si>
  <si>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</si>
  <si>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</si>
  <si>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</si>
  <si>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</si>
  <si>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</si>
  <si>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</si>
  <si>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</si>
  <si>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</si>
  <si>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</si>
  <si>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</si>
  <si>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</si>
  <si>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</si>
  <si>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</si>
  <si>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</si>
  <si>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</si>
  <si>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</si>
  <si>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</si>
  <si>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</si>
  <si>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</si>
  <si>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</si>
  <si>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</si>
  <si>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</si>
  <si>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</si>
  <si>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</si>
  <si>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</si>
  <si>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</si>
  <si>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</si>
  <si>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</si>
  <si>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</si>
  <si>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</si>
  <si>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</si>
  <si>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</si>
  <si>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</si>
  <si>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</si>
  <si>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</si>
  <si>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</si>
  <si>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</si>
  <si>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</si>
  <si>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</si>
  <si>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</si>
  <si>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</si>
  <si>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</si>
  <si>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</si>
  <si>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</si>
  <si>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</si>
  <si>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</si>
  <si>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</si>
  <si>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</si>
  <si>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</si>
  <si>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</si>
  <si>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</si>
  <si>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</si>
  <si>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</si>
  <si>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</si>
  <si>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</si>
  <si>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</si>
  <si>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</si>
  <si>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</si>
  <si>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</si>
  <si>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</si>
  <si>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</si>
  <si>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</si>
  <si>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</si>
  <si>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</si>
  <si>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</si>
  <si>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</si>
  <si>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</si>
  <si>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</si>
  <si>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</si>
  <si>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</si>
  <si>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</si>
  <si>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</si>
  <si>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</si>
  <si>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</si>
  <si>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</si>
  <si>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</si>
  <si>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</si>
  <si>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</si>
  <si>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</si>
  <si>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</si>
  <si>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</si>
  <si>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</si>
  <si>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</si>
  <si>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</si>
  <si>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</si>
  <si>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</si>
  <si>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</si>
  <si>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</si>
  <si>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</si>
  <si>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</si>
  <si>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</si>
  <si>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</si>
  <si>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</si>
  <si>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</si>
  <si>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</si>
  <si>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</si>
  <si>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</si>
  <si>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</si>
  <si>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</si>
  <si>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</si>
  <si>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</si>
  <si>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</si>
  <si>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</si>
  <si>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</si>
  <si>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</si>
  <si>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</si>
  <si>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</si>
  <si>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</si>
  <si>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</si>
  <si>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</si>
  <si>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</si>
  <si>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</si>
  <si>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</si>
  <si>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</si>
  <si>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</si>
  <si>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</si>
  <si>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</si>
  <si>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</si>
  <si>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</si>
  <si>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</si>
  <si>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</si>
  <si>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</si>
  <si>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</si>
  <si>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</si>
  <si>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</si>
  <si>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</si>
  <si>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</si>
  <si>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</si>
  <si>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</si>
  <si>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</si>
  <si>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</si>
  <si>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</si>
  <si>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</si>
  <si>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</si>
  <si>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</si>
  <si>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</si>
  <si>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</si>
  <si>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</si>
  <si>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</si>
  <si>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</si>
  <si>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</si>
  <si>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</si>
  <si>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</si>
  <si>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</si>
  <si>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</si>
  <si>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</si>
  <si>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</si>
  <si>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</si>
  <si>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</si>
  <si>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</si>
  <si>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</si>
  <si>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</si>
  <si>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</si>
  <si>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</si>
  <si>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</si>
  <si>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</si>
  <si>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</si>
  <si>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</si>
  <si>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</si>
  <si>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</si>
  <si>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</si>
  <si>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</si>
  <si>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</si>
  <si>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</si>
  <si>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</si>
  <si>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</si>
  <si>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</si>
  <si>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</si>
  <si>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</si>
  <si>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</si>
  <si>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</si>
  <si>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</si>
  <si>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</si>
  <si>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</si>
  <si>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</si>
  <si>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</si>
  <si>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</si>
  <si>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</si>
  <si>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</si>
  <si>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</si>
  <si>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</si>
  <si>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</si>
  <si>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</si>
  <si>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</si>
  <si>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</si>
  <si>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</si>
  <si>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</si>
  <si>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</si>
  <si>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</si>
  <si>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</si>
  <si>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</si>
  <si>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</si>
  <si>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</si>
  <si>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</si>
  <si>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</si>
  <si>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</si>
  <si>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</si>
  <si>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</si>
  <si>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</si>
  <si>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</si>
  <si>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</si>
  <si>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</si>
  <si>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</si>
  <si>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</si>
  <si>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</si>
  <si>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</si>
  <si>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</si>
  <si>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</si>
  <si>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</si>
  <si>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</si>
  <si>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</si>
  <si>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</si>
  <si>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</si>
  <si>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</si>
  <si>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</si>
  <si>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</si>
  <si>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</si>
  <si>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</si>
  <si>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</si>
  <si>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</si>
  <si>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</si>
  <si>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</si>
  <si>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</si>
  <si>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</si>
  <si>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</si>
  <si>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</si>
  <si>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</si>
  <si>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</si>
  <si>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</si>
  <si>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</si>
  <si>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</si>
  <si>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</si>
  <si>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</si>
  <si>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</si>
  <si>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</si>
  <si>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</si>
  <si>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</si>
  <si>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</si>
  <si>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</si>
  <si>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</si>
  <si>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</si>
  <si>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</si>
  <si>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</si>
  <si>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</si>
  <si>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</si>
  <si>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</si>
  <si>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</si>
  <si>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</si>
  <si>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</si>
  <si>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</si>
  <si>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</si>
  <si>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</si>
  <si>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</si>
  <si>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</si>
  <si>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</si>
  <si>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</si>
  <si>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</si>
  <si>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</si>
  <si>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</si>
  <si>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</si>
  <si>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</si>
  <si>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</si>
  <si>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</si>
  <si>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</si>
  <si>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</si>
  <si>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</si>
  <si>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</si>
  <si>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</si>
  <si>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</si>
  <si>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</si>
  <si>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</si>
  <si>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</si>
  <si>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</si>
  <si>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</si>
  <si>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</si>
  <si>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</si>
  <si>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</si>
  <si>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</si>
  <si>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</si>
  <si>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</si>
  <si>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</si>
  <si>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</si>
  <si>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</si>
  <si>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</si>
  <si>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</si>
  <si>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</si>
  <si>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</si>
  <si>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</si>
  <si>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</si>
  <si>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</si>
  <si>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</si>
  <si>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</si>
  <si>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</si>
  <si>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</si>
  <si>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</si>
  <si>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</si>
  <si>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</si>
  <si>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</si>
  <si>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</si>
  <si>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</si>
  <si>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</si>
  <si>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</si>
  <si>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</si>
  <si>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</si>
  <si>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</si>
  <si>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</si>
  <si>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</si>
  <si>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</si>
  <si>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</si>
  <si>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</si>
  <si>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</si>
  <si>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</si>
  <si>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</si>
  <si>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</si>
  <si>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</si>
  <si>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</si>
  <si>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</si>
  <si>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</si>
  <si>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</si>
  <si>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</si>
  <si>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</si>
  <si>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</si>
  <si>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</si>
  <si>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</si>
  <si>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</si>
  <si>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</si>
  <si>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</si>
  <si>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</si>
  <si>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</si>
  <si>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</si>
  <si>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</si>
  <si>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</si>
  <si>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</si>
  <si>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</si>
  <si>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</si>
  <si>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</si>
  <si>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</si>
  <si>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</si>
  <si>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</si>
  <si>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</si>
  <si>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</si>
  <si>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</si>
  <si>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</si>
  <si>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</si>
  <si>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</si>
  <si>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</si>
  <si>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</si>
  <si>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</si>
  <si>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</si>
  <si>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</si>
  <si>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</si>
  <si>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</si>
  <si>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</si>
  <si>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</si>
  <si>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</si>
  <si>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</si>
  <si>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</si>
  <si>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</si>
  <si>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</si>
  <si>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</si>
  <si>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</si>
  <si>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</si>
  <si>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</si>
  <si>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</si>
  <si>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</si>
  <si>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</si>
  <si>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</si>
  <si>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</si>
  <si>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</si>
  <si>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</si>
  <si>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</si>
  <si>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</si>
  <si>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</si>
  <si>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</si>
  <si>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</si>
  <si>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</si>
  <si>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</si>
  <si>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</si>
  <si>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</si>
  <si>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</si>
  <si>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</si>
  <si>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</si>
  <si>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</si>
  <si>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</si>
  <si>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</si>
  <si>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</si>
  <si>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</si>
  <si>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</si>
  <si>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</si>
  <si>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</si>
  <si>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</si>
  <si>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</si>
  <si>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</si>
  <si>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</si>
  <si>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</si>
  <si>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</si>
  <si>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</si>
  <si>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</si>
  <si>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</si>
  <si>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</si>
  <si>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</si>
  <si>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</si>
  <si>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</si>
  <si>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</si>
  <si>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</si>
  <si>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</si>
  <si>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</si>
  <si>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</si>
  <si>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</si>
  <si>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</si>
  <si>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</si>
  <si>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</si>
  <si>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</si>
  <si>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</si>
  <si>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</si>
  <si>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</si>
  <si>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</si>
  <si>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</si>
  <si>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</si>
  <si>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</si>
  <si>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</si>
  <si>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</si>
  <si>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</si>
  <si>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</si>
  <si>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</si>
  <si>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</si>
  <si>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</si>
  <si>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</si>
  <si>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</si>
  <si>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</si>
  <si>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</si>
  <si>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</si>
  <si>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</si>
  <si>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</si>
  <si>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</si>
  <si>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</si>
  <si>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</si>
  <si>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</si>
  <si>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</si>
  <si>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</si>
  <si>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</si>
  <si>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</si>
  <si>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</si>
  <si>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</si>
  <si>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</si>
  <si>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</si>
  <si>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</si>
  <si>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</si>
  <si>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</si>
  <si>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</si>
  <si>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</si>
  <si>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</si>
  <si>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</si>
  <si>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</si>
  <si>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</si>
  <si>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</si>
  <si>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</si>
  <si>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</si>
  <si>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</si>
  <si>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</si>
  <si>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</si>
  <si>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</si>
  <si>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</si>
  <si>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</si>
  <si>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</si>
  <si>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</si>
  <si>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</si>
  <si>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</si>
  <si>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</si>
  <si>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</si>
  <si>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</si>
  <si>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</si>
  <si>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</si>
  <si>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</si>
  <si>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</si>
  <si>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</si>
  <si>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</si>
  <si>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</si>
  <si>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</si>
  <si>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</si>
  <si>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</si>
  <si>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</si>
  <si>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</si>
  <si>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</si>
  <si>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</si>
  <si>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</si>
  <si>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</si>
  <si>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</si>
  <si>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</si>
  <si>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</si>
  <si>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</si>
  <si>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</si>
  <si>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</si>
  <si>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</si>
  <si>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</si>
  <si>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</si>
  <si>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</si>
  <si>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</si>
  <si>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</si>
  <si>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</si>
  <si>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</si>
  <si>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</si>
  <si>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</si>
  <si>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</si>
  <si>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</si>
  <si>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</si>
  <si>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</si>
  <si>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</si>
  <si>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</si>
  <si>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</si>
  <si>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</si>
  <si>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</si>
  <si>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</si>
  <si>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</si>
  <si>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</si>
  <si>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</si>
  <si>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</si>
  <si>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</si>
  <si>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</si>
  <si>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</si>
  <si>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</si>
  <si>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</si>
  <si>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</si>
  <si>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</si>
  <si>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</si>
  <si>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</si>
  <si>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</si>
  <si>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</si>
  <si>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</si>
  <si>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</si>
  <si>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</si>
  <si>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</si>
  <si>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</si>
  <si>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</si>
  <si>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</si>
  <si>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</si>
  <si>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</si>
  <si>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</si>
  <si>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</si>
  <si>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</si>
  <si>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</si>
  <si>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</si>
  <si>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</si>
  <si>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</si>
  <si>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</si>
  <si>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</si>
  <si>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</si>
  <si>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</si>
  <si>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</si>
  <si>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</si>
  <si>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</si>
  <si>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</si>
  <si>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</si>
  <si>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</si>
  <si>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</si>
  <si>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</si>
  <si>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</si>
  <si>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</si>
  <si>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</si>
  <si>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</si>
  <si>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</si>
  <si>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</si>
  <si>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</si>
  <si>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</si>
  <si>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</si>
  <si>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</si>
  <si>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</si>
  <si>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</si>
  <si>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</si>
  <si>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</si>
  <si>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</si>
  <si>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</si>
  <si>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</si>
  <si>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</si>
  <si>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</si>
  <si>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</si>
  <si>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</si>
  <si>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</si>
  <si>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</si>
  <si>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</si>
  <si>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</si>
  <si>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</si>
  <si>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</si>
  <si>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</si>
  <si>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</si>
  <si>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</si>
  <si>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</si>
  <si>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</si>
  <si>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</si>
  <si>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</si>
  <si>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</si>
  <si>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</si>
  <si>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</si>
  <si>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</si>
  <si>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</si>
  <si>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</si>
  <si>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</si>
  <si>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</si>
  <si>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</si>
  <si>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</si>
  <si>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</si>
  <si>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</si>
  <si>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</si>
  <si>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</si>
  <si>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</si>
  <si>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</si>
  <si>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</si>
  <si>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</si>
  <si>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</si>
  <si>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</si>
  <si>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</si>
  <si>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</si>
  <si>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</si>
  <si>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</si>
  <si>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</si>
  <si>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</si>
  <si>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</si>
  <si>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</si>
  <si>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</si>
  <si>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</si>
  <si>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</si>
  <si>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</si>
  <si>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</si>
  <si>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</si>
  <si>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</si>
  <si>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</si>
  <si>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</si>
  <si>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</si>
  <si>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</si>
  <si>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</si>
  <si>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</si>
  <si>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</si>
  <si>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</si>
  <si>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</si>
  <si>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</si>
  <si>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</si>
  <si>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</si>
  <si>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</si>
  <si>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</si>
  <si>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</si>
  <si>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</si>
  <si>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</si>
  <si>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</si>
  <si>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</si>
  <si>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</si>
  <si>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</si>
  <si>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</si>
  <si>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</si>
  <si>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</si>
  <si>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</si>
  <si>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</si>
  <si>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</si>
  <si>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</si>
  <si>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</si>
  <si>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</si>
  <si>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</si>
  <si>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</si>
  <si>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</si>
  <si>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</si>
  <si>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</si>
  <si>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</si>
  <si>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</si>
  <si>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</si>
  <si>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</si>
  <si>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</si>
  <si>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</si>
  <si>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</si>
  <si>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</si>
  <si>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</si>
  <si>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</si>
  <si>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</si>
  <si>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</si>
  <si>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</si>
  <si>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</si>
  <si>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</si>
  <si>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</si>
  <si>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</si>
  <si>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</si>
  <si>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</si>
  <si>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</si>
  <si>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</si>
  <si>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</si>
  <si>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</si>
  <si>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</si>
  <si>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</si>
  <si>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</si>
  <si>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</si>
  <si>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</si>
  <si>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</si>
  <si>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</si>
  <si>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</si>
  <si>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</si>
  <si>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</si>
  <si>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</si>
  <si>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</si>
  <si>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</si>
  <si>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</si>
  <si>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</si>
  <si>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</si>
  <si>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</si>
  <si>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</si>
  <si>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</si>
  <si>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</si>
  <si>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</si>
  <si>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</si>
  <si>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</si>
  <si>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</si>
  <si>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</si>
  <si>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</si>
  <si>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</si>
  <si>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</si>
  <si>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</si>
  <si>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</si>
  <si>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</si>
  <si>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</si>
  <si>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</si>
  <si>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</si>
  <si>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</si>
  <si>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</si>
  <si>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</si>
  <si>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</si>
  <si>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</si>
  <si>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</si>
  <si>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</si>
  <si>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</si>
  <si>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</si>
  <si>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</si>
  <si>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</si>
  <si>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</si>
  <si>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</si>
  <si>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</si>
  <si>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</si>
  <si>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</si>
  <si>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</si>
  <si>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</si>
  <si>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</si>
  <si>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</si>
  <si>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</si>
  <si>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</si>
  <si>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</si>
  <si>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</si>
  <si>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</si>
  <si>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</si>
  <si>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</si>
  <si>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</si>
  <si>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</si>
  <si>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</si>
  <si>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</si>
  <si>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</si>
  <si>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</si>
  <si>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</si>
  <si>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</si>
  <si>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</si>
  <si>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</si>
  <si>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</si>
  <si>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</si>
  <si>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</si>
  <si>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</si>
  <si>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</si>
  <si>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</si>
  <si>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</si>
  <si>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</si>
  <si>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</si>
  <si>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</si>
  <si>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</si>
  <si>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</si>
  <si>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</si>
  <si>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</si>
  <si>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</si>
  <si>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</si>
  <si>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</si>
  <si>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</si>
  <si>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</si>
  <si>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</si>
  <si>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</si>
  <si>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</si>
  <si>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</si>
  <si>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</si>
  <si>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</si>
  <si>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</si>
  <si>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</si>
  <si>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</si>
  <si>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</si>
  <si>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</si>
  <si>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</si>
  <si>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</si>
  <si>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</si>
  <si>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</si>
  <si>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</si>
  <si>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</si>
  <si>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</si>
  <si>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</si>
  <si>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</si>
  <si>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</si>
  <si>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</si>
  <si>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</si>
  <si>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</si>
  <si>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</si>
  <si>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</si>
  <si>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</si>
  <si>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</si>
  <si>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</si>
  <si>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</si>
  <si>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</si>
  <si>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</si>
  <si>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</si>
  <si>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</si>
  <si>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</si>
  <si>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</si>
  <si>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</si>
  <si>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</si>
  <si>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</si>
  <si>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</si>
  <si>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</si>
  <si>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</si>
  <si>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</si>
  <si>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</si>
  <si>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</si>
  <si>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</si>
  <si>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</si>
  <si>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</si>
  <si>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</si>
  <si>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</si>
  <si>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</si>
  <si>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</si>
  <si>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</si>
  <si>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</si>
  <si>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</si>
  <si>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</si>
  <si>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</si>
  <si>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</si>
  <si>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</si>
  <si>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</si>
  <si>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</si>
  <si>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</si>
  <si>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</si>
  <si>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</si>
  <si>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</si>
  <si>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</si>
  <si>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</si>
  <si>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</si>
  <si>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</si>
  <si>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</si>
  <si>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</si>
  <si>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</si>
  <si>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</si>
  <si>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</si>
  <si>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</si>
  <si>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</si>
  <si>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</si>
  <si>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</si>
  <si>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</si>
  <si>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</si>
  <si>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</si>
  <si>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</si>
  <si>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</si>
  <si>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</si>
  <si>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</si>
  <si>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</si>
  <si>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</si>
  <si>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</si>
  <si>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</si>
  <si>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</si>
  <si>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</si>
  <si>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</si>
  <si>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</si>
  <si>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</si>
  <si>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</si>
  <si>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</si>
  <si>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</si>
  <si>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</si>
  <si>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</si>
  <si>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</si>
  <si>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</si>
  <si>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</si>
  <si>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</si>
  <si>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</si>
  <si>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</si>
  <si>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</si>
  <si>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</si>
  <si>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</si>
  <si>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</si>
  <si>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</si>
  <si>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</si>
  <si>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</si>
  <si>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</si>
  <si>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</si>
  <si>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</si>
  <si>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</si>
  <si>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</si>
  <si>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</si>
  <si>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</si>
  <si>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</si>
  <si>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</si>
  <si>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</si>
  <si>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</si>
  <si>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</si>
  <si>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</si>
  <si>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</si>
  <si>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</si>
  <si>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</si>
  <si>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</si>
  <si>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</si>
  <si>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</si>
  <si>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</si>
  <si>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</si>
  <si>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</si>
  <si>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</si>
  <si>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</si>
  <si>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</si>
  <si>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</si>
  <si>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</si>
  <si>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</si>
  <si>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</si>
  <si>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</si>
  <si>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</si>
  <si>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</si>
  <si>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</si>
  <si>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</si>
  <si>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</si>
  <si>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</si>
  <si>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</si>
  <si>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</si>
  <si>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</si>
  <si>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</si>
  <si>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</si>
  <si>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</si>
  <si>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</si>
  <si>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</si>
  <si>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</si>
  <si>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</si>
  <si>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</si>
  <si>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</si>
  <si>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</si>
  <si>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</si>
  <si>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</si>
  <si>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</si>
  <si>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</si>
  <si>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</si>
  <si>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</si>
  <si>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</si>
  <si>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</si>
  <si>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</si>
  <si>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</si>
  <si>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</si>
  <si>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</si>
  <si>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</si>
  <si>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</si>
  <si>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</si>
  <si>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</si>
  <si>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</si>
  <si>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</si>
  <si>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</si>
  <si>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</si>
  <si>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</si>
  <si>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</si>
  <si>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</si>
  <si>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</si>
  <si>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</si>
  <si>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</si>
  <si>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</si>
  <si>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</si>
  <si>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</si>
  <si>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</si>
  <si>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</si>
  <si>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</si>
  <si>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</si>
  <si>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</si>
  <si>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</si>
  <si>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</si>
  <si>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</si>
  <si>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</si>
  <si>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</si>
  <si>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</si>
  <si>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</si>
  <si>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</si>
  <si>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</si>
  <si>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</si>
  <si>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</si>
  <si>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</si>
  <si>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</si>
  <si>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</si>
  <si>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</si>
  <si>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</si>
  <si>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</si>
  <si>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</si>
  <si>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</si>
  <si>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</si>
  <si>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</si>
  <si>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</si>
  <si>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</si>
  <si>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</si>
  <si>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</si>
  <si>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</si>
  <si>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</si>
  <si>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</si>
  <si>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</si>
  <si>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</si>
  <si>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</si>
  <si>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</si>
  <si>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</si>
  <si>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</si>
  <si>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</si>
  <si>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</si>
  <si>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</si>
  <si>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</si>
  <si>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</si>
  <si>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</si>
  <si>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</si>
  <si>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</si>
  <si>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</si>
  <si>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</si>
  <si>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</si>
  <si>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</si>
  <si>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</si>
  <si>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</si>
  <si>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</si>
  <si>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</si>
  <si>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</si>
  <si>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</si>
  <si>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</si>
  <si>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</si>
  <si>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</si>
  <si>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</si>
  <si>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</si>
  <si>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</si>
  <si>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</si>
  <si>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</si>
  <si>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</si>
  <si>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</si>
  <si>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</si>
  <si>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</si>
  <si>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</si>
  <si>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</si>
  <si>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</si>
  <si>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</si>
  <si>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</si>
  <si>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</si>
  <si>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</si>
  <si>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</si>
  <si>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</si>
  <si>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</si>
  <si>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</si>
  <si>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</si>
  <si>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</si>
  <si>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</si>
  <si>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</si>
  <si>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</si>
  <si>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</si>
  <si>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</si>
  <si>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</si>
  <si>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</si>
  <si>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</si>
  <si>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</si>
  <si>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</si>
  <si>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</si>
  <si>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</si>
  <si>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</si>
  <si>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</si>
  <si>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</si>
  <si>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</si>
  <si>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</si>
  <si>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</si>
  <si>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</si>
  <si>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</si>
  <si>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</si>
  <si>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</si>
  <si>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</si>
  <si>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</si>
  <si>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</si>
  <si>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</si>
  <si>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</si>
  <si>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</si>
  <si>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</si>
  <si>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</si>
  <si>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</si>
  <si>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</si>
  <si>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</si>
  <si>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</si>
  <si>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</si>
  <si>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</si>
  <si>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</si>
  <si>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</si>
  <si>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</si>
  <si>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</si>
  <si>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</si>
  <si>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</si>
  <si>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</si>
  <si>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</si>
  <si>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</si>
  <si>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</si>
  <si>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</si>
  <si>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</si>
  <si>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</si>
  <si>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</si>
  <si>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</si>
  <si>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</si>
  <si>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</si>
  <si>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</si>
  <si>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</si>
  <si>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</si>
  <si>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</si>
  <si>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</si>
  <si>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</si>
  <si>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</si>
  <si>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</si>
  <si>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</si>
  <si>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</si>
  <si>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</si>
  <si>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</si>
  <si>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</si>
  <si>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</si>
  <si>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</si>
  <si>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</si>
  <si>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</si>
  <si>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</si>
  <si>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</si>
  <si>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</si>
  <si>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</si>
  <si>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</si>
  <si>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</si>
  <si>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</si>
  <si>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</si>
  <si>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</si>
  <si>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</si>
  <si>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</si>
  <si>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</si>
  <si>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</si>
  <si>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</si>
  <si>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</si>
  <si>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</si>
  <si>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</si>
  <si>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</si>
  <si>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</si>
  <si>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</si>
  <si>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</si>
  <si>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</si>
  <si>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</si>
  <si>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</si>
  <si>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</si>
  <si>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</si>
  <si>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</si>
  <si>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</si>
  <si>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</si>
  <si>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</si>
  <si>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</si>
  <si>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</si>
  <si>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</si>
  <si>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</si>
  <si>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</si>
  <si>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</si>
  <si>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</si>
  <si>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</si>
  <si>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</si>
  <si>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</si>
  <si>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</si>
  <si>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</si>
  <si>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</si>
  <si>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</si>
  <si>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</si>
  <si>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</si>
  <si>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</si>
  <si>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</si>
  <si>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</si>
  <si>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</si>
  <si>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</si>
  <si>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</si>
  <si>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</si>
  <si>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</si>
  <si>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</si>
  <si>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</si>
  <si>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</si>
  <si>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</si>
  <si>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</si>
  <si>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</si>
  <si>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</si>
  <si>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</si>
  <si>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</si>
  <si>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</si>
  <si>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</si>
  <si>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</si>
  <si>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</si>
  <si>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</si>
  <si>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</si>
  <si>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</si>
  <si>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</si>
  <si>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</si>
  <si>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</si>
  <si>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</si>
  <si>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</si>
  <si>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</si>
  <si>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</si>
  <si>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</si>
  <si>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</si>
  <si>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</si>
  <si>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</si>
  <si>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</si>
  <si>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</si>
  <si>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</si>
  <si>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</si>
  <si>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</si>
  <si>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</si>
  <si>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</si>
  <si>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</si>
  <si>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</si>
  <si>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</si>
  <si>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</si>
  <si>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</si>
  <si>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</si>
  <si>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</si>
  <si>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</si>
  <si>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</si>
  <si>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</si>
  <si>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</si>
  <si>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</si>
  <si>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</si>
  <si>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</si>
  <si>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</si>
  <si>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</si>
  <si>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</si>
  <si>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</si>
  <si>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</si>
  <si>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</si>
  <si>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</si>
  <si>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</si>
  <si>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</si>
  <si>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</si>
  <si>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</si>
  <si>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</si>
  <si>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</si>
  <si>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</si>
  <si>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</si>
  <si>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</si>
  <si>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</si>
  <si>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</si>
  <si>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</si>
  <si>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</si>
  <si>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</si>
  <si>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</si>
  <si>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</si>
  <si>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</si>
  <si>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</si>
  <si>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</si>
  <si>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</si>
  <si>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</si>
  <si>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</si>
  <si>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</si>
  <si>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</si>
  <si>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</si>
  <si>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</si>
  <si>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</si>
  <si>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</si>
  <si>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</si>
  <si>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</si>
  <si>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</si>
  <si>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</si>
  <si>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</si>
  <si>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</si>
  <si>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</si>
  <si>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</si>
  <si>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</si>
  <si>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</si>
  <si>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</si>
  <si>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</si>
  <si>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</si>
  <si>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</si>
  <si>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</si>
  <si>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</si>
  <si>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</si>
  <si>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</si>
  <si>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</si>
  <si>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</si>
  <si>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</si>
  <si>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</si>
  <si>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</si>
  <si>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</si>
  <si>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</si>
  <si>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</si>
  <si>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</si>
  <si>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</si>
  <si>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</si>
  <si>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</si>
  <si>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</si>
  <si>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</si>
  <si>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</si>
  <si>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</si>
  <si>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</si>
  <si>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</si>
  <si>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</si>
  <si>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</si>
  <si>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</si>
  <si>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</si>
  <si>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</si>
  <si>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</si>
  <si>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</si>
  <si>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</si>
  <si>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</si>
  <si>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</si>
  <si>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</si>
  <si>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</si>
  <si>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</si>
  <si>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</si>
  <si>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</si>
  <si>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</si>
  <si>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</si>
  <si>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</si>
  <si>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</si>
  <si>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</si>
  <si>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</si>
  <si>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</si>
  <si>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</si>
  <si>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</si>
  <si>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</si>
  <si>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</si>
  <si>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</si>
  <si>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</si>
  <si>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</si>
  <si>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</si>
  <si>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</si>
  <si>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</si>
  <si>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</si>
  <si>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</si>
  <si>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</si>
  <si>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</si>
  <si>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</si>
  <si>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</si>
  <si>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</si>
  <si>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</si>
  <si>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</si>
  <si>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</si>
  <si>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</si>
  <si>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</si>
  <si>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</si>
  <si>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</si>
  <si>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</si>
  <si>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</si>
  <si>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</si>
  <si>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</si>
  <si>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</si>
  <si>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</si>
  <si>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</si>
  <si>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</si>
  <si>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</si>
  <si>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</si>
  <si>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</si>
  <si>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</si>
  <si>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</si>
  <si>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</si>
  <si>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</si>
  <si>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</si>
  <si>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</si>
  <si>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</si>
  <si>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</si>
  <si>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</si>
  <si>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</si>
  <si>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</si>
  <si>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</si>
  <si>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</si>
  <si>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</si>
  <si>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</si>
  <si>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</si>
  <si>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</si>
  <si>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</si>
  <si>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</si>
  <si>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</si>
  <si>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</si>
  <si>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</si>
  <si>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</si>
  <si>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</si>
  <si>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</si>
  <si>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</si>
  <si>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</si>
  <si>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</si>
  <si>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</si>
  <si>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</si>
  <si>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</si>
  <si>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</si>
  <si>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</si>
  <si>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</si>
  <si>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</si>
  <si>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</si>
  <si>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</si>
  <si>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</si>
  <si>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</si>
  <si>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</si>
  <si>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</si>
  <si>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</si>
  <si>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</si>
  <si>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</si>
  <si>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</si>
  <si>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</si>
  <si>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</si>
  <si>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</si>
  <si>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</si>
  <si>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</si>
  <si>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</si>
  <si>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</si>
  <si>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</si>
  <si>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</si>
  <si>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</si>
  <si>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</si>
  <si>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</si>
  <si>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</si>
  <si>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</si>
  <si>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</si>
  <si>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</si>
  <si>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</si>
  <si>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</si>
  <si>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</si>
  <si>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</si>
  <si>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</si>
  <si>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</si>
  <si>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</si>
  <si>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</si>
  <si>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</si>
  <si>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</si>
  <si>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</si>
  <si>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</si>
  <si>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</si>
  <si>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</si>
  <si>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</si>
  <si>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</si>
  <si>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</si>
  <si>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</si>
  <si>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</si>
  <si>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</si>
  <si>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</si>
  <si>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</si>
  <si>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</si>
  <si>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</si>
  <si>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</si>
  <si>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</si>
  <si>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</si>
  <si>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</si>
  <si>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</si>
  <si>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</si>
  <si>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</si>
  <si>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</si>
  <si>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</si>
  <si>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</si>
  <si>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</si>
  <si>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</si>
  <si>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</si>
  <si>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</si>
  <si>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</si>
  <si>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</si>
  <si>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</si>
  <si>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</si>
  <si>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</si>
  <si>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</si>
  <si>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</si>
  <si>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</si>
  <si>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</si>
  <si>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</si>
  <si>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</si>
  <si>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</si>
  <si>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</si>
  <si>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</si>
  <si>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</si>
  <si>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</si>
  <si>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</si>
  <si>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</si>
  <si>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</si>
  <si>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</si>
  <si>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</si>
  <si>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</si>
  <si>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</si>
  <si>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</si>
  <si>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</si>
  <si>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</si>
  <si>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</si>
  <si>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</si>
  <si>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</si>
  <si>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</si>
  <si>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</si>
  <si>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</si>
  <si>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</si>
  <si>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</si>
  <si>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</si>
  <si>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</si>
  <si>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</si>
  <si>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</si>
  <si>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</si>
  <si>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</si>
  <si>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</si>
  <si>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</si>
  <si>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</si>
  <si>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</si>
  <si>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</si>
  <si>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</si>
  <si>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</si>
  <si>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</si>
  <si>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</si>
  <si>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</si>
  <si>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</si>
  <si>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</si>
  <si>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</si>
  <si>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</si>
  <si>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</si>
  <si>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</si>
  <si>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</si>
  <si>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</si>
  <si>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</si>
  <si>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</si>
  <si>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</si>
  <si>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</si>
  <si>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</si>
  <si>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</si>
  <si>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</si>
  <si>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</si>
  <si>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</si>
  <si>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</si>
  <si>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</si>
  <si>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</si>
  <si>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</si>
  <si>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</si>
  <si>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</si>
  <si>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</si>
  <si>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</si>
  <si>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</si>
  <si>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</si>
  <si>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</si>
  <si>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</si>
  <si>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</si>
  <si>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</si>
  <si>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</si>
  <si>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</si>
  <si>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</si>
  <si>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</si>
  <si>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</si>
  <si>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</si>
  <si>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</si>
  <si>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</si>
  <si>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</si>
  <si>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</si>
  <si>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</si>
  <si>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</si>
  <si>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</si>
  <si>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</si>
  <si>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</si>
  <si>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</si>
  <si>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</si>
  <si>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</si>
  <si>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</si>
  <si>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</si>
  <si>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</si>
  <si>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</si>
  <si>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</si>
  <si>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</si>
  <si>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</si>
  <si>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</si>
  <si>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</si>
  <si>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</si>
  <si>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</si>
  <si>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</si>
  <si>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</si>
  <si>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</si>
  <si>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</si>
  <si>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</si>
  <si>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</si>
  <si>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</si>
  <si>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</si>
  <si>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</si>
  <si>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</si>
  <si>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</si>
  <si>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</si>
  <si>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</si>
  <si>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</si>
  <si>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</si>
  <si>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</si>
  <si>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</si>
  <si>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</si>
  <si>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</si>
  <si>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</si>
  <si>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</si>
  <si>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</si>
  <si>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</si>
  <si>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</si>
  <si>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</si>
  <si>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</si>
  <si>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</si>
  <si>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</si>
  <si>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</si>
  <si>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</si>
  <si>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</si>
  <si>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</si>
  <si>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</si>
  <si>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</si>
  <si>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</si>
  <si>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</si>
  <si>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</si>
  <si>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</si>
  <si>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</si>
  <si>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</si>
  <si>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</si>
  <si>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</si>
  <si>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</si>
  <si>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</si>
  <si>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</si>
  <si>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</si>
  <si>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</si>
  <si>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</si>
  <si>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</si>
  <si>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</si>
  <si>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</si>
  <si>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</si>
  <si>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</si>
  <si>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</si>
  <si>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</si>
  <si>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</si>
  <si>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</si>
  <si>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</si>
  <si>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</si>
  <si>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</si>
  <si>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</si>
  <si>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</si>
  <si>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</si>
  <si>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</si>
  <si>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</si>
  <si>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</si>
  <si>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</si>
  <si>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</si>
  <si>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</si>
  <si>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</si>
  <si>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</si>
  <si>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</si>
  <si>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</si>
  <si>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</si>
  <si>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</si>
  <si>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</si>
  <si>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</si>
  <si>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</si>
  <si>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</si>
  <si>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</si>
  <si>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</si>
  <si>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</si>
  <si>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</si>
  <si>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</si>
  <si>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</si>
  <si>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</si>
  <si>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</si>
  <si>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</si>
  <si>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</si>
  <si>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</si>
  <si>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</si>
  <si>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</si>
  <si>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</si>
  <si>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</si>
  <si>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</si>
  <si>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</si>
  <si>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</si>
  <si>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</si>
  <si>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</si>
  <si>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</si>
  <si>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</si>
  <si>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</si>
  <si>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</si>
  <si>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</si>
  <si>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</si>
  <si>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</si>
  <si>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</si>
  <si>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</si>
  <si>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</si>
  <si>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</si>
  <si>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</si>
  <si>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</si>
  <si>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</si>
  <si>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</si>
  <si>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</si>
  <si>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</si>
  <si>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</si>
  <si>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</si>
  <si>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</si>
  <si>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</si>
  <si>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</si>
  <si>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</si>
  <si>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</si>
  <si>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</si>
  <si>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</si>
  <si>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</si>
  <si>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</si>
  <si>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</si>
  <si>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</si>
  <si>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</si>
  <si>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</si>
  <si>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</si>
  <si>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</si>
  <si>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</si>
  <si>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</si>
  <si>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</si>
  <si>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</si>
  <si>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</si>
  <si>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</si>
  <si>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</si>
  <si>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</si>
  <si>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</si>
  <si>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</si>
  <si>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</si>
  <si>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</si>
  <si>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</si>
  <si>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</si>
  <si>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</si>
  <si>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</si>
  <si>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</si>
  <si>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</si>
  <si>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</si>
  <si>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</si>
  <si>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</si>
  <si>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</si>
  <si>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</si>
  <si>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</si>
  <si>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</si>
  <si>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</si>
  <si>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</si>
  <si>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</si>
  <si>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</si>
  <si>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</si>
  <si>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</si>
  <si>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</si>
  <si>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</si>
  <si>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</si>
  <si>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</si>
  <si>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</si>
  <si>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</si>
  <si>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</si>
  <si>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</si>
  <si>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</si>
  <si>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</si>
  <si>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</si>
  <si>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</si>
  <si>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</si>
  <si>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</si>
  <si>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</si>
  <si>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</si>
  <si>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</si>
  <si>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</si>
  <si>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</si>
  <si>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</si>
  <si>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</si>
  <si>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</si>
  <si>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</si>
  <si>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</si>
  <si>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</si>
  <si>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</si>
  <si>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</si>
  <si>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</si>
  <si>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</si>
  <si>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</si>
  <si>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</si>
  <si>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</si>
  <si>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</si>
  <si>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</si>
  <si>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</si>
  <si>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</si>
  <si>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</si>
  <si>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</si>
  <si>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</si>
  <si>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</si>
  <si>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</si>
  <si>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</si>
  <si>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</si>
  <si>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</si>
  <si>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</si>
  <si>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</si>
  <si>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</si>
  <si>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</si>
  <si>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</si>
  <si>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</si>
  <si>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</si>
  <si>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</si>
  <si>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</si>
  <si>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</si>
  <si>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</si>
  <si>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</si>
  <si>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</si>
  <si>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</si>
  <si>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</si>
  <si>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</si>
  <si>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</si>
  <si>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</si>
  <si>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</si>
  <si>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</si>
  <si>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</si>
  <si>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</si>
  <si>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</si>
  <si>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</si>
  <si>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</si>
  <si>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</si>
  <si>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</si>
  <si>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</si>
  <si>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</si>
  <si>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</si>
  <si>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</si>
  <si>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</si>
  <si>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</si>
  <si>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</si>
  <si>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</si>
  <si>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</si>
  <si>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</si>
  <si>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</si>
  <si>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</si>
  <si>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</si>
  <si>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</si>
  <si>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</si>
  <si>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</si>
  <si>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</si>
  <si>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</si>
  <si>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</si>
  <si>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</si>
  <si>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</si>
  <si>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</si>
  <si>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</si>
  <si>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</si>
  <si>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</si>
  <si>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</si>
  <si>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</si>
  <si>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</si>
  <si>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</si>
  <si>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</si>
  <si>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</si>
  <si>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</si>
  <si>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</si>
  <si>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</si>
  <si>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</si>
  <si>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</si>
  <si>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</si>
  <si>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</si>
  <si>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</si>
  <si>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</si>
  <si>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</si>
  <si>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</si>
  <si>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</si>
  <si>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</si>
  <si>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</si>
  <si>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</si>
  <si>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</si>
  <si>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</si>
  <si>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</si>
  <si>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</si>
  <si>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</si>
  <si>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</si>
  <si>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</si>
  <si>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</si>
  <si>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</si>
  <si>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</si>
  <si>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</si>
  <si>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</si>
  <si>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</si>
  <si>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</si>
  <si>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</si>
  <si>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</si>
  <si>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</si>
  <si>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</si>
  <si>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</si>
  <si>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</si>
  <si>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</si>
  <si>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</si>
  <si>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</si>
  <si>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</si>
  <si>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</si>
  <si>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</si>
  <si>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</si>
  <si>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</si>
  <si>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</si>
  <si>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</si>
  <si>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</si>
  <si>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</si>
  <si>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</si>
  <si>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</si>
  <si>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</si>
  <si>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</si>
  <si>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</si>
  <si>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</si>
  <si>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</si>
  <si>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</si>
  <si>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</si>
  <si>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</si>
  <si>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</si>
  <si>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</si>
  <si>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</si>
  <si>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</si>
  <si>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</si>
  <si>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</si>
  <si>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</si>
  <si>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</si>
  <si>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</si>
  <si>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</si>
  <si>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</si>
  <si>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</si>
  <si>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</si>
  <si>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</si>
  <si>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</si>
  <si>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</si>
  <si>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</si>
  <si>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</si>
  <si>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</si>
  <si>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</si>
  <si>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</si>
  <si>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</si>
  <si>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</si>
  <si>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</si>
  <si>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</si>
  <si>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</si>
  <si>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</si>
  <si>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</si>
  <si>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</si>
  <si>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</si>
  <si>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</si>
  <si>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</si>
  <si>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</si>
  <si>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</si>
  <si>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</si>
  <si>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</si>
  <si>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</si>
  <si>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</si>
  <si>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</si>
  <si>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</si>
  <si>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</si>
  <si>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</si>
  <si>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</si>
  <si>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</si>
  <si>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</si>
  <si>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</si>
  <si>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</si>
  <si>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</si>
  <si>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</si>
  <si>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</si>
  <si>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</si>
  <si>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</si>
  <si>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</si>
  <si>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</si>
  <si>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</si>
  <si>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</si>
  <si>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</si>
  <si>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</si>
  <si>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</si>
  <si>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</si>
  <si>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</si>
  <si>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</si>
  <si>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</si>
  <si>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</si>
  <si>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</si>
  <si>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</si>
  <si>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</si>
  <si>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</si>
  <si>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</si>
  <si>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</si>
  <si>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</si>
  <si>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</si>
  <si>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</si>
  <si>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</si>
  <si>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</si>
  <si>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</si>
  <si>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</si>
  <si>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</si>
  <si>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</si>
  <si>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</si>
  <si>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</si>
  <si>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</si>
  <si>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</si>
  <si>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</si>
  <si>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</si>
  <si>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</si>
  <si>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</si>
  <si>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</si>
  <si>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</si>
  <si>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</si>
  <si>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</si>
  <si>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</si>
  <si>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</si>
  <si>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</si>
  <si>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</si>
  <si>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</si>
  <si>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</si>
  <si>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</si>
  <si>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</si>
  <si>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</si>
  <si>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</si>
  <si>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</si>
  <si>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</si>
  <si>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</si>
  <si>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</si>
  <si>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</si>
  <si>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</si>
  <si>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</si>
  <si>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</si>
  <si>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</si>
  <si>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</si>
  <si>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</si>
  <si>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</si>
  <si>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</si>
  <si>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</si>
  <si>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</si>
  <si>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</si>
  <si>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</si>
  <si>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</si>
  <si>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</si>
  <si>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</si>
  <si>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</si>
  <si>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</si>
  <si>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</si>
  <si>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</si>
  <si>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</si>
  <si>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</si>
  <si>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</si>
  <si>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</si>
  <si>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</si>
  <si>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</si>
  <si>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</si>
  <si>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</si>
  <si>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</si>
  <si>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</si>
  <si>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</si>
  <si>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</si>
  <si>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</si>
  <si>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</si>
  <si>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</si>
  <si>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</si>
  <si>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</si>
  <si>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</si>
  <si>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</si>
  <si>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</si>
  <si>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</si>
  <si>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</si>
  <si>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</si>
  <si>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</si>
  <si>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</si>
  <si>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</si>
  <si>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</si>
  <si>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</si>
  <si>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</si>
  <si>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</si>
  <si>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</si>
  <si>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</si>
  <si>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</si>
  <si>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</si>
  <si>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</si>
  <si>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</si>
  <si>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</si>
  <si>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</si>
  <si>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</si>
  <si>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</si>
  <si>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</si>
  <si>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</si>
  <si>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</si>
  <si>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</si>
  <si>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</si>
  <si>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</si>
  <si>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</si>
  <si>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</si>
  <si>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</si>
  <si>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</si>
  <si>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</si>
  <si>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</si>
  <si>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</si>
  <si>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</si>
  <si>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</si>
  <si>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</si>
  <si>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</si>
  <si>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</si>
  <si>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</si>
  <si>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</si>
  <si>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</si>
  <si>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</si>
  <si>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</si>
  <si>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</si>
  <si>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</si>
  <si>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</si>
  <si>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</si>
  <si>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</si>
  <si>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</si>
  <si>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</si>
  <si>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</si>
  <si>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</si>
  <si>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</si>
  <si>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</si>
  <si>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</si>
  <si>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</si>
  <si>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</si>
  <si>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</si>
  <si>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</si>
  <si>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</si>
  <si>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</si>
  <si>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</si>
  <si>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</si>
  <si>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</si>
  <si>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</si>
  <si>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</si>
  <si>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</si>
  <si>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</si>
  <si>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</si>
  <si>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</si>
  <si>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</si>
  <si>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</si>
  <si>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</si>
  <si>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</si>
  <si>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</si>
  <si>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</si>
  <si>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</si>
  <si>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</si>
  <si>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</si>
  <si>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</si>
  <si>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</si>
  <si>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</si>
  <si>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</si>
  <si>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</si>
  <si>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</si>
  <si>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</si>
  <si>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</si>
  <si>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</si>
  <si>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</si>
  <si>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</si>
  <si>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</si>
  <si>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</si>
  <si>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</si>
  <si>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</si>
  <si>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</si>
  <si>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</si>
  <si>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</si>
  <si>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</si>
  <si>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</si>
  <si>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</si>
  <si>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</si>
  <si>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</si>
  <si>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</si>
  <si>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</si>
  <si>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</si>
  <si>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</si>
  <si>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</si>
  <si>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</si>
  <si>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</si>
  <si>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</si>
  <si>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</si>
  <si>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</si>
  <si>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</si>
  <si>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</si>
  <si>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</si>
  <si>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</si>
  <si>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</si>
  <si>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</si>
  <si>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</si>
  <si>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</si>
  <si>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</si>
  <si>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</si>
  <si>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</si>
  <si>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</si>
  <si>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</si>
  <si>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</si>
  <si>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</si>
  <si>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</si>
  <si>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</si>
  <si>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</si>
  <si>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</si>
  <si>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</si>
  <si>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</si>
  <si>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</si>
  <si>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</si>
  <si>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</si>
  <si>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</si>
  <si>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</si>
  <si>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</si>
  <si>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</si>
  <si>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</si>
  <si>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</si>
  <si>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</si>
  <si>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</si>
  <si>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</si>
  <si>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</si>
  <si>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</si>
  <si>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</si>
  <si>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</si>
  <si>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</si>
  <si>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</si>
  <si>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</si>
  <si>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</si>
  <si>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</si>
  <si>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</si>
  <si>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</si>
  <si>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</si>
  <si>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</si>
  <si>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</si>
  <si>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</si>
  <si>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</si>
  <si>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</si>
  <si>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</si>
  <si>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</si>
  <si>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</si>
  <si>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</si>
  <si>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</si>
  <si>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</si>
  <si>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</si>
  <si>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</si>
  <si>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</si>
  <si>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</si>
  <si>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</si>
  <si>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</si>
  <si>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</si>
  <si>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</si>
  <si>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</si>
  <si>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</si>
  <si>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</si>
  <si>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</si>
  <si>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</si>
  <si>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</si>
  <si>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</si>
  <si>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</si>
  <si>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</si>
  <si>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</si>
  <si>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</si>
  <si>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</si>
  <si>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</si>
  <si>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</si>
  <si>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</si>
  <si>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</si>
  <si>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</si>
  <si>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</si>
  <si>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</si>
  <si>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</si>
  <si>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</si>
  <si>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</si>
  <si>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</si>
  <si>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</si>
  <si>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</si>
  <si>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</si>
  <si>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</si>
  <si>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</si>
  <si>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</si>
  <si>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</si>
  <si>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</si>
  <si>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</si>
  <si>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</si>
  <si>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</si>
  <si>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</si>
  <si>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</si>
  <si>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</si>
  <si>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</si>
  <si>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</si>
  <si>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</si>
  <si>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</si>
  <si>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</si>
  <si>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</si>
  <si>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</si>
  <si>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</si>
  <si>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</si>
  <si>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</si>
  <si>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</si>
  <si>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</si>
  <si>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</si>
  <si>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</si>
  <si>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</si>
  <si>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</si>
  <si>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</si>
  <si>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</si>
  <si>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</si>
  <si>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</si>
  <si>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</si>
  <si>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</si>
  <si>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</si>
  <si>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</si>
  <si>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</si>
  <si>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</si>
  <si>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</si>
  <si>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</si>
  <si>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</si>
  <si>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</si>
  <si>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</si>
  <si>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</si>
  <si>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</si>
  <si>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</si>
  <si>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</si>
  <si>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</si>
  <si>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</si>
  <si>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</si>
  <si>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</si>
  <si>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</si>
  <si>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</si>
  <si>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</si>
  <si>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</si>
  <si>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</si>
  <si>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</si>
  <si>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</si>
  <si>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</si>
  <si>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</si>
  <si>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</si>
  <si>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</si>
  <si>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</si>
  <si>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</si>
  <si>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</si>
  <si>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</si>
  <si>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</si>
  <si>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</si>
  <si>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</si>
  <si>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</si>
  <si>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</si>
  <si>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</si>
  <si>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</si>
  <si>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</si>
  <si>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</si>
  <si>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</si>
  <si>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</si>
  <si>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</si>
  <si>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</si>
  <si>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</si>
  <si>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</si>
  <si>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</si>
  <si>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</si>
  <si>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</si>
  <si>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</si>
  <si>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</si>
  <si>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</si>
  <si>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</si>
  <si>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</si>
  <si>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</si>
  <si>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</si>
  <si>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</si>
  <si>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</si>
  <si>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</si>
  <si>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</si>
  <si>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</si>
  <si>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</si>
  <si>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</si>
  <si>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</si>
  <si>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</si>
  <si>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</si>
  <si>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</si>
  <si>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</si>
  <si>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</si>
  <si>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</si>
  <si>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</si>
  <si>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</si>
  <si>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</si>
  <si>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</si>
  <si>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</si>
  <si>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</si>
  <si>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</si>
  <si>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</si>
  <si>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</si>
  <si>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</si>
  <si>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</si>
  <si>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</si>
  <si>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</si>
  <si>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</si>
  <si>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</si>
  <si>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</si>
  <si>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</si>
  <si>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</si>
  <si>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</si>
  <si>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</si>
  <si>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</si>
  <si>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</si>
  <si>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</si>
  <si>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</si>
  <si>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</si>
  <si>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</si>
  <si>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</si>
  <si>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</si>
  <si>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</si>
  <si>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</si>
  <si>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</si>
  <si>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</si>
  <si>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</si>
  <si>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</si>
  <si>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</si>
  <si>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</si>
  <si>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</si>
  <si>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</si>
  <si>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</si>
  <si>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</si>
  <si>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</si>
  <si>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</si>
  <si>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</si>
  <si>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</si>
  <si>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</si>
  <si>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</si>
  <si>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</si>
  <si>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</si>
  <si>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</si>
  <si>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</si>
  <si>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</si>
  <si>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</si>
  <si>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</si>
  <si>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</si>
  <si>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</si>
  <si>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</si>
  <si>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</si>
  <si>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</si>
  <si>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</si>
  <si>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</si>
  <si>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</si>
  <si>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</si>
  <si>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</si>
  <si>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</si>
  <si>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</si>
  <si>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</si>
  <si>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</si>
  <si>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</si>
  <si>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</si>
  <si>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</si>
  <si>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</si>
  <si>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</si>
  <si>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</si>
  <si>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</si>
  <si>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</si>
  <si>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</si>
  <si>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</si>
  <si>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</si>
  <si>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</si>
  <si>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</si>
  <si>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</si>
  <si>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</si>
  <si>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</si>
  <si>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</si>
  <si>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</si>
  <si>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</si>
  <si>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</si>
  <si>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</si>
  <si>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</si>
  <si>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</si>
  <si>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</si>
  <si>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</si>
  <si>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</si>
  <si>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</si>
  <si>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</si>
  <si>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</si>
  <si>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</si>
  <si>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</si>
  <si>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</si>
  <si>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</si>
  <si>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</si>
  <si>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</si>
  <si>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</si>
  <si>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</si>
  <si>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</si>
  <si>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</si>
  <si>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</si>
  <si>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</si>
  <si>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</si>
  <si>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</si>
  <si>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</si>
  <si>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</si>
  <si>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</si>
  <si>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</si>
  <si>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</si>
  <si>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</si>
  <si>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</si>
  <si>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</si>
  <si>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</si>
  <si>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</si>
  <si>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</si>
  <si>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</si>
  <si>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</si>
  <si>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</si>
  <si>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</si>
  <si>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</si>
  <si>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</si>
  <si>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</si>
  <si>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</si>
  <si>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</si>
  <si>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</si>
  <si>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</si>
  <si>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</si>
  <si>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</si>
  <si>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</si>
  <si>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</si>
  <si>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</si>
  <si>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</si>
  <si>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</si>
  <si>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</si>
  <si>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</si>
  <si>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</si>
  <si>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</si>
  <si>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</si>
  <si>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</si>
  <si>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</si>
  <si>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</si>
  <si>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</si>
  <si>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</si>
  <si>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</si>
  <si>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</si>
  <si>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</si>
  <si>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</si>
  <si>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</si>
  <si>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</si>
  <si>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</si>
  <si>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</si>
  <si>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</si>
  <si>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</si>
  <si>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</si>
  <si>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</si>
  <si>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</si>
  <si>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</si>
  <si>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</si>
  <si>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</si>
  <si>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</si>
  <si>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</si>
  <si>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</si>
  <si>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</si>
  <si>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</si>
  <si>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</si>
  <si>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</si>
  <si>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</si>
  <si>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</si>
  <si>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</si>
  <si>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</si>
  <si>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</si>
  <si>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</si>
  <si>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</si>
  <si>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</si>
  <si>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</si>
  <si>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</si>
  <si>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</si>
  <si>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</si>
  <si>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</si>
  <si>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</si>
  <si>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</si>
  <si>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</si>
  <si>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</si>
  <si>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</si>
  <si>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</si>
  <si>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</si>
  <si>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</si>
  <si>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</si>
  <si>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</si>
  <si>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</si>
  <si>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</si>
  <si>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</si>
  <si>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</si>
  <si>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</si>
  <si>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</si>
  <si>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</si>
  <si>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</si>
  <si>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</si>
  <si>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</si>
  <si>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</si>
  <si>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</si>
  <si>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</si>
  <si>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</si>
  <si>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</si>
  <si>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</si>
  <si>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</si>
  <si>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</si>
  <si>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</si>
  <si>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</si>
  <si>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</si>
  <si>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</si>
  <si>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</si>
  <si>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</si>
  <si>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</si>
  <si>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</si>
  <si>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</si>
  <si>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</si>
  <si>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</si>
  <si>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</si>
  <si>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</si>
  <si>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</si>
  <si>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</si>
  <si>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</si>
  <si>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</si>
  <si>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</si>
  <si>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</si>
  <si>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</si>
  <si>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</si>
  <si>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</si>
  <si>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</si>
  <si>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</si>
  <si>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</si>
  <si>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</si>
  <si>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</si>
  <si>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</si>
  <si>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</si>
  <si>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</si>
  <si>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</si>
  <si>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</si>
  <si>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</si>
  <si>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</si>
  <si>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</si>
  <si>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</si>
  <si>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</si>
  <si>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</si>
  <si>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</si>
  <si>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</si>
  <si>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</si>
  <si>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</si>
  <si>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</si>
  <si>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</si>
  <si>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</si>
  <si>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</si>
  <si>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</si>
  <si>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</si>
  <si>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</si>
  <si>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</si>
  <si>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</si>
  <si>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</si>
  <si>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</si>
  <si>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</si>
  <si>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</si>
  <si>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</si>
  <si>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</si>
  <si>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</si>
  <si>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</si>
  <si>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</si>
  <si>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</si>
  <si>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</si>
  <si>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</si>
  <si>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</si>
  <si>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</si>
  <si>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</si>
  <si>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</si>
  <si>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</si>
  <si>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</si>
  <si>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</si>
  <si>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</si>
  <si>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</si>
  <si>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</si>
  <si>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</si>
  <si>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</si>
  <si>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</si>
  <si>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</si>
  <si>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</si>
  <si>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</si>
  <si>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</si>
  <si>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</si>
  <si>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</si>
  <si>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</si>
  <si>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</si>
  <si>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</si>
  <si>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</si>
  <si>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</si>
  <si>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</si>
  <si>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</si>
  <si>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</si>
  <si>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</si>
  <si>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</si>
  <si>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</si>
  <si>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</si>
  <si>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</si>
  <si>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</si>
  <si>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</si>
  <si>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</si>
  <si>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</si>
  <si>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</si>
  <si>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</si>
  <si>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</si>
  <si>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</si>
  <si>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</si>
  <si>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</si>
  <si>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</si>
  <si>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</si>
  <si>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</si>
  <si>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</si>
  <si>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</si>
  <si>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</si>
  <si>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</si>
  <si>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</si>
  <si>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</si>
  <si>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</si>
  <si>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</si>
  <si>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</si>
  <si>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</si>
  <si>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</si>
  <si>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</si>
  <si>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</si>
  <si>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</si>
  <si>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</si>
  <si>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</si>
  <si>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</si>
  <si>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</si>
  <si>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</si>
  <si>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</si>
  <si>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</si>
  <si>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</si>
  <si>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</si>
  <si>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</si>
  <si>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</si>
  <si>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</si>
  <si>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</si>
  <si>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</si>
  <si>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</si>
  <si>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</si>
  <si>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</si>
  <si>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</si>
  <si>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</si>
  <si>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</si>
  <si>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</si>
  <si>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</si>
  <si>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</si>
  <si>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</si>
  <si>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</si>
  <si>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</si>
  <si>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</si>
  <si>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</si>
  <si>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</si>
  <si>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</si>
  <si>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</si>
  <si>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</si>
  <si>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</si>
  <si>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</si>
  <si>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</si>
  <si>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</si>
  <si>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</si>
  <si>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</si>
  <si>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</si>
  <si>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</si>
  <si>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</si>
  <si>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</si>
  <si>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</si>
  <si>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</si>
  <si>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</si>
  <si>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</si>
  <si>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</si>
  <si>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</si>
  <si>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</si>
  <si>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</si>
  <si>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</si>
  <si>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</si>
  <si>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</si>
  <si>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</si>
  <si>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</si>
  <si>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</si>
  <si>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</si>
  <si>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</si>
  <si>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</si>
  <si>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</si>
  <si>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</si>
  <si>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</si>
  <si>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</si>
  <si>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</si>
  <si>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</si>
  <si>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</si>
  <si>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</si>
  <si>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</si>
  <si>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</si>
  <si>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</si>
  <si>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</si>
  <si>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</si>
  <si>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</si>
  <si>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</si>
  <si>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</si>
  <si>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</si>
  <si>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</si>
  <si>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</si>
  <si>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</si>
  <si>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</si>
  <si>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</si>
  <si>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</si>
  <si>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</si>
  <si>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</si>
  <si>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</si>
  <si>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</si>
  <si>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</si>
  <si>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</si>
  <si>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</si>
  <si>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</si>
  <si>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</si>
  <si>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</si>
  <si>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</si>
  <si>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</si>
  <si>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</si>
  <si>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</si>
  <si>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</si>
  <si>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</si>
  <si>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</si>
  <si>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</si>
  <si>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</si>
  <si>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</si>
  <si>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</si>
  <si>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</si>
  <si>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</si>
  <si>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</si>
  <si>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</si>
  <si>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</si>
  <si>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</si>
  <si>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</si>
  <si>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</si>
  <si>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</si>
  <si>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</si>
  <si>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</si>
  <si>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</si>
  <si>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</si>
  <si>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</si>
  <si>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</si>
  <si>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</si>
  <si>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</si>
  <si>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</si>
  <si>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</si>
  <si>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</si>
  <si>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</si>
  <si>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</si>
  <si>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</si>
  <si>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</si>
  <si>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</si>
  <si>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</si>
  <si>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</si>
  <si>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</si>
  <si>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</si>
  <si>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</si>
  <si>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</si>
  <si>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</si>
  <si>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</si>
  <si>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</si>
  <si>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</si>
  <si>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</si>
  <si>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</si>
  <si>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</si>
  <si>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</si>
  <si>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</si>
  <si>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</si>
  <si>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</si>
  <si>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</si>
  <si>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</si>
  <si>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</si>
  <si>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</si>
  <si>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</si>
  <si>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</si>
  <si>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</si>
  <si>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</si>
  <si>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</si>
  <si>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</si>
  <si>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</si>
  <si>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</si>
  <si>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</si>
  <si>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</si>
  <si>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</si>
  <si>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</si>
  <si>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</si>
  <si>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</si>
  <si>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</si>
  <si>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</si>
  <si>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</si>
  <si>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</si>
  <si>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</si>
  <si>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</si>
  <si>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</si>
  <si>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</si>
  <si>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</si>
  <si>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</si>
  <si>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</si>
  <si>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</si>
  <si>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</si>
  <si>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</si>
  <si>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</si>
  <si>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</si>
  <si>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</si>
  <si>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</si>
  <si>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</si>
  <si>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</si>
  <si>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</si>
  <si>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</si>
  <si>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</si>
  <si>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</si>
  <si>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</si>
  <si>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</si>
  <si>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</si>
  <si>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</si>
  <si>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</si>
  <si>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</si>
  <si>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</si>
  <si>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</si>
  <si>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</si>
  <si>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</si>
  <si>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</si>
  <si>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</si>
  <si>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</si>
  <si>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</si>
  <si>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</si>
  <si>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</si>
  <si>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</si>
  <si>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</si>
  <si>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</si>
  <si>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</si>
  <si>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</si>
  <si>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</si>
  <si>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</si>
  <si>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</si>
  <si>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</si>
  <si>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</si>
  <si>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</si>
  <si>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</si>
  <si>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</si>
  <si>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</si>
  <si>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</si>
  <si>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</si>
  <si>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</si>
  <si>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</si>
  <si>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</si>
  <si>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</si>
  <si>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</si>
  <si>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</si>
  <si>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</si>
  <si>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</si>
  <si>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</si>
  <si>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</si>
  <si>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</si>
  <si>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</si>
  <si>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</si>
  <si>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</si>
  <si>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</si>
  <si>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</si>
  <si>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</si>
  <si>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</si>
  <si>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</si>
  <si>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</si>
  <si>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</si>
  <si>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</si>
  <si>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</si>
  <si>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</si>
  <si>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</si>
  <si>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</si>
  <si>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</si>
  <si>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</si>
  <si>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</si>
  <si>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</si>
  <si>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</si>
  <si>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</si>
  <si>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</si>
  <si>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</si>
  <si>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</si>
  <si>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</si>
  <si>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</si>
  <si>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</si>
  <si>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</si>
  <si>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</si>
  <si>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</si>
  <si>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</si>
  <si>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</si>
  <si>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</si>
  <si>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</si>
  <si>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</si>
  <si>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</si>
  <si>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</si>
  <si>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</si>
  <si>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</si>
  <si>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</si>
  <si>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</si>
  <si>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</si>
  <si>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</si>
  <si>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</si>
  <si>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</si>
  <si>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</si>
  <si>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</si>
  <si>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</si>
  <si>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</si>
  <si>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</si>
  <si>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</si>
  <si>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</si>
  <si>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</si>
  <si>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</si>
  <si>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</si>
  <si>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</si>
  <si>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</si>
  <si>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</si>
  <si>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</si>
  <si>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</si>
  <si>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</si>
  <si>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</si>
  <si>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</si>
  <si>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</si>
  <si>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</si>
  <si>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</si>
  <si>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</si>
  <si>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</si>
  <si>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</si>
  <si>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</si>
  <si>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</si>
  <si>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</si>
  <si>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</si>
  <si>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</si>
  <si>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</si>
  <si>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</si>
  <si>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</si>
  <si>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</si>
  <si>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</si>
  <si>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</si>
  <si>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</si>
  <si>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</si>
  <si>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</si>
  <si>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</si>
  <si>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</si>
  <si>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</si>
  <si>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</si>
  <si>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</si>
  <si>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</si>
  <si>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</si>
  <si>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</si>
  <si>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</si>
  <si>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</si>
  <si>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</si>
  <si>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</si>
  <si>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</si>
  <si>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</si>
  <si>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</si>
  <si>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</si>
  <si>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</si>
  <si>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</si>
  <si>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</si>
  <si>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</si>
  <si>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</si>
  <si>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</si>
  <si>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</si>
  <si>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</si>
  <si>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</si>
  <si>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</si>
  <si>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</si>
  <si>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</si>
  <si>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</si>
  <si>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</si>
  <si>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</si>
  <si>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</si>
  <si>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</si>
  <si>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</si>
  <si>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</si>
  <si>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</si>
  <si>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</si>
  <si>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</si>
  <si>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</si>
  <si>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</si>
  <si>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</si>
  <si>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</si>
  <si>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</si>
  <si>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</si>
  <si>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</si>
  <si>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</si>
  <si>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</si>
  <si>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</si>
  <si>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</si>
  <si>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</si>
  <si>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</si>
  <si>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</si>
  <si>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</si>
  <si>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</si>
  <si>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</si>
  <si>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</si>
  <si>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</si>
  <si>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</si>
  <si>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</si>
  <si>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</si>
  <si>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</si>
  <si>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</si>
  <si>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</si>
  <si>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</si>
  <si>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</si>
  <si>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</si>
  <si>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</si>
  <si>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</si>
  <si>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</si>
  <si>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</si>
  <si>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</si>
  <si>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</si>
  <si>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</si>
  <si>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</si>
  <si>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</si>
  <si>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</si>
  <si>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</si>
  <si>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</si>
  <si>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</si>
  <si>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</si>
  <si>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</si>
  <si>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</si>
  <si>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</si>
  <si>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</si>
  <si>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</si>
  <si>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</si>
  <si>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</si>
  <si>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</si>
  <si>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</si>
  <si>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</si>
  <si>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</si>
  <si>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</si>
  <si>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</si>
  <si>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</si>
  <si>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</si>
  <si>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</si>
  <si>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</si>
  <si>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</si>
  <si>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</si>
  <si>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</si>
  <si>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</si>
  <si>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</si>
  <si>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</si>
  <si>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</si>
  <si>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</si>
  <si>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</si>
  <si>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</si>
  <si>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</si>
  <si>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</si>
  <si>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</si>
  <si>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</si>
  <si>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</si>
  <si>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</si>
  <si>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</si>
  <si>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</si>
  <si>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</si>
  <si>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</si>
  <si>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</si>
  <si>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</si>
  <si>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</si>
  <si>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</si>
  <si>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</si>
  <si>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</si>
  <si>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</si>
  <si>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</si>
  <si>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</si>
  <si>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</si>
  <si>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</si>
  <si>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</si>
  <si>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</si>
  <si>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</si>
  <si>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</si>
  <si>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</si>
  <si>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</si>
  <si>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</si>
  <si>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</si>
  <si>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</si>
  <si>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</si>
  <si>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</si>
  <si>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</si>
  <si>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</si>
  <si>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</si>
  <si>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</si>
  <si>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</si>
  <si>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</si>
  <si>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</si>
  <si>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</si>
  <si>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</si>
  <si>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</si>
  <si>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</si>
  <si>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</si>
  <si>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</si>
  <si>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</si>
  <si>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</si>
  <si>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</si>
  <si>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</si>
  <si>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</si>
  <si>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</si>
  <si>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</si>
  <si>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</si>
  <si>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</si>
  <si>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</si>
  <si>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</si>
  <si>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</si>
  <si>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</si>
  <si>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</si>
  <si>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</si>
  <si>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</si>
  <si>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</si>
  <si>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</si>
  <si>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</si>
  <si>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</si>
  <si>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</si>
  <si>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</si>
  <si>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</si>
  <si>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</si>
  <si>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</si>
  <si>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</si>
  <si>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</si>
  <si>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</si>
  <si>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</si>
  <si>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</si>
  <si>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</si>
  <si>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</si>
  <si>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</si>
  <si>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</si>
  <si>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</si>
  <si>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</si>
  <si>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</si>
  <si>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</si>
  <si>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</si>
  <si>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</si>
  <si>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</si>
  <si>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</si>
  <si>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</si>
  <si>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</si>
  <si>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</si>
  <si>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</si>
  <si>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</si>
  <si>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</si>
  <si>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</si>
  <si>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</si>
  <si>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</si>
  <si>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</si>
  <si>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</si>
  <si>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</si>
  <si>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</si>
  <si>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</si>
  <si>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</si>
  <si>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</si>
  <si>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</si>
  <si>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</si>
  <si>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</si>
  <si>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</si>
  <si>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</si>
  <si>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</si>
  <si>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</si>
  <si>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</si>
  <si>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</si>
  <si>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</si>
  <si>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</si>
  <si>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</si>
  <si>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</si>
  <si>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</si>
  <si>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</si>
  <si>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</si>
  <si>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</si>
  <si>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</si>
  <si>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</si>
  <si>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</si>
  <si>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</si>
  <si>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</si>
  <si>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</si>
  <si>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</si>
  <si>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</si>
  <si>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</si>
  <si>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</si>
  <si>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</si>
  <si>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</si>
  <si>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</si>
  <si>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</si>
  <si>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</si>
  <si>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</si>
  <si>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</si>
  <si>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</si>
  <si>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</si>
  <si>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</si>
  <si>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</si>
  <si>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</si>
  <si>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</si>
  <si>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</si>
  <si>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</si>
  <si>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</si>
  <si>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</si>
  <si>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</si>
  <si>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</si>
  <si>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</si>
  <si>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</si>
  <si>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</si>
  <si>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</si>
  <si>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</si>
  <si>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</si>
  <si>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</si>
  <si>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</si>
  <si>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</si>
  <si>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</si>
  <si>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</si>
  <si>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</si>
  <si>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</si>
  <si>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</si>
  <si>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</si>
  <si>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</si>
  <si>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</si>
  <si>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</si>
  <si>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</si>
  <si>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</si>
  <si>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</si>
  <si>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</si>
  <si>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</si>
  <si>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</si>
  <si>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</si>
  <si>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</si>
  <si>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</si>
  <si>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</si>
  <si>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</si>
  <si>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</si>
  <si>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</si>
  <si>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</si>
  <si>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</si>
  <si>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</si>
  <si>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</si>
  <si>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</si>
  <si>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</si>
  <si>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</si>
  <si>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</si>
  <si>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</si>
  <si>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</si>
  <si>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</si>
  <si>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</si>
  <si>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</si>
  <si>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</si>
  <si>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</si>
  <si>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</si>
  <si>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</si>
  <si>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</si>
  <si>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</si>
  <si>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</si>
  <si>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</si>
  <si>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</si>
  <si>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</si>
  <si>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</si>
  <si>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</si>
  <si>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</si>
  <si>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</si>
  <si>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</si>
  <si>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</si>
  <si>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</si>
  <si>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</si>
  <si>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</si>
  <si>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</si>
  <si>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</si>
  <si>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</si>
  <si>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</si>
  <si>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</si>
  <si>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</si>
  <si>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</si>
  <si>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</si>
  <si>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</si>
  <si>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</si>
  <si>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</si>
  <si>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</si>
  <si>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</si>
  <si>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</si>
  <si>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</si>
  <si>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</si>
  <si>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</si>
  <si>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</si>
  <si>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</si>
  <si>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</si>
  <si>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</si>
  <si>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</si>
  <si>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</si>
  <si>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</si>
  <si>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</si>
  <si>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</si>
  <si>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</si>
  <si>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</si>
  <si>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</si>
  <si>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</si>
  <si>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</si>
  <si>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</si>
  <si>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</si>
  <si>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</si>
  <si>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</si>
  <si>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</si>
  <si>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</si>
  <si>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</si>
  <si>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</si>
  <si>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</si>
  <si>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</si>
  <si>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</si>
  <si>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</si>
  <si>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</si>
  <si>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</si>
  <si>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</si>
  <si>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</si>
  <si>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</si>
  <si>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</si>
  <si>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</si>
  <si>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</si>
  <si>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</si>
  <si>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</si>
  <si>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</si>
  <si>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</si>
  <si>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</si>
  <si>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</si>
  <si>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</si>
  <si>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</si>
  <si>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</si>
  <si>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</si>
  <si>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</si>
  <si>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</si>
  <si>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</si>
  <si>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</si>
  <si>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</si>
  <si>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</si>
  <si>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</si>
  <si>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</si>
  <si>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</si>
  <si>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</si>
  <si>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</si>
  <si>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</si>
  <si>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</si>
  <si>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</si>
  <si>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</si>
  <si>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</si>
  <si>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</si>
  <si>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</si>
  <si>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</si>
  <si>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</si>
  <si>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</si>
  <si>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</si>
  <si>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</si>
  <si>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</si>
  <si>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</si>
  <si>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</si>
  <si>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</si>
  <si>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</si>
  <si>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</si>
  <si>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</si>
  <si>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</si>
  <si>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</si>
  <si>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</si>
  <si>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</si>
  <si>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</si>
  <si>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</si>
  <si>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</si>
  <si>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</si>
  <si>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</si>
  <si>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</si>
  <si>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</si>
  <si>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</si>
  <si>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</si>
  <si>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</si>
  <si>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</si>
  <si>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</si>
  <si>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</si>
  <si>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</si>
  <si>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</si>
  <si>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</si>
  <si>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</si>
  <si>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</si>
  <si>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</si>
  <si>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</si>
  <si>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</si>
  <si>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</si>
  <si>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</si>
  <si>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</si>
  <si>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</si>
  <si>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</si>
  <si>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</si>
  <si>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</si>
  <si>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</si>
  <si>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</si>
  <si>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</si>
  <si>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</si>
  <si>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</si>
  <si>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</si>
  <si>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</si>
  <si>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</si>
  <si>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</si>
  <si>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</si>
  <si>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</si>
  <si>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</si>
  <si>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</si>
  <si>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</si>
  <si>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</si>
  <si>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</si>
  <si>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</si>
  <si>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</si>
  <si>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</si>
  <si>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</si>
  <si>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</si>
  <si>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</si>
  <si>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</si>
  <si>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</si>
  <si>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</si>
  <si>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</si>
  <si>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</si>
  <si>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</si>
  <si>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</si>
  <si>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</si>
  <si>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</si>
  <si>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</si>
  <si>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</si>
  <si>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</si>
  <si>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</si>
  <si>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</si>
  <si>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</si>
  <si>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</si>
  <si>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</si>
  <si>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</si>
  <si>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</si>
  <si>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</si>
  <si>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</si>
  <si>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</si>
  <si>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</si>
  <si>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</si>
  <si>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</si>
  <si>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</si>
  <si>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</si>
  <si>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</si>
  <si>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</si>
  <si>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</si>
  <si>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</si>
  <si>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</si>
  <si>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</si>
  <si>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</si>
  <si>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</si>
  <si>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</si>
  <si>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</si>
  <si>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</si>
  <si>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</si>
  <si>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</si>
  <si>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</si>
  <si>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</si>
  <si>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</si>
  <si>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</si>
  <si>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</si>
  <si>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</si>
  <si>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</si>
  <si>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</si>
  <si>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</si>
  <si>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</si>
  <si>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</si>
  <si>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</si>
  <si>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</si>
  <si>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</si>
  <si>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</si>
  <si>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</si>
  <si>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</si>
  <si>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</si>
  <si>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</si>
  <si>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</si>
  <si>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</si>
  <si>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</si>
  <si>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</si>
  <si>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</si>
  <si>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</si>
  <si>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</si>
  <si>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</si>
  <si>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</si>
  <si>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</si>
  <si>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</si>
  <si>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</si>
  <si>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</si>
  <si>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</si>
  <si>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</si>
  <si>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</si>
  <si>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</si>
  <si>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</si>
  <si>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</si>
  <si>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</si>
  <si>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</si>
  <si>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</si>
  <si>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</si>
  <si>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</si>
  <si>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</si>
  <si>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</si>
  <si>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</si>
  <si>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</si>
  <si>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</si>
  <si>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</si>
  <si>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</si>
  <si>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</si>
  <si>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</si>
  <si>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</si>
  <si>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</si>
  <si>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</si>
  <si>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</si>
  <si>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</si>
  <si>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</si>
  <si>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</si>
  <si>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</si>
  <si>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</si>
  <si>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</si>
  <si>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</si>
  <si>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</si>
  <si>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</si>
  <si>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</si>
  <si>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</si>
  <si>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</si>
  <si>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</si>
  <si>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</si>
  <si>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</si>
  <si>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</si>
  <si>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</si>
  <si>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</si>
  <si>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</si>
  <si>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</si>
  <si>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</si>
  <si>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</si>
  <si>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</si>
  <si>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</si>
  <si>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</si>
  <si>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</si>
  <si>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</si>
  <si>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</si>
  <si>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</si>
  <si>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</si>
  <si>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</si>
  <si>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</si>
  <si>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</si>
  <si>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</si>
  <si>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</si>
  <si>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</si>
  <si>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</si>
  <si>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</si>
  <si>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</si>
  <si>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</si>
  <si>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</si>
  <si>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</si>
  <si>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</si>
  <si>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</si>
  <si>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</si>
  <si>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</si>
  <si>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</si>
  <si>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</si>
  <si>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</si>
  <si>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</si>
  <si>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</si>
  <si>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</si>
  <si>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</si>
  <si>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</si>
  <si>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</si>
  <si>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</si>
  <si>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</si>
  <si>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</si>
  <si>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</si>
  <si>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</si>
  <si>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</si>
  <si>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</si>
  <si>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</si>
  <si>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</si>
  <si>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</si>
  <si>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</si>
  <si>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</si>
  <si>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</si>
  <si>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</si>
  <si>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</si>
  <si>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</si>
  <si>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</si>
  <si>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</si>
  <si>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</si>
  <si>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</si>
  <si>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</si>
  <si>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</si>
  <si>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</si>
  <si>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</si>
  <si>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</si>
  <si>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</si>
  <si>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</si>
  <si>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</si>
  <si>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</si>
  <si>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</si>
  <si>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</si>
  <si>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</si>
  <si>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</si>
  <si>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</si>
  <si>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</si>
  <si>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</si>
  <si>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</si>
  <si>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</si>
  <si>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</si>
  <si>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</si>
  <si>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</si>
  <si>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</si>
  <si>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</si>
  <si>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</si>
  <si>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</si>
  <si>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</si>
  <si>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</si>
  <si>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</si>
  <si>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</si>
  <si>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</si>
  <si>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</si>
  <si>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</si>
  <si>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</si>
  <si>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</si>
  <si>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</si>
  <si>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</si>
  <si>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</si>
  <si>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</si>
  <si>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</si>
  <si>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</si>
  <si>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</si>
  <si>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</si>
  <si>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</si>
  <si>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</si>
  <si>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</si>
  <si>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</si>
  <si>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</si>
  <si>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</si>
  <si>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</si>
  <si>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</si>
  <si>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</si>
  <si>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</si>
  <si>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</si>
  <si>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</si>
  <si>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</si>
  <si>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</si>
  <si>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</si>
  <si>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</si>
  <si>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</si>
  <si>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</si>
  <si>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</si>
  <si>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</si>
  <si>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</si>
  <si>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</si>
  <si>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</si>
  <si>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</si>
  <si>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</si>
  <si>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</si>
  <si>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</si>
  <si>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</si>
  <si>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</si>
  <si>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</si>
  <si>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</si>
  <si>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</si>
  <si>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</si>
  <si>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</si>
  <si>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</si>
  <si>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</si>
  <si>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</si>
  <si>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</si>
  <si>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</si>
  <si>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</si>
  <si>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</si>
  <si>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</si>
  <si>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</si>
  <si>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</si>
  <si>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</si>
  <si>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</si>
  <si>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</si>
  <si>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</si>
  <si>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</si>
  <si>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</si>
  <si>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</si>
  <si>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</si>
  <si>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</si>
  <si>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</si>
  <si>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</si>
  <si>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</si>
  <si>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</si>
  <si>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</si>
  <si>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</si>
  <si>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</si>
  <si>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</si>
  <si>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</si>
  <si>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</si>
  <si>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</si>
  <si>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</si>
  <si>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</si>
  <si>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</si>
  <si>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</si>
  <si>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</si>
  <si>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</si>
  <si>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</si>
  <si>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</si>
  <si>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</si>
  <si>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</si>
  <si>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</si>
  <si>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</si>
  <si>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</si>
  <si>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</si>
  <si>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</si>
  <si>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</si>
  <si>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</si>
  <si>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</si>
  <si>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</si>
  <si>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</si>
  <si>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</si>
  <si>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</si>
  <si>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</si>
  <si>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</si>
  <si>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</si>
  <si>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</si>
  <si>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</si>
  <si>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</si>
  <si>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</si>
  <si>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</si>
  <si>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</si>
  <si>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</si>
  <si>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</si>
  <si>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</si>
  <si>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</si>
  <si>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</si>
  <si>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</si>
  <si>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</si>
  <si>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</si>
  <si>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</si>
  <si>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</si>
  <si>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</si>
  <si>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</si>
  <si>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</si>
  <si>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</si>
  <si>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</si>
  <si>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</si>
  <si>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</si>
  <si>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</si>
  <si>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</si>
  <si>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</si>
  <si>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</si>
  <si>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</si>
  <si>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</si>
  <si>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</si>
  <si>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</si>
  <si>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</si>
  <si>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</si>
  <si>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</si>
  <si>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</si>
  <si>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</si>
  <si>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</si>
  <si>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</si>
  <si>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</si>
  <si>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</si>
  <si>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</si>
  <si>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</si>
  <si>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</si>
  <si>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</si>
  <si>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</si>
  <si>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</si>
  <si>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</si>
  <si>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</si>
  <si>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</si>
  <si>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</si>
  <si>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</si>
  <si>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</si>
  <si>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</si>
  <si>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</si>
  <si>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</si>
  <si>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</si>
  <si>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</si>
  <si>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</si>
  <si>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</si>
  <si>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</si>
  <si>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</si>
  <si>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</si>
  <si>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</si>
  <si>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</si>
  <si>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</si>
  <si>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</si>
  <si>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</si>
  <si>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</si>
  <si>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</si>
  <si>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</si>
  <si>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</si>
  <si>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</si>
  <si>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</si>
  <si>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</si>
  <si>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</si>
  <si>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</si>
  <si>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</si>
  <si>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</si>
  <si>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</si>
  <si>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</si>
  <si>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</si>
  <si>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</si>
  <si>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</si>
  <si>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</si>
  <si>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</si>
  <si>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</si>
  <si>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</si>
  <si>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</si>
  <si>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</si>
  <si>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</si>
  <si>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</si>
  <si>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</si>
  <si>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</si>
  <si>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</si>
  <si>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</si>
  <si>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</si>
  <si>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</si>
  <si>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</si>
  <si>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</si>
  <si>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</si>
  <si>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</si>
  <si>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</si>
  <si>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</si>
  <si>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</si>
  <si>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</si>
  <si>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</si>
  <si>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</si>
  <si>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</si>
  <si>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</si>
  <si>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</si>
  <si>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</si>
  <si>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</si>
  <si>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</si>
  <si>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</si>
  <si>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</si>
  <si>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</si>
  <si>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</si>
  <si>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</si>
  <si>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</si>
  <si>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</si>
  <si>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</si>
  <si>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</si>
  <si>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</si>
  <si>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</si>
  <si>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</si>
  <si>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</si>
  <si>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</si>
  <si>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</si>
  <si>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</si>
  <si>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</si>
  <si>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</si>
  <si>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</si>
  <si>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</si>
  <si>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</si>
  <si>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</si>
  <si>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</si>
  <si>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</si>
  <si>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</si>
  <si>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</si>
  <si>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</si>
  <si>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</si>
  <si>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</si>
  <si>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</si>
  <si>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</si>
  <si>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</si>
  <si>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</si>
  <si>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</si>
  <si>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</si>
  <si>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</si>
  <si>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</si>
  <si>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</si>
  <si>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</si>
  <si>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</si>
  <si>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</si>
  <si>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</si>
  <si>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</si>
  <si>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</si>
  <si>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</si>
  <si>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</si>
  <si>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</si>
  <si>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</si>
  <si>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</si>
  <si>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</si>
  <si>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</si>
  <si>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</si>
  <si>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</si>
  <si>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</si>
  <si>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</si>
  <si>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</si>
  <si>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</si>
  <si>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</si>
  <si>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</si>
  <si>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</si>
  <si>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</si>
  <si>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</si>
  <si>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</si>
  <si>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</si>
  <si>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</si>
  <si>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</si>
  <si>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</si>
  <si>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</si>
  <si>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</si>
  <si>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</si>
  <si>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</si>
  <si>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</si>
  <si>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</si>
  <si>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</si>
  <si>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</si>
  <si>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</si>
  <si>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</si>
  <si>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</si>
  <si>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</si>
  <si>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</si>
  <si>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</si>
  <si>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</si>
  <si>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</si>
  <si>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</si>
  <si>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</si>
  <si>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</si>
  <si>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</si>
  <si>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</si>
  <si>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</si>
  <si>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</si>
  <si>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</si>
  <si>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</si>
  <si>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</si>
  <si>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</si>
  <si>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</si>
  <si>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</si>
  <si>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</si>
  <si>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</si>
  <si>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</si>
  <si>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</si>
  <si>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</si>
  <si>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</si>
  <si>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</si>
  <si>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</si>
  <si>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</si>
  <si>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</si>
  <si>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</si>
  <si>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</si>
  <si>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</si>
  <si>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</si>
  <si>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</si>
  <si>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</si>
  <si>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</si>
  <si>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</si>
  <si>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</si>
  <si>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</si>
  <si>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</si>
  <si>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</si>
  <si>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</si>
  <si>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</si>
  <si>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</si>
  <si>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</si>
  <si>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</si>
  <si>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</si>
  <si>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</si>
  <si>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</si>
  <si>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</si>
  <si>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</si>
  <si>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</si>
  <si>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</si>
  <si>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</si>
  <si>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</si>
  <si>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</si>
  <si>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</si>
  <si>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</si>
  <si>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</si>
  <si>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</si>
  <si>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</si>
  <si>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</si>
  <si>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</si>
  <si>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</si>
  <si>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</si>
  <si>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</si>
  <si>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</si>
  <si>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</si>
  <si>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</si>
  <si>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</si>
  <si>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</si>
  <si>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</si>
  <si>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</si>
  <si>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</si>
  <si>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</si>
  <si>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</si>
  <si>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</si>
  <si>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</si>
  <si>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</si>
  <si>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</si>
  <si>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</si>
  <si>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</si>
  <si>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</si>
  <si>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</si>
  <si>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</si>
  <si>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</si>
  <si>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</si>
  <si>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</si>
  <si>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</si>
  <si>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</si>
  <si>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</si>
  <si>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</si>
  <si>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</si>
  <si>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</si>
  <si>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</si>
  <si>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</si>
  <si>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</si>
  <si>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</si>
  <si>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</si>
  <si>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</si>
  <si>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</si>
  <si>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</si>
  <si>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</si>
  <si>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</si>
  <si>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</si>
  <si>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</si>
  <si>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</si>
  <si>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</si>
  <si>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</si>
  <si>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</si>
  <si>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</si>
  <si>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</si>
  <si>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</si>
  <si>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</si>
  <si>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</si>
  <si>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</si>
  <si>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</si>
  <si>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</si>
  <si>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</si>
  <si>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</si>
  <si>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</si>
  <si>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</si>
  <si>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</si>
  <si>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</si>
  <si>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</si>
  <si>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</si>
  <si>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</si>
  <si>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</si>
  <si>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</si>
  <si>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</si>
  <si>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</si>
  <si>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</si>
  <si>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</si>
  <si>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</si>
  <si>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</si>
  <si>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</si>
  <si>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</si>
  <si>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</si>
  <si>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</si>
  <si>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</si>
  <si>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</si>
  <si>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</si>
  <si>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</si>
  <si>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</si>
  <si>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</si>
  <si>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</si>
  <si>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</si>
  <si>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</si>
  <si>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</si>
  <si>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</si>
  <si>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</si>
  <si>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</si>
  <si>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</si>
  <si>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</si>
  <si>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</si>
  <si>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</si>
  <si>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</si>
  <si>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</si>
  <si>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</si>
  <si>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</si>
  <si>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</si>
  <si>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</si>
  <si>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</si>
  <si>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</si>
  <si>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</si>
  <si>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</si>
  <si>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</si>
  <si>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</si>
  <si>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</si>
  <si>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</si>
  <si>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</si>
  <si>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</si>
  <si>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</si>
  <si>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</si>
  <si>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</si>
  <si>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</si>
  <si>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</si>
  <si>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</si>
  <si>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</si>
  <si>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</si>
  <si>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</si>
  <si>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</si>
  <si>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</si>
  <si>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</si>
  <si>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</si>
  <si>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</si>
  <si>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</si>
  <si>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</si>
  <si>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</si>
  <si>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</si>
  <si>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</si>
  <si>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</si>
  <si>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</si>
  <si>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</si>
  <si>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</si>
  <si>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</si>
  <si>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</si>
  <si>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</si>
  <si>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</si>
  <si>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</si>
  <si>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</si>
  <si>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</si>
  <si>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</si>
  <si>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</si>
  <si>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</si>
  <si>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</si>
  <si>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</si>
  <si>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</si>
  <si>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</si>
  <si>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</si>
  <si>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</si>
  <si>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</si>
  <si>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</si>
  <si>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</si>
  <si>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</si>
  <si>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</si>
  <si>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</si>
  <si>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</si>
  <si>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</si>
  <si>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</si>
  <si>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</si>
  <si>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</si>
  <si>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</si>
  <si>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</si>
  <si>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</si>
  <si>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</si>
  <si>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</si>
  <si>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</si>
  <si>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</si>
  <si>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</si>
  <si>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</si>
  <si>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</si>
  <si>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</si>
  <si>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</si>
  <si>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</si>
  <si>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</si>
  <si>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</si>
  <si>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</si>
  <si>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</si>
  <si>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</si>
  <si>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</si>
  <si>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</si>
  <si>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</si>
  <si>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</si>
  <si>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</si>
  <si>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</si>
  <si>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</si>
  <si>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</si>
  <si>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</si>
  <si>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</si>
  <si>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</si>
  <si>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</si>
  <si>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</si>
  <si>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</si>
  <si>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</si>
  <si>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</si>
  <si>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</si>
  <si>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</si>
  <si>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</si>
  <si>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</si>
  <si>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</si>
  <si>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</si>
  <si>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</si>
  <si>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</si>
  <si>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</si>
  <si>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</si>
  <si>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</si>
  <si>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</si>
  <si>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</si>
  <si>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</si>
  <si>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</si>
  <si>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</si>
  <si>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</si>
  <si>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</si>
  <si>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</si>
  <si>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</si>
  <si>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</si>
  <si>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</si>
  <si>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</si>
  <si>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</si>
  <si>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</si>
  <si>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</si>
  <si>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</si>
  <si>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</si>
  <si>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</si>
  <si>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</si>
  <si>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</si>
  <si>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</si>
  <si>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</si>
  <si>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</si>
  <si>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</si>
  <si>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</si>
  <si>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</si>
  <si>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</si>
  <si>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</si>
  <si>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</si>
  <si>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</si>
  <si>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</si>
  <si>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</si>
  <si>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</si>
  <si>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</si>
  <si>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</si>
  <si>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</si>
  <si>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</si>
  <si>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</si>
  <si>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</si>
  <si>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</si>
  <si>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</si>
  <si>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</si>
  <si>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</si>
  <si>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</si>
  <si>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</si>
  <si>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</si>
  <si>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</si>
  <si>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</si>
  <si>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</si>
  <si>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</si>
  <si>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</si>
  <si>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</si>
  <si>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</si>
  <si>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</si>
  <si>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</si>
  <si>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</si>
  <si>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</si>
  <si>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</si>
  <si>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</si>
  <si>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</si>
  <si>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</si>
  <si>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</si>
  <si>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</si>
  <si>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</si>
  <si>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</si>
  <si>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</si>
  <si>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</si>
  <si>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</si>
  <si>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</si>
  <si>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</si>
  <si>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</si>
  <si>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</si>
  <si>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</si>
  <si>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</si>
  <si>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</si>
  <si>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</si>
  <si>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</si>
  <si>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</si>
  <si>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</si>
  <si>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</si>
  <si>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</si>
  <si>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</si>
  <si>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</si>
  <si>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</si>
  <si>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</si>
  <si>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</si>
  <si>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</si>
  <si>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</si>
  <si>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</si>
  <si>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</si>
  <si>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</si>
  <si>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</si>
  <si>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</si>
  <si>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</si>
  <si>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</si>
  <si>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</si>
  <si>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</si>
  <si>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</si>
  <si>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</si>
  <si>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</si>
  <si>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</si>
  <si>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</si>
  <si>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</si>
  <si>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</si>
  <si>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</si>
  <si>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</si>
  <si>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</si>
  <si>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</si>
  <si>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</si>
  <si>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</si>
  <si>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</si>
  <si>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</si>
  <si>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</si>
  <si>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</si>
  <si>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</si>
  <si>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</si>
  <si>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</si>
  <si>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</si>
  <si>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</si>
  <si>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</si>
  <si>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</si>
  <si>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</si>
  <si>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</si>
  <si>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</si>
  <si>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</si>
  <si>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</si>
  <si>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</si>
  <si>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</si>
  <si>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</si>
  <si>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</si>
  <si>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</si>
  <si>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</si>
  <si>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</si>
  <si>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</si>
  <si>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</si>
  <si>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</si>
  <si>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</si>
  <si>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</si>
  <si>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</si>
  <si>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</si>
  <si>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</si>
  <si>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</si>
  <si>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</si>
  <si>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</si>
  <si>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</si>
  <si>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</si>
  <si>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</si>
  <si>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</si>
  <si>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</si>
  <si>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</si>
  <si>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</si>
  <si>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</si>
  <si>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</si>
  <si>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</si>
  <si>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</si>
  <si>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</si>
  <si>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</si>
  <si>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</si>
  <si>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</si>
  <si>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</si>
  <si>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</si>
  <si>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</si>
  <si>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</si>
  <si>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</si>
  <si>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</si>
  <si>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</si>
  <si>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</si>
  <si>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</si>
  <si>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</si>
  <si>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</si>
  <si>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</si>
  <si>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</si>
  <si>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</si>
  <si>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</si>
  <si>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</si>
  <si>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</si>
  <si>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</si>
  <si>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</si>
  <si>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</si>
  <si>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</si>
  <si>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</si>
  <si>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</si>
  <si>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</si>
  <si>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</si>
  <si>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</si>
  <si>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</si>
  <si>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</si>
  <si>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</si>
  <si>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</si>
  <si>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</si>
  <si>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</si>
  <si>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</si>
  <si>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</si>
  <si>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</si>
  <si>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</si>
  <si>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</si>
  <si>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</si>
  <si>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</si>
  <si>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</si>
  <si>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</si>
  <si>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</si>
  <si>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</si>
  <si>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</si>
  <si>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</si>
  <si>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</si>
  <si>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</si>
  <si>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</si>
  <si>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</si>
  <si>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</si>
  <si>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</si>
  <si>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</si>
  <si>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</si>
  <si>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</si>
  <si>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</si>
  <si>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</si>
  <si>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</si>
  <si>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</si>
  <si>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</si>
  <si>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</si>
  <si>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</si>
  <si>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</si>
  <si>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</si>
  <si>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</si>
  <si>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</si>
  <si>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</si>
  <si>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</si>
  <si>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</si>
  <si>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</si>
  <si>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</si>
  <si>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</si>
  <si>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</si>
  <si>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</si>
  <si>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</si>
  <si>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</si>
  <si>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</si>
  <si>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</si>
  <si>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</si>
  <si>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</si>
  <si>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</si>
  <si>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</si>
  <si>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</si>
  <si>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</si>
  <si>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</si>
  <si>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</si>
  <si>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</si>
  <si>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</si>
  <si>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</si>
  <si>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</si>
  <si>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</si>
  <si>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</si>
  <si>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</si>
  <si>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</si>
  <si>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</si>
  <si>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</si>
  <si>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</si>
  <si>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</si>
  <si>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</si>
  <si>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</si>
  <si>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</si>
  <si>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</si>
  <si>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</si>
  <si>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</si>
  <si>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</si>
  <si>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</si>
  <si>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</si>
  <si>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</si>
  <si>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</si>
  <si>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</si>
  <si>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</si>
  <si>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</si>
  <si>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</si>
  <si>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</si>
  <si>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</si>
  <si>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</si>
  <si>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</si>
  <si>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</si>
  <si>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</si>
  <si>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</si>
  <si>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</si>
  <si>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</si>
  <si>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</si>
  <si>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</si>
  <si>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</si>
  <si>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</si>
  <si>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</si>
  <si>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</si>
  <si>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</si>
  <si>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</si>
  <si>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</si>
  <si>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</si>
  <si>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</si>
  <si>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</si>
  <si>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</si>
  <si>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</si>
  <si>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</si>
  <si>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</si>
  <si>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</si>
  <si>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</si>
  <si>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</si>
  <si>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</si>
  <si>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</si>
  <si>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</si>
  <si>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</si>
  <si>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</si>
  <si>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</si>
  <si>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</si>
  <si>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</si>
  <si>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</si>
  <si>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</si>
  <si>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</si>
  <si>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</si>
  <si>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</si>
  <si>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</si>
  <si>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</si>
  <si>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</si>
  <si>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</si>
  <si>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</si>
  <si>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</si>
  <si>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</si>
  <si>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</si>
  <si>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</si>
  <si>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</si>
  <si>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</si>
  <si>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</si>
  <si>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</si>
  <si>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</si>
  <si>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</si>
  <si>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</si>
  <si>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</si>
  <si>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</si>
  <si>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</si>
  <si>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</si>
  <si>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</si>
  <si>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</si>
  <si>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</si>
  <si>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</si>
  <si>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</si>
  <si>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</si>
  <si>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</si>
  <si>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</si>
  <si>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</si>
  <si>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</si>
  <si>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</si>
  <si>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</si>
  <si>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</si>
  <si>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</si>
  <si>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</si>
  <si>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</si>
  <si>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</si>
  <si>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</si>
  <si>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</si>
  <si>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</si>
  <si>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</si>
  <si>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</si>
  <si>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</si>
  <si>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</si>
  <si>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</si>
  <si>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</si>
  <si>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</si>
  <si>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</si>
  <si>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</si>
  <si>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</si>
  <si>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</si>
  <si>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</si>
  <si>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</si>
  <si>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</si>
  <si>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</si>
  <si>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</si>
  <si>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</si>
  <si>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</si>
  <si>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</si>
  <si>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</si>
  <si>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</si>
  <si>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</si>
  <si>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</si>
  <si>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</si>
  <si>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</si>
  <si>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</si>
  <si>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</si>
  <si>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</si>
  <si>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</si>
  <si>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</si>
  <si>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</si>
  <si>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</si>
  <si>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</si>
  <si>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</si>
  <si>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</si>
  <si>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</si>
  <si>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</si>
  <si>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</si>
  <si>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</si>
  <si>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</si>
  <si>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</si>
  <si>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</si>
  <si>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</si>
  <si>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</si>
  <si>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</si>
  <si>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</si>
  <si>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</si>
  <si>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</si>
  <si>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</si>
  <si>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</si>
  <si>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</si>
  <si>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</si>
  <si>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</si>
  <si>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</si>
  <si>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</si>
  <si>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</si>
  <si>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</si>
  <si>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</si>
  <si>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</si>
  <si>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</si>
  <si>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</si>
  <si>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</si>
  <si>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</si>
  <si>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</si>
  <si>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</si>
  <si>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</si>
  <si>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</si>
  <si>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</si>
  <si>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</si>
  <si>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</si>
  <si>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</si>
  <si>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</si>
  <si>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</si>
  <si>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</si>
  <si>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</si>
  <si>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</si>
  <si>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</si>
  <si>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</si>
  <si>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</si>
  <si>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</si>
  <si>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</si>
  <si>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</si>
  <si>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</si>
  <si>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</si>
  <si>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</si>
  <si>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</si>
  <si>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</si>
  <si>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</si>
  <si>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</si>
  <si>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</si>
  <si>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</si>
  <si>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</si>
  <si>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</si>
  <si>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</si>
  <si>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</si>
  <si>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</si>
  <si>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</si>
  <si>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</si>
  <si>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</si>
  <si>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</si>
  <si>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</si>
  <si>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</si>
  <si>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</si>
  <si>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</si>
  <si>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</si>
  <si>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</si>
  <si>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</si>
  <si>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</si>
  <si>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</si>
  <si>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</si>
  <si>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</si>
  <si>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</si>
  <si>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</si>
  <si>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</si>
  <si>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</si>
  <si>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</si>
  <si>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</si>
  <si>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</si>
  <si>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</si>
  <si>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</si>
  <si>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</si>
  <si>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</si>
  <si>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</si>
  <si>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</si>
  <si>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</si>
  <si>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</si>
  <si>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</si>
  <si>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</si>
  <si>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</si>
  <si>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</si>
  <si>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</si>
  <si>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</si>
  <si>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</si>
  <si>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</si>
  <si>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</si>
  <si>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</si>
  <si>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</si>
  <si>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</si>
  <si>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</si>
  <si>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</si>
  <si>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</si>
  <si>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</si>
  <si>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</si>
  <si>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</si>
  <si>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</si>
  <si>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</si>
  <si>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</si>
  <si>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</si>
  <si>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</si>
  <si>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</si>
  <si>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</si>
  <si>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</si>
  <si>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</si>
  <si>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</si>
  <si>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</si>
  <si>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</si>
  <si>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</si>
  <si>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</si>
  <si>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</si>
  <si>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</si>
  <si>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</si>
  <si>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</si>
  <si>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</si>
  <si>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</si>
  <si>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</si>
  <si>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</si>
  <si>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</si>
  <si>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</si>
  <si>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</si>
  <si>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</si>
  <si>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</si>
  <si>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</si>
  <si>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</si>
  <si>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</si>
  <si>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</si>
  <si>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</si>
  <si>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</si>
  <si>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</si>
  <si>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</si>
  <si>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</si>
  <si>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</si>
  <si>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</si>
  <si>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</si>
  <si>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</si>
  <si>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</si>
  <si>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</si>
  <si>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</si>
  <si>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</si>
  <si>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</si>
  <si>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</si>
  <si>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</si>
  <si>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</si>
  <si>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</si>
  <si>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</si>
  <si>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</si>
  <si>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</si>
  <si>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</si>
  <si>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</si>
  <si>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</si>
  <si>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</si>
  <si>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</si>
  <si>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</si>
  <si>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</si>
  <si>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</si>
  <si>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</si>
  <si>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</si>
  <si>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</si>
  <si>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</si>
  <si>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</si>
  <si>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</si>
  <si>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</si>
  <si>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</si>
  <si>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</si>
  <si>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</si>
  <si>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</si>
  <si>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</si>
  <si>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</si>
  <si>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</si>
  <si>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</si>
  <si>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</si>
  <si>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</si>
  <si>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</si>
  <si>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</si>
  <si>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</si>
  <si>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</si>
  <si>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</si>
  <si>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</si>
  <si>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</si>
  <si>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</si>
  <si>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</si>
  <si>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</si>
  <si>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</si>
  <si>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</si>
  <si>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</si>
  <si>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</si>
  <si>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</si>
  <si>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</si>
  <si>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</si>
  <si>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</si>
  <si>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</si>
  <si>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</si>
  <si>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</si>
  <si>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</si>
  <si>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</si>
  <si>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</si>
  <si>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</si>
  <si>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</si>
  <si>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</si>
  <si>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</si>
  <si>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</si>
  <si>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</si>
  <si>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</si>
  <si>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</si>
  <si>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</si>
  <si>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</si>
  <si>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</si>
  <si>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</si>
  <si>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</si>
  <si>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</si>
  <si>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</si>
  <si>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</si>
  <si>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</si>
  <si>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</si>
  <si>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</si>
  <si>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</si>
  <si>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</si>
  <si>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</si>
  <si>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</si>
  <si>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</si>
  <si>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</si>
  <si>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</si>
  <si>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</si>
  <si>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</si>
  <si>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</si>
  <si>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</si>
  <si>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</si>
  <si>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</si>
  <si>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</si>
  <si>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</si>
  <si>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</si>
  <si>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</si>
  <si>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</si>
  <si>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</si>
  <si>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</si>
  <si>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</si>
  <si>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</si>
  <si>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</si>
  <si>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</si>
  <si>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</si>
  <si>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</si>
  <si>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</si>
  <si>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</si>
  <si>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</si>
  <si>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</si>
  <si>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</si>
  <si>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</si>
  <si>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</si>
  <si>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</si>
  <si>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</si>
  <si>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</si>
  <si>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</si>
  <si>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</si>
  <si>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</si>
  <si>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</si>
  <si>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</si>
  <si>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</si>
  <si>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</si>
  <si>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</si>
  <si>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</si>
  <si>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</si>
  <si>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</si>
  <si>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</si>
  <si>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</si>
  <si>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</si>
  <si>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</si>
  <si>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</si>
  <si>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</si>
  <si>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</si>
  <si>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</si>
  <si>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</si>
  <si>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</si>
  <si>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</si>
  <si>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</si>
  <si>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</si>
  <si>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</si>
  <si>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</si>
  <si>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</si>
  <si>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</si>
  <si>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</si>
  <si>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</si>
  <si>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</si>
  <si>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</si>
  <si>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</si>
  <si>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</si>
  <si>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</si>
  <si>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</si>
  <si>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</si>
  <si>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</si>
  <si>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</si>
  <si>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</si>
  <si>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</si>
  <si>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</si>
  <si>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</si>
  <si>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</si>
  <si>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</si>
  <si>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</si>
  <si>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</si>
  <si>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</si>
  <si>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</si>
  <si>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</si>
  <si>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</si>
  <si>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</si>
  <si>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</si>
  <si>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</si>
  <si>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</si>
  <si>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</si>
  <si>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</si>
  <si>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</si>
  <si>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</si>
  <si>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</si>
  <si>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</si>
  <si>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</si>
  <si>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</si>
  <si>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</si>
  <si>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</si>
  <si>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</si>
  <si>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</si>
  <si>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</si>
  <si>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</si>
  <si>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</si>
  <si>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</si>
  <si>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</si>
  <si>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</si>
  <si>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</si>
  <si>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</si>
  <si>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</si>
  <si>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</si>
  <si>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</si>
  <si>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</si>
  <si>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</si>
  <si>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</si>
  <si>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</si>
  <si>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</si>
  <si>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</si>
  <si>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</si>
  <si>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</si>
  <si>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</si>
  <si>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</si>
  <si>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</si>
  <si>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</si>
  <si>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</si>
  <si>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</si>
  <si>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</si>
  <si>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</si>
  <si>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</si>
  <si>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</si>
  <si>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</si>
  <si>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</si>
  <si>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</si>
  <si>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</si>
  <si>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</si>
  <si>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</si>
  <si>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</si>
  <si>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</si>
  <si>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</si>
  <si>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</si>
  <si>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</si>
  <si>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</si>
  <si>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</si>
  <si>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</si>
  <si>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</si>
  <si>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</si>
  <si>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</si>
  <si>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</si>
  <si>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</si>
  <si>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</si>
  <si>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</si>
  <si>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</si>
  <si>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</si>
  <si>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</si>
  <si>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</si>
  <si>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</si>
  <si>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</si>
  <si>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</si>
  <si>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</si>
  <si>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</si>
  <si>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</si>
  <si>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</si>
  <si>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</si>
  <si>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</si>
  <si>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Percernt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</si>
  <si>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</si>
  <si>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</si>
  <si>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</si>
  <si>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</si>
  <si>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</si>
  <si>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</si>
  <si>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</si>
  <si>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</si>
  <si>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</si>
  <si>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</si>
  <si>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</si>
  <si>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</si>
  <si>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</si>
  <si>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</si>
  <si>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</si>
  <si>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</si>
  <si>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</si>
  <si>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</si>
  <si>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</si>
  <si>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</si>
  <si>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</si>
  <si>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</si>
  <si>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</si>
  <si>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</si>
  <si>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</si>
  <si>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</si>
  <si>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</si>
  <si>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</si>
  <si>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</si>
  <si>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</si>
  <si>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</si>
  <si>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</si>
  <si>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</si>
  <si>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</si>
  <si>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</si>
  <si>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</si>
  <si>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</si>
  <si>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</si>
  <si>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</si>
  <si>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</si>
  <si>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</si>
  <si>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</si>
  <si>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</si>
  <si>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</si>
  <si>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</si>
  <si>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</si>
  <si>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</si>
  <si>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</si>
  <si>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</si>
  <si>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</si>
  <si>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</si>
  <si>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</si>
  <si>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</si>
  <si>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</si>
  <si>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</si>
  <si>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</si>
  <si>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</si>
  <si>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</si>
  <si>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</si>
  <si>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</si>
  <si>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Sep</t>
  </si>
  <si>
    <t>Mar</t>
  </si>
  <si>
    <t>Apr</t>
  </si>
  <si>
    <t>May</t>
  </si>
  <si>
    <t>Jun</t>
  </si>
  <si>
    <t>Nov</t>
  </si>
  <si>
    <t>Jan</t>
  </si>
  <si>
    <t>Feb</t>
  </si>
  <si>
    <t>Jul</t>
  </si>
  <si>
    <t>Aug</t>
  </si>
  <si>
    <t>Oct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</si>
  <si>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</si>
  <si>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</si>
  <si>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</si>
  <si>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</si>
  <si>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</si>
  <si>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</si>
  <si>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</si>
  <si>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</si>
  <si>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</si>
  <si>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</si>
  <si>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</si>
  <si>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</si>
  <si>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</si>
  <si>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</si>
  <si>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</si>
  <si>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</si>
  <si>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</si>
  <si>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</si>
  <si>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</si>
  <si>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</si>
  <si>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More than 50000</t>
  </si>
  <si>
    <t>Project $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</si>
</sst>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1" applyFont="1"/>
    <xf numFmtId="0" fontId="1" fillId="2" borderId="0" xfId="0" applyFont="1" applyFill="1" applyAlignment="1">
      <alignment horizontal="center" wrapText="1"/>
    </xf>
    <xf numFmtId="4" fontId="1" fillId="0" borderId="0" xfId="0" applyNumberFormat="1" applyFont="1" applyAlignment="1">
      <alignment horizontal="center" wrapText="1"/>
    </xf>
    <xf numFmtId="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38">
    <dxf>
      <fill>
        <patternFill>
          <bgColor rgb="FF00B0F0"/>
        </patternFill>
      </fill>
    </dxf>
    <dxf>
      <fill>
        <patternFill>
          <bgColor rgb="FF55D444"/>
        </patternFill>
      </fill>
    </dxf>
    <dxf>
      <fill>
        <patternFill>
          <bgColor rgb="FFFF0D0D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rgb="FFFFFF5D"/>
        </patternFill>
      </fill>
    </dxf>
    <dxf>
      <fill>
        <patternFill>
          <bgColor rgb="FF9F5FCF"/>
        </patternFill>
      </fill>
    </dxf>
    <dxf>
      <fill>
        <patternFill>
          <bgColor rgb="FF00B0F0"/>
        </patternFill>
      </fill>
    </dxf>
    <dxf>
      <fill>
        <patternFill>
          <bgColor rgb="FF55D444"/>
        </patternFill>
      </fill>
    </dxf>
    <dxf>
      <fill>
        <patternFill>
          <bgColor rgb="FFFF0D0D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rgb="FFFFFF5D"/>
        </patternFill>
      </fill>
    </dxf>
    <dxf>
      <fill>
        <patternFill>
          <bgColor rgb="FF9F5FCF"/>
        </patternFill>
      </fill>
    </dxf>
    <dxf>
      <fill>
        <patternFill>
          <bgColor rgb="FF00B0F0"/>
        </patternFill>
      </fill>
    </dxf>
    <dxf>
      <fill>
        <patternFill>
          <bgColor rgb="FF55D444"/>
        </patternFill>
      </fill>
    </dxf>
    <dxf>
      <fill>
        <patternFill>
          <bgColor rgb="FFFF0D0D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rgb="FFFFFF5D"/>
        </patternFill>
      </fill>
    </dxf>
    <dxf>
      <fill>
        <patternFill>
          <bgColor rgb="FF9F5FCF"/>
        </patternFill>
      </fill>
    </dxf>
    <dxf>
      <fill>
        <patternFill>
          <bgColor rgb="FF00B0F0"/>
        </patternFill>
      </fill>
    </dxf>
    <dxf>
      <fill>
        <patternFill>
          <bgColor rgb="FF55D444"/>
        </patternFill>
      </fill>
    </dxf>
    <dxf>
      <fill>
        <patternFill>
          <bgColor rgb="FFFF0D0D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rgb="FFFFFF5D"/>
        </patternFill>
      </fill>
    </dxf>
    <dxf>
      <fill>
        <patternFill>
          <bgColor rgb="FF9F5FC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0D0D"/>
      <color rgb="FF55D444"/>
      <color rgb="FFFF3737"/>
      <color rgb="FF9F5FCF"/>
      <color rgb="FFFF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[StarterBook_Peta Roberts.xlsx]Pivot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95203303586448E-2"/>
          <c:y val="6.5748031496063009E-2"/>
          <c:w val="0.77686155277384938"/>
          <c:h val="0.696229986876640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5-42E3-B19E-DB8992E38D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C5-42E3-B19E-DB8992E38D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C5-42E3-B19E-DB8992E38D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C5-42E3-B19E-DB8992E38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447616"/>
        <c:axId val="720891760"/>
      </c:barChart>
      <c:catAx>
        <c:axId val="6634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91760"/>
        <c:crosses val="autoZero"/>
        <c:auto val="1"/>
        <c:lblAlgn val="ctr"/>
        <c:lblOffset val="100"/>
        <c:noMultiLvlLbl val="0"/>
      </c:catAx>
      <c:valAx>
        <c:axId val="7208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[StarterBook_Peta Roberts.xlsx]Pivot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26984126984128E-2"/>
          <c:y val="0.18223245972213356"/>
          <c:w val="0.7810622481713595"/>
          <c:h val="0.48393469324866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B-4408-AE7B-1CF9EB25E63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B-4408-AE7B-1CF9EB25E63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B-4408-AE7B-1CF9EB25E63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3B-4408-AE7B-1CF9EB25E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697728"/>
        <c:axId val="670655296"/>
      </c:barChart>
      <c:catAx>
        <c:axId val="7186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655296"/>
        <c:crosses val="autoZero"/>
        <c:auto val="1"/>
        <c:lblAlgn val="ctr"/>
        <c:lblOffset val="100"/>
        <c:noMultiLvlLbl val="0"/>
      </c:catAx>
      <c:valAx>
        <c:axId val="6706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[StarterBook_Peta Roberts.xlsx]Pivot3!PivotTable5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7-41D9-97C1-9685ACF11E72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7-41D9-97C1-9685ACF11E72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7-41D9-97C1-9685ACF11E72}"/>
            </c:ext>
          </c:extLst>
        </c:ser>
        <c:ser>
          <c:idx val="3"/>
          <c:order val="3"/>
          <c:tx>
            <c:strRef>
              <c:f>Pivot3!$E$5:$E$6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67-41D9-97C1-9685ACF11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346912"/>
        <c:axId val="414582624"/>
      </c:lineChart>
      <c:catAx>
        <c:axId val="33434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82624"/>
        <c:crosses val="autoZero"/>
        <c:auto val="1"/>
        <c:lblAlgn val="ctr"/>
        <c:lblOffset val="100"/>
        <c:noMultiLvlLbl val="0"/>
      </c:catAx>
      <c:valAx>
        <c:axId val="4145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4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Bonus!$A$1</c:f>
              <c:strCache>
                <c:ptCount val="1"/>
                <c:pt idx="0">
                  <c:v>Project $ 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Bonus!$A$2:$A$13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1-2046-8FC9-94A9102387C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0.49097938144329895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51-2046-8FC9-94A9102387C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0.36469072164948452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51-2046-8FC9-94A9102387C6}"/>
            </c:ext>
          </c:extLst>
        </c:ser>
        <c:ser>
          <c:idx val="7"/>
          <c:order val="3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0.14432989690721648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51-2046-8FC9-94A910238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474928"/>
        <c:axId val="815844096"/>
      </c:lineChart>
      <c:catAx>
        <c:axId val="81647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44096"/>
        <c:crosses val="autoZero"/>
        <c:auto val="1"/>
        <c:lblAlgn val="ctr"/>
        <c:lblOffset val="100"/>
        <c:noMultiLvlLbl val="0"/>
      </c:catAx>
      <c:valAx>
        <c:axId val="8158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47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0</xdr:row>
      <xdr:rowOff>180975</xdr:rowOff>
    </xdr:from>
    <xdr:to>
      <xdr:col>12</xdr:col>
      <xdr:colOff>514350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92995-E585-4462-A635-F63B3AA3B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61912</xdr:rowOff>
    </xdr:from>
    <xdr:to>
      <xdr:col>19</xdr:col>
      <xdr:colOff>428625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7AE50-5FDE-4206-B785-B722D441A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119061</xdr:rowOff>
    </xdr:from>
    <xdr:to>
      <xdr:col>7</xdr:col>
      <xdr:colOff>390525</xdr:colOff>
      <xdr:row>38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40E92-4B3F-4521-A6C4-1111AFF65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581121</xdr:colOff>
      <xdr:row>14</xdr:row>
      <xdr:rowOff>96211</xdr:rowOff>
    </xdr:from>
    <xdr:to>
      <xdr:col>9</xdr:col>
      <xdr:colOff>314293</xdr:colOff>
      <xdr:row>35</xdr:row>
      <xdr:rowOff>166768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E53B9-05D4-B649-80E5-F40EC7367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a Roberts" refreshedDate="43599.552222337959" createdVersion="6" refreshedVersion="6" minRefreshableVersion="3" recordCount="4115" xr:uid="{C624D409-03AD-4B0A-8740-506498E394D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r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77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a Roberts" refreshedDate="43599.552222800929" createdVersion="6" refreshedVersion="6" minRefreshableVersion="3" recordCount="4115" xr:uid="{EEEFCA9E-B702-430B-83F1-B45D7CB12B40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r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77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11-26T21:59:00" maxDate="2017-04-27T12:15:19" count="953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m/>
        <d v="2014-10-30T15:29:43"/>
        <d v="2014-06-16T13:16:00"/>
        <d v="2016-07-05T17:00:00"/>
        <d v="2016-05-31T10:31:00"/>
        <d v="2015-09-04T10:00:00"/>
        <d v="2015-05-16T03:16:00"/>
        <d v="2015-10-12T06:46:33"/>
        <d v="2015-03-19T20:45:32"/>
        <d v="2014-11-16T15:26:18"/>
        <d v="2016-09-02T22:55:00"/>
        <d v="2015-01-08T11:18:00"/>
        <d v="2016-02-26T23:45:36"/>
        <d v="2015-06-18T06:13:11"/>
        <d v="2014-09-22T18:51:40"/>
        <d v="2015-07-23T06:25:35"/>
        <d v="2016-02-26T14:52:52"/>
        <d v="2014-10-21T18:50:28"/>
        <d v="2016-07-03T03:25:45"/>
        <d v="2015-08-15T14:54:51"/>
        <d v="2014-07-02T09:29:55"/>
        <d v="2015-09-30T17:00:00"/>
        <d v="2016-01-12T08:48:44"/>
        <d v="2015-08-04T15:15:35"/>
        <d v="2015-03-19T12:02:50"/>
        <d v="2016-08-11T21:20:14"/>
        <d v="2015-03-19T01:28:43"/>
        <d v="2015-02-28T06:45:08"/>
        <d v="2015-05-08T11:12:56"/>
        <d v="2015-08-05T12:46:39"/>
        <d v="2015-11-26T16:55:45"/>
        <d v="2017-01-06T17:17:12"/>
        <d v="2017-03-03T13:00:00"/>
        <d v="2014-09-04T21:23:35"/>
        <d v="2016-09-03T09:34:37"/>
        <d v="2016-06-16T08:37:26"/>
        <d v="2014-10-17T12:00:32"/>
        <d v="2014-11-28T16:26:06"/>
        <d v="2016-03-06T16:55:31"/>
        <d v="2015-07-10T09:05:32"/>
        <d v="2016-08-31T19:58:22"/>
        <d v="2015-10-08T13:59:00"/>
        <d v="2016-08-05T17:06:23"/>
        <d v="2014-12-16T01:52:47"/>
        <d v="2015-07-10T15:08:55"/>
        <d v="2016-04-16T13:08:40"/>
        <d v="2015-08-16T07:06:41"/>
        <d v="2015-03-06T08:22:29"/>
        <d v="2016-02-17T16:59:00"/>
        <d v="2015-03-28T12:06:04"/>
        <d v="2016-05-21T18:05:00"/>
        <d v="2015-07-09T22:38:46"/>
        <d v="2016-04-08T15:04:14"/>
        <d v="2015-07-09T14:27:21"/>
        <d v="2015-06-01T09:28:25"/>
        <d v="2016-02-13T15:24:57"/>
        <d v="2015-06-04T11:39:11"/>
        <d v="2016-01-02T16:00:51"/>
        <d v="2016-09-29T14:52:52"/>
        <d v="2015-07-09T14:48:17"/>
        <d v="2016-01-04T17:00:00"/>
        <d v="2016-03-08T06:51:09"/>
        <d v="2016-12-30T02:00:00"/>
        <d v="2014-03-13T21:40:31"/>
        <d v="2015-11-27T14:40:04"/>
        <d v="2015-10-22T11:59:00"/>
        <d v="2009-11-26T21:59:00"/>
        <d v="2015-10-11T08:07:02"/>
        <d v="2013-09-13T10:56:20"/>
        <d v="2013-07-31T01:41:53"/>
        <d v="2016-10-08T00:38:46"/>
        <d v="2014-10-17T11:16:58"/>
        <d v="2016-03-24T15:39:13"/>
        <d v="2013-11-02T12:03:16"/>
        <d v="2014-02-09T17:21:41"/>
        <d v="2015-05-21T01:02:55"/>
        <d v="2013-03-23T05:19:23"/>
        <d v="2014-01-25T10:09:51"/>
        <d v="2015-02-19T12:47:59"/>
        <d v="2012-04-16T17:31:00"/>
        <d v="2014-08-16T11:25:12"/>
        <d v="2011-11-13T09:22:07"/>
        <d v="2014-05-31T21:00:00"/>
        <d v="2013-06-02T13:19:27"/>
        <d v="2011-08-09T20:02:21"/>
        <d v="2016-05-18T13:22:15"/>
        <d v="2012-07-10T20:51:05"/>
        <d v="2014-09-05T16:45:24"/>
        <d v="2017-02-17T00:53:49"/>
        <d v="2015-05-05T19:04:03"/>
        <d v="2012-05-18T13:02:14"/>
        <d v="2015-04-01T13:51:49"/>
        <d v="2016-04-14T07:34:00"/>
        <d v="2015-11-05T16:32:52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1-07-08T22:37:31"/>
        <d v="2015-12-24T19:21:26"/>
        <d v="2013-08-10T06:15:20"/>
        <d v="2015-06-28T08:09:30"/>
        <d v="2016-02-29T21:13:59"/>
        <d v="2016-11-20T11:48:47"/>
        <d v="2015-05-27T11:41:20"/>
        <d v="2015-09-06T07:46:00"/>
        <d v="2015-02-04T12:36:46"/>
        <d v="2016-05-03T09:41:56"/>
        <d v="2014-10-31T19:12:42"/>
        <d v="2015-10-17T09:01:55"/>
        <d v="2016-02-10T09:42:44"/>
        <d v="2015-10-29T14:40:48"/>
        <d v="2016-01-09T07:48:16"/>
        <d v="2014-11-14T11:16:31"/>
        <d v="2016-06-12T01:29:0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2-18T12:09:29"/>
        <d v="2015-07-26T20:59:00"/>
        <d v="2015-11-04T11:11:28"/>
        <d v="2015-01-17T18:12:00"/>
        <d v="2015-06-13T09:37:23"/>
        <d v="2015-03-28T03:19:12"/>
        <d v="2016-05-20T07:08:22"/>
        <d v="2015-09-07T06:53:13"/>
        <d v="2016-09-22T14:47:47"/>
        <d v="2015-08-01T17:18:24"/>
        <d v="2015-03-15T11:00:00"/>
        <d v="2015-03-19T14:31:27"/>
        <d v="2015-11-30T17:00:00"/>
        <d v="2015-07-08T07:44:59"/>
        <d v="2016-02-08T06:01:00"/>
        <d v="2015-07-22T06:02:10"/>
        <d v="2016-04-16T11:43:26"/>
        <d v="2015-05-03T18:40:38"/>
        <d v="2016-11-02T14:31:32"/>
        <d v="2016-07-31T09:00:00"/>
        <d v="2015-03-08T08:16:00"/>
        <d v="2015-06-18T12:03:35"/>
        <d v="2014-08-14T08:20:23"/>
        <d v="2014-08-27T17:50:56"/>
        <d v="2015-05-24T08:00:00"/>
        <d v="2015-11-22T13:48:56"/>
        <d v="2015-04-22T12:56:26"/>
        <d v="2016-01-19T06:27:17"/>
        <d v="2016-09-01T17:45:46"/>
        <d v="2016-06-23T18:29:00"/>
        <d v="2015-09-24T19:55:59"/>
        <d v="2017-02-25T02:01:47"/>
        <d v="2015-12-09T12:26:43"/>
        <d v="2014-11-25T09:36:30"/>
        <d v="2015-05-27T17:13:17"/>
        <d v="2015-05-14T16:44:01"/>
        <d v="2017-03-26T13:29:37"/>
        <d v="2016-03-14T16:00:00"/>
        <d v="2014-07-13T09:37:37"/>
        <d v="2016-05-14T08:18:28"/>
        <d v="2015-09-05T22:10:00"/>
        <d v="2015-11-25T09:49:25"/>
        <d v="2015-02-26T15:17:09"/>
        <d v="2015-04-11T19:12:42"/>
        <d v="2015-06-06T03:47:00"/>
        <d v="2017-02-25T16:04:00"/>
        <d v="2017-03-25T06:14:22"/>
        <d v="2014-10-13T06:59:55"/>
        <d v="2015-01-16T03:30:47"/>
        <d v="2015-07-18T13:14:16"/>
        <d v="2014-08-17T12:58:18"/>
        <d v="2014-09-01T13:10:17"/>
        <d v="2014-08-11T19:47:07"/>
        <d v="2016-05-21T02:02:18"/>
        <d v="2016-10-26T12:20:04"/>
        <d v="2017-03-14T10:22:02"/>
        <d v="2015-08-03T09:09:30"/>
        <d v="2017-02-05T11:00:53"/>
        <d v="2017-02-01T08:55:59"/>
        <d v="2014-07-25T15:15:02"/>
        <d v="2016-12-14T11:39:00"/>
        <d v="2014-12-04T17:59:19"/>
        <d v="2014-08-19T17:44:00"/>
        <d v="2016-02-14T09:20:32"/>
        <d v="2014-09-05T13:30:02"/>
        <d v="2016-11-26T12:20:13"/>
        <d v="2016-12-03T23:00:00"/>
        <d v="2013-08-15T03:43:28"/>
        <d v="2015-09-09T21:09:21"/>
        <d v="2015-02-16T11:48:03"/>
        <d v="2015-05-20T20:26:50"/>
        <d v="2013-12-15T21:58:10"/>
        <d v="2013-02-24T16:59:29"/>
        <d v="2016-01-30T12:46:42"/>
        <d v="2014-04-30T09:51:20"/>
        <d v="2013-11-11T07:19:08"/>
        <d v="2014-01-06T17:39:58"/>
        <d v="2013-08-31T17:32:03"/>
        <d v="2015-09-21T10:22:11"/>
        <d v="2012-05-27T16:00:55"/>
        <d v="2013-11-21T10:46:19"/>
        <d v="2012-11-28T10:31:48"/>
        <d v="2016-03-30T12:23:22"/>
        <d v="2010-06-08T12:11:00"/>
        <d v="2014-08-30T08:30:00"/>
        <d v="2016-01-02T18:55:37"/>
        <d v="2014-03-12T20:33:10"/>
        <d v="2011-09-10T21:37:03"/>
        <d v="2010-07-26T21:59:00"/>
        <d v="2014-01-23T17:07:25"/>
        <d v="2012-08-25T11:19:07"/>
        <d v="2010-10-21T22:00:00"/>
        <d v="2013-11-14T10:07:02"/>
        <d v="2010-07-08T15:40:00"/>
        <d v="2012-05-14T12:44:55"/>
        <d v="2012-04-08T21:42:49"/>
        <d v="2012-01-18T13:00:00"/>
        <d v="2012-09-02T04:30:48"/>
        <d v="2016-06-30T11:45:06"/>
        <d v="2015-06-01T10:01:00"/>
        <d v="2014-08-09T15:43:42"/>
        <d v="2016-10-02T11:04:46"/>
        <d v="2016-10-01T01:33:45"/>
        <d v="2014-09-03T11:49:24"/>
        <d v="2016-07-12T11:51:00"/>
        <d v="2016-05-07T14:11:59"/>
        <d v="2016-12-28T12:25:15"/>
        <d v="2016-09-04T19:59:00"/>
        <d v="2014-12-18T14:33:15"/>
        <d v="2016-08-27T10:00:09"/>
        <d v="2014-07-30T18:26:32"/>
        <d v="2015-03-05T13:27:00"/>
        <d v="2015-12-26T13:26:00"/>
        <d v="2014-11-05T13:38:35"/>
        <d v="2016-02-12T03:20:45"/>
        <d v="2015-09-14T12:07:57"/>
        <d v="2014-08-26T17:20:25"/>
        <d v="2016-06-06T13:09:00"/>
        <d v="2014-08-10T15:00:00"/>
        <d v="2016-03-07T16:49:05"/>
        <d v="2015-04-24T09:16:17"/>
        <d v="2016-12-04T14:54:43"/>
        <d v="2015-03-25T17:00:00"/>
        <d v="2015-03-13T10:57:36"/>
        <d v="2016-05-01T18:00:00"/>
        <d v="2016-08-30T17:44:22"/>
        <d v="2016-04-10T00:54:24"/>
        <d v="2015-11-17T12:04:53"/>
        <d v="2014-02-05T12:58:17"/>
        <d v="2015-01-28T15:14:52"/>
        <d v="2014-08-08T14:53:24"/>
        <d v="2014-08-24T13:48:11"/>
        <d v="2014-06-15T10:08:07"/>
        <d v="2015-05-28T21:27:33"/>
        <d v="2014-03-02T12:01:17"/>
        <d v="2016-07-14T11:12:00"/>
        <d v="2014-03-23T19:15:27"/>
        <d v="2014-07-23T13:40:24"/>
        <d v="2016-11-18T12:03:10"/>
        <d v="2016-01-07T21:53:10"/>
        <d v="2013-10-09T01:18:07"/>
        <d v="2016-03-30T08:41:35"/>
        <d v="2012-06-09T13:20:08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4-08-07T08:35:17"/>
        <d v="2016-06-04T23:21:33"/>
        <d v="2014-11-25T17:55:00"/>
        <d v="2015-12-24T14:47:48"/>
        <d v="2014-11-28T21:33:00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10-19T16:19:43"/>
        <d v="2016-11-30T22:06:21"/>
        <d v="2016-06-16T10:02:46"/>
        <d v="2015-09-06T19:27:43"/>
        <d v="2015-02-23T18:42:42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5-02-22T01:29:23"/>
        <d v="2015-05-30T14:26:11"/>
        <d v="2014-11-13T13:18:47"/>
        <d v="2014-08-20T09:22:32"/>
        <d v="2015-08-02T21:27:37"/>
        <d v="2017-03-06T06:00:00"/>
        <d v="2014-10-15T08:51:36"/>
        <d v="2014-08-16T14:44:12"/>
        <d v="2015-03-01T01:08:41"/>
        <d v="2017-01-12T09:42:00"/>
        <d v="2016-11-01T20:59:00"/>
        <d v="2013-10-22T14:44:38"/>
        <d v="2014-04-20T18:00:00"/>
        <d v="2014-08-07T00:00:00"/>
        <d v="2011-02-24T16:20:30"/>
        <d v="2015-08-27T18:00:00"/>
        <d v="2015-02-02T11:55:42"/>
        <d v="2012-07-28T09:00:00"/>
        <d v="2012-08-23T23:47:45"/>
        <d v="2012-01-05T16:06:07"/>
        <d v="2016-02-28T16:05:09"/>
        <d v="2015-05-21T08:45:25"/>
        <d v="2015-05-29T09:17:15"/>
        <d v="2017-01-26T18:26:48"/>
        <d v="2014-07-15T19:33:45"/>
        <d v="2014-08-15T07:17:33"/>
        <d v="2015-07-17T12:35:39"/>
        <d v="2014-11-28T10:20:01"/>
        <d v="2015-12-12T03:00:00"/>
        <d v="2014-12-31T21:12:15"/>
        <d v="2016-06-03T00:38:40"/>
        <d v="2015-02-05T18:25:00"/>
        <d v="2017-01-02T23:04:27"/>
        <d v="2015-11-21T16:13:39"/>
        <d v="2016-02-25T03:57:14"/>
        <d v="2015-02-08T14:58:29"/>
        <d v="2016-09-20T22:45:04"/>
        <d v="2016-01-01T01:38:51"/>
        <d v="2015-04-28T20:09:19"/>
        <d v="2015-08-24T02:22:00"/>
        <d v="2015-04-09T18:27:22"/>
        <d v="2015-07-20T11:43:48"/>
        <d v="2015-10-11T11:43:40"/>
        <d v="2016-05-26T10:57:43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5-11-11T15:30:44"/>
        <d v="2014-08-10T21:00:00"/>
        <d v="2015-12-02T10:25:00"/>
        <d v="2014-11-30T16:45:00"/>
        <d v="2012-09-07T00:51:00"/>
        <d v="2012-07-21T07:51:00"/>
        <d v="2015-02-26T21:02:41"/>
        <d v="2016-08-02T15:01:11"/>
        <d v="2012-11-15T08:40:52"/>
        <d v="2013-06-16T13:47:55"/>
        <d v="2011-08-27T11:57:11"/>
        <d v="2014-09-16T04:24:19"/>
        <d v="2013-07-31T12:43:00"/>
        <d v="2016-08-04T17:10:33"/>
        <d v="2014-12-31T10:05:38"/>
        <d v="2015-06-30T16:55:00"/>
        <d v="2014-11-22T06:13:54"/>
        <d v="2015-03-31T17:18:00"/>
        <d v="2015-03-02T14:16:00"/>
        <d v="2017-02-23T03:14:42"/>
        <d v="2015-05-27T12:47:19"/>
        <d v="2015-09-01T23:47:27"/>
        <d v="2015-08-01T23:03:10"/>
        <d v="2015-09-17T10:00:00"/>
        <d v="2014-09-20T08:40:33"/>
        <d v="2015-04-28T18:16:39"/>
        <d v="2014-11-12T18:29:53"/>
        <d v="2009-12-01T17:50:00"/>
        <d v="2015-05-28T13:05:00"/>
        <d v="2014-02-16T17:00:00"/>
        <d v="2013-05-25T09:18:34"/>
        <d v="2012-05-20T18:12:06"/>
        <d v="2014-09-25T14:43:11"/>
        <d v="2014-05-30T08:35:01"/>
        <d v="2015-04-04T18:30:22"/>
        <d v="2014-12-13T15:49:25"/>
        <d v="2015-01-31T13:12:00"/>
        <d v="2015-10-09T16:38:06"/>
        <d v="2015-03-27T17:44:45"/>
        <d v="2015-02-28T13:17:35"/>
        <d v="2014-06-18T13:13:00"/>
        <d v="2016-09-20T01:29:57"/>
        <d v="2015-07-26T09:00:58"/>
        <d v="2016-04-08T04:56:16"/>
        <d v="2017-04-13T21:07:40"/>
        <d v="2017-04-27T12:15:19"/>
        <d v="2017-03-26T21:36:00"/>
        <d v="2017-03-31T17:40:11"/>
        <d v="2017-03-25T20:33:00"/>
        <d v="2017-04-11T13:44:05"/>
        <d v="2015-01-15T08:56:45"/>
        <d v="2015-03-30T12:52:30"/>
        <d v="2015-09-09T09:00:00"/>
        <d v="2015-08-23T00:21:12"/>
        <d v="2016-05-01T13:48:26"/>
        <d v="2015-06-30T14:55:53"/>
        <d v="2015-03-30T20:22:00"/>
        <d v="2016-05-13T21:59:00"/>
        <d v="2015-12-11T04:04:23"/>
        <d v="2016-04-02T17:10:00"/>
        <d v="2015-04-05T04:00:00"/>
        <d v="2016-06-09T18:15:06"/>
        <d v="2015-10-24T19:06:23"/>
        <d v="2015-06-11T08:00:00"/>
        <d v="2016-01-15T22:00:00"/>
        <d v="2016-09-13T14:30:00"/>
        <d v="2015-05-07T17:52:36"/>
        <d v="2014-10-02T13:59:02"/>
        <d v="2016-05-04T12:58:52"/>
        <d v="2015-07-16T12:37:02"/>
        <d v="2014-08-25T13:38:08"/>
        <d v="2014-09-27T06:27:24"/>
        <d v="2015-01-29T10:46:05"/>
        <d v="2014-10-23T21:00:00"/>
        <d v="2014-08-08T14:20:12"/>
        <d v="2015-07-01T14:45:37"/>
        <d v="2015-04-02T21:37:30"/>
        <d v="2015-01-26T00:12:21"/>
        <d v="2014-06-12T12:08:05"/>
        <d v="2016-11-06T02:49:07"/>
        <d v="2016-11-05T15:11:52"/>
        <d v="2017-01-03T17:04:09"/>
        <d v="2015-07-08T09:45:00"/>
        <d v="2016-06-28T16:15:33"/>
        <d v="2014-06-15T23:50:05"/>
        <d v="2015-02-28T17:42:05"/>
        <d v="2014-06-12T17:12:35"/>
        <d v="2016-03-14T07:35:29"/>
        <d v="2016-01-02T09:27:01"/>
        <d v="2014-09-07T15:13:14"/>
        <d v="2014-05-23T07:05:25"/>
        <d v="2014-08-08T17:48:54"/>
        <d v="2016-12-04T08:04:47"/>
        <d v="2016-09-02T00:00:00"/>
        <d v="2016-03-14T02:24:43"/>
        <d v="2015-08-20T11:19:02"/>
        <d v="2015-02-17T20:26:31"/>
        <d v="2015-12-21T07:07:17"/>
        <d v="2016-12-06T18:09:02"/>
        <d v="2014-07-10T12:40:11"/>
        <d v="2014-08-26T15:20:12"/>
        <d v="2017-01-07T00:12:49"/>
        <d v="2014-12-08T16:21:27"/>
        <d v="2014-09-21T11:32:49"/>
        <d v="2014-08-15T19:04:23"/>
        <d v="2013-10-19T05:13:06"/>
        <d v="2013-01-11T13:00:24"/>
        <d v="2014-11-13T23:39:19"/>
        <d v="2016-02-11T09:18:30"/>
        <d v="2010-07-30T17:00:00"/>
        <d v="2016-06-29T13:20:14"/>
        <d v="2014-03-15T11:58:29"/>
        <d v="2015-01-10T00:59:00"/>
        <d v="2015-07-12T12:31:44"/>
        <d v="2014-10-05T22:00:00"/>
        <d v="2016-06-24T10:27:49"/>
        <d v="2015-03-31T16:39:00"/>
        <d v="2016-10-17T12:10:31"/>
        <d v="2016-02-20T15:22:18"/>
        <d v="2015-08-11T11:37:08"/>
        <d v="2017-01-03T13:12:50"/>
        <d v="2015-06-06T08:12:32"/>
        <d v="2015-04-21T09:13:42"/>
        <d v="2015-01-10T10:21:00"/>
        <d v="2015-06-05T11:48:24"/>
        <d v="2015-10-17T07:52:58"/>
        <d v="2015-01-30T17:39:00"/>
        <d v="2016-02-07T09:58:00"/>
        <d v="2016-04-30T15:00:00"/>
        <d v="2015-12-28T17:16:40"/>
        <d v="2015-10-26T15:25:56"/>
        <d v="2016-01-17T16:00:00"/>
        <d v="2015-04-14T09:19:25"/>
        <d v="2016-02-10T12:30:11"/>
        <d v="2014-12-17T21:32:21"/>
        <d v="2015-06-25T11:39:56"/>
        <d v="2015-08-29T08:53:44"/>
        <d v="2015-02-12T13:14:20"/>
        <d v="2016-09-09T13:03:57"/>
        <d v="2016-11-25T14:53:03"/>
        <d v="2015-08-25T17:18:50"/>
        <d v="2015-10-04T17:23:36"/>
        <d v="2015-10-01T12:02:22"/>
        <d v="2015-02-21T18:21:47"/>
        <d v="2015-01-10T13:07:04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5-05-13T09:18:51"/>
        <d v="2016-01-02T17:56:47"/>
        <d v="2014-11-05T21:22:37"/>
        <d v="2015-09-07T02:47:55"/>
        <d v="2016-11-26T11:41:13"/>
        <d v="2015-03-14T08:00:00"/>
        <d v="2014-08-10T14:13:07"/>
        <d v="2015-03-24T12:34:04"/>
        <d v="2015-02-18T10:43:09"/>
        <d v="2015-02-21T09:29:56"/>
        <d v="2015-03-11T09:23:56"/>
        <d v="2014-12-31T09:54:50"/>
        <d v="2016-05-27T15:04:00"/>
        <d v="2015-08-07T21:04:52"/>
        <d v="2016-03-22T23:38:53"/>
        <d v="2015-03-12T10:49:11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4-09-21T12:48:38"/>
        <d v="2016-06-07T14:06:00"/>
        <d v="2014-11-14T18:22:14"/>
        <d v="2015-03-13T17:20:16"/>
        <d v="2015-05-10T18:45:04"/>
        <d v="2014-08-14T15:50:34"/>
        <d v="2015-05-14T16:56:12"/>
        <d v="2016-02-01T03:43:33"/>
        <d v="2014-12-13T14:02:41"/>
        <d v="2017-02-25T17:09:49"/>
        <d v="2014-11-29T09:40:52"/>
        <d v="2014-11-13T10:20:28"/>
        <d v="2014-07-18T20:43:24"/>
        <d v="2016-10-15T12:21:00"/>
        <d v="2015-10-13T05:41:29"/>
        <d v="2015-07-29T20:20:51"/>
        <d v="2014-07-31T17:58:19"/>
        <d v="2014-08-21T16:32:28"/>
        <d v="2015-04-23T14:05:38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6-10-29T16:43:54"/>
        <d v="2015-06-14T21:09:29"/>
        <d v="2014-07-05T16:07:12"/>
        <d v="2015-12-25T00:55:36"/>
        <d v="2015-03-31T06:14:00"/>
        <d v="2016-03-23T04:52:07"/>
        <d v="2016-01-26T07:08:17"/>
        <d v="2014-10-05T12:13:41"/>
        <d v="2015-04-25T13:17:06"/>
        <d v="2014-08-07T16:13:48"/>
        <d v="2016-07-14T23:57:00"/>
        <d v="2016-02-01T16:55:41"/>
        <d v="2015-04-21T06:25:26"/>
        <d v="2016-07-30T14:13:14"/>
        <d v="2015-11-24T11:06:58"/>
        <d v="2015-09-24T12:09:25"/>
        <d v="2015-02-27T17:01:34"/>
        <d v="2015-03-01T11:07:20"/>
        <d v="2015-04-27T08:42:10"/>
        <d v="2014-09-30T16:23:43"/>
        <d v="2015-06-29T08:21:58"/>
        <d v="2015-02-23T20:00:00"/>
        <d v="2016-07-30T16:04:50"/>
        <d v="2015-05-10T10:22:37"/>
        <d v="2014-09-25T20:22:19"/>
        <d v="2015-04-13T20:21:58"/>
        <d v="2014-06-27T14:33:28"/>
        <d v="2014-08-08T14:31:03"/>
        <d v="2014-10-19T19:07:00"/>
        <d v="2016-10-19T00:53:27"/>
        <d v="2012-06-30T13:00:00"/>
        <d v="2014-06-17T14:17:22"/>
        <d v="2014-09-11T08:15:51"/>
        <d v="2013-06-20T04:04:18"/>
        <d v="2013-05-24T06:54:44"/>
        <d v="2012-10-28T06:53:48"/>
        <d v="2014-06-05T12:49:50"/>
        <d v="2013-02-01T10:00:00"/>
        <d v="2013-10-05T13:51:34"/>
        <d v="2016-04-24T13:45:21"/>
        <d v="2015-07-17T09:03:24"/>
        <d v="2017-03-10T03:44:48"/>
        <d v="2014-06-21T04:00:00"/>
        <d v="2016-06-12T21:00:00"/>
        <d v="2015-05-29T09:36:34"/>
        <d v="2016-05-23T12:21:05"/>
        <d v="2015-05-29T08:34:19"/>
        <d v="2014-09-05T17:10:11"/>
        <d v="2016-01-29T16:17:00"/>
        <d v="2014-09-13T21:34:57"/>
        <d v="2014-12-05T04:28:00"/>
        <d v="2014-06-24T11:57:09"/>
        <d v="2014-09-09T09:12:03"/>
        <d v="2015-01-05T19:44:19"/>
        <d v="2015-06-19T19:47:18"/>
        <d v="2016-05-04T20:04:53"/>
        <d v="2015-07-16T10:51:19"/>
        <d v="2016-01-20T10:24:21"/>
        <d v="2014-12-03T08:20:36"/>
        <d v="2014-12-05T10:27:15"/>
        <d v="2015-01-11T03:15:24"/>
        <d v="2014-10-17T21:59:00"/>
        <d v="2015-04-03T15:40:15"/>
        <d v="2015-10-31T08:57:33"/>
        <d v="2016-07-23T18:52:38"/>
        <d v="2015-08-24T03:33:16"/>
        <d v="2016-05-14T14:03:57"/>
        <d v="2014-11-25T12:46:00"/>
        <d v="2015-06-12T13:11:27"/>
        <d v="2014-09-06T15:08:59"/>
        <d v="2015-03-14T13:46:34"/>
        <d v="2015-03-01T16:02:35"/>
        <d v="2015-04-12T20:06:20"/>
        <d v="2015-05-23T20:21:00"/>
        <d v="2016-08-15T05:44:52"/>
        <d v="2016-11-24T10:11:00"/>
        <d v="2015-06-02T08:34:53"/>
        <d v="2016-01-23T01:45:52"/>
        <d v="2015-10-08T12:00:21"/>
        <d v="2017-03-16T06:00:03"/>
        <d v="2016-05-08T10:41:57"/>
        <d v="2016-06-06T17:12:05"/>
        <d v="2014-09-11T11:10:23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5-09-27T23:35:34"/>
        <d v="2014-08-13T11:49:08"/>
        <d v="2014-07-29T18:19:32"/>
        <d v="2015-10-16T09:35:52"/>
        <d v="2016-10-29T18:46:00"/>
        <d v="2015-06-14T12:19:00"/>
        <d v="2016-03-10T06:42:39"/>
        <d v="2017-03-02T15:57:58"/>
        <d v="2015-02-25T20:19:55"/>
        <d v="2014-12-26T18:40:44"/>
        <d v="2015-09-19T21:21:31"/>
        <d v="2015-11-15T16:09:06"/>
        <d v="2014-08-31T22:00:00"/>
        <d v="2015-08-17T09:05:59"/>
        <d v="2015-01-08T06:41:00"/>
        <d v="2015-09-20T12:05:56"/>
        <d v="2016-07-31T17:36:20"/>
        <d v="2015-05-20T12:48:46"/>
        <d v="2016-02-07T17:17:00"/>
        <d v="2015-06-11T20:45:06"/>
        <d v="2015-09-16T15:00:00"/>
        <d v="2015-04-28T08:19:54"/>
        <d v="2017-02-18T17:45:19"/>
        <d v="2015-04-17T10:33:02"/>
        <d v="2014-09-21T08:10:50"/>
        <d v="2016-05-27T06:12:00"/>
        <d v="2016-07-02T08:35:23"/>
        <d v="2015-03-26T17:05:32"/>
        <d v="2016-05-05T14:36:36"/>
        <d v="2015-02-02T11:43:21"/>
        <d v="2016-01-06T21:57:52"/>
        <d v="2016-03-27T16:26:02"/>
        <d v="2015-03-01T13:33:49"/>
        <d v="2017-04-13T21:59:00"/>
        <d v="2017-04-21T00:24:20"/>
        <d v="2017-04-03T08:30:07"/>
        <d v="2017-04-09T01:35:56"/>
        <d v="2017-03-27T16:58:54"/>
        <d v="2016-12-08T21:37:55"/>
        <d v="2016-08-16T11:07:49"/>
        <d v="2015-07-26T18:29:58"/>
        <d v="2015-08-01T07:00:00"/>
        <d v="2015-02-16T03:11:17"/>
        <d v="2016-04-29T22:34:00"/>
        <d v="2015-07-17T09:14:00"/>
        <d v="2015-09-18T23:37:31"/>
        <d v="2015-12-13T13:59:56"/>
        <d v="2016-05-05T10:00:00"/>
        <d v="2014-11-29T14:19:50"/>
        <d v="2017-01-13T20:59:00"/>
        <d v="2015-09-14T09:40:29"/>
        <d v="2016-10-07T08:11:00"/>
        <d v="2014-10-04T22:00:00"/>
        <d v="2015-11-16T21:27:19"/>
        <d v="2016-11-21T17:17:18"/>
        <d v="2015-04-18T15:30:00"/>
        <d v="2015-12-17T15:05:50"/>
        <d v="2014-07-03T10:02:44"/>
        <d v="2014-07-04T20:59:00"/>
        <d v="2016-11-22T10:00:23"/>
        <d v="2014-07-06T09:36:32"/>
        <d v="2015-07-15T03:43:42"/>
        <d v="2017-01-13T17:42:36"/>
        <d v="2016-03-11T15:20:43"/>
        <d v="2015-01-10T21:59:00"/>
        <d v="2015-10-21T20:01:46"/>
        <d v="2016-07-31T00:00:00"/>
        <d v="2014-09-27T14:17:20"/>
        <d v="2014-06-28T23:13:01"/>
        <d v="2014-12-31T19:59:03"/>
        <d v="2015-03-26T20:34:36"/>
        <d v="2014-09-01T13:09:38"/>
        <d v="2015-03-08T09:50:03"/>
        <d v="2014-06-25T14:00:00"/>
        <d v="2016-09-12T09:59:00"/>
        <d v="2015-11-05T09:11:45"/>
        <d v="2014-09-08T08:50:05"/>
        <d v="2015-08-13T20:29:56"/>
        <d v="2015-10-08T09:42:15"/>
        <d v="2015-01-23T18:00:00"/>
        <d v="2016-09-03T03:00:00"/>
        <d v="2015-06-29T20:59:00"/>
        <d v="2015-01-25T13:39:56"/>
        <d v="2016-01-31T16:03:00"/>
        <d v="2014-09-02T07:27:49"/>
        <d v="2015-03-27T10:59:52"/>
        <d v="2016-05-09T15:49:51"/>
        <d v="2014-12-10T22:28:22"/>
        <d v="2014-08-24T00:00:00"/>
        <d v="2015-08-14T12:38:00"/>
        <d v="2015-04-14T22:04:00"/>
        <d v="2014-09-11T01:37:22"/>
        <d v="2015-04-24T21:35:00"/>
        <d v="2016-06-01T16:38:29"/>
        <d v="2016-06-03T04:19:12"/>
        <d v="2014-09-11T05:39:21"/>
        <d v="2014-08-04T09:00:00"/>
        <d v="2014-10-26T11:00:00"/>
        <d v="2014-12-26T19:02:28"/>
        <d v="2016-03-31T23:00:00"/>
        <d v="2015-09-05T20:38:27"/>
        <d v="2016-03-15T20:02:44"/>
        <d v="2016-12-01T00:18:40"/>
        <d v="2014-10-06T21:30:00"/>
        <d v="2015-01-02T04:49:11"/>
        <d v="2015-06-16T14:41:54"/>
        <d v="2015-08-27T08:54:35"/>
        <d v="2015-05-15T12:14:28"/>
        <d v="2014-09-07T00:48:43"/>
        <d v="2016-05-03T11:49:02"/>
        <d v="2015-10-26T11:58:10"/>
        <d v="2016-07-29T16:29:00"/>
        <d v="2014-07-14T08:37:44"/>
        <d v="2016-04-24T17:20:00"/>
        <d v="2016-07-08T16:25:54"/>
        <d v="2014-05-08T14:23:30"/>
        <d v="2015-11-17T21:41:57"/>
        <d v="2016-04-17T13:43:31"/>
        <d v="2016-07-13T13:48:18"/>
        <d v="2016-07-16T21:19:09"/>
        <d v="2015-11-08T11:59:41"/>
        <d v="2016-03-02T09:08:13"/>
        <d v="2015-05-13T13:45:12"/>
        <d v="2014-07-19T02:21:30"/>
        <d v="2015-04-05T01:23:41"/>
        <d v="2016-05-07T07:29:18"/>
        <d v="2014-10-07T20:54:17"/>
        <d v="2016-02-16T11:33:07"/>
        <d v="2014-08-26T09:28:00"/>
        <d v="2014-09-09T09:49:20"/>
        <d v="2015-05-02T06:04:09"/>
        <d v="2016-03-04T22:54:29"/>
        <d v="2015-07-19T11:44:23"/>
        <d v="2016-03-24T15:59:23"/>
        <d v="2015-12-04T09:43:59"/>
        <d v="2015-12-13T17:36:10"/>
        <d v="2014-12-18T08:02:44"/>
        <d v="2016-09-06T04:22:34"/>
        <d v="2015-01-20T12:16:00"/>
        <d v="2014-11-20T15:58:45"/>
        <d v="2014-08-20T21:49:49"/>
        <d v="2015-07-14T16:00:15"/>
        <d v="2014-10-23T08:16:31"/>
        <d v="2014-05-08T23:53:00"/>
        <d v="2016-09-30T21:00:00"/>
        <d v="2016-04-20T19:23:43"/>
        <d v="2016-05-18T17:56:28"/>
        <d v="2016-12-26T12:18:51"/>
        <d v="2014-08-21T11:35:11"/>
        <d v="2014-10-21T12:51:00"/>
        <d v="2017-01-27T11:54:02"/>
        <d v="2016-06-19T15:32:01"/>
        <d v="2016-06-14T11:54:00"/>
        <d v="2016-10-09T03:28:26"/>
        <d v="2015-03-23T20:59:00"/>
        <d v="2016-07-17T10:49:46"/>
        <d v="2015-04-04T20:40:47"/>
        <d v="2016-01-31T16:55:00"/>
        <d v="2016-06-04T10:19:57"/>
        <d v="2014-10-24T19:59:50"/>
        <d v="2017-01-25T14:41:22"/>
        <d v="2015-11-29T06:56:44"/>
        <d v="2016-02-27T17:00:00"/>
        <d v="2016-01-07T23:34:00"/>
      </sharedItems>
      <fieldGroup par="23" base="19">
        <rangePr groupBy="months" startDate="2009-11-26T21:59:00" endDate="2017-04-27T12:15:1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7/20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11-26T21:59:00" endDate="2017-04-27T12:15:19"/>
        <groupItems count="6">
          <s v="&lt;11/26/2009"/>
          <s v="Qtr1"/>
          <s v="Qtr2"/>
          <s v="Qtr3"/>
          <s v="Qtr4"/>
          <s v="&gt;4/27/2017"/>
        </groupItems>
      </fieldGroup>
    </cacheField>
    <cacheField name="Years2" numFmtId="0" databaseField="0">
      <fieldGroup base="19">
        <rangePr groupBy="years" startDate="2009-11-26T21:59:00" endDate="2017-04-27T12:15:19"/>
        <groupItems count="11">
          <s v="&lt;11/26/2009"/>
          <s v="2009"/>
          <s v="2010"/>
          <s v="2011"/>
          <s v="2012"/>
          <s v="2013"/>
          <s v="2014"/>
          <s v="2015"/>
          <s v="2016"/>
          <s v="2017"/>
          <s v="&gt;4/2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x v="12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x v="12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2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x v="12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x v="12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x v="12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x v="1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3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x v="12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3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x v="12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x v="1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x v="12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3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x v="12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x v="1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3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x v="12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x v="12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x v="12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4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4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4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4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4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x v="12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4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x v="12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4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x v="12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4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4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x v="12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x v="12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5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5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5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5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x v="1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5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x v="12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x v="12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x v="1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x v="12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5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x v="12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x v="1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x v="1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5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x v="1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5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5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6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x v="12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6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6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6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x v="12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x v="12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x v="1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6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x v="1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x v="12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16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x v="1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x v="1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x v="12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16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x v="12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16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16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x v="1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x v="12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17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17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17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17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x v="12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x v="12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x v="12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x v="1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x v="12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7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x v="12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17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17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17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x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17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17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8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18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8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x v="12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8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x v="1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18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18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18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8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x v="1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x v="12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x v="12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x v="1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x v="1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x v="1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x v="1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x v="1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x v="1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x v="1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x v="1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x v="1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x v="1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x v="1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x v="1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x v="12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x v="1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x v="12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x v="1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x v="1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x v="1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x v="1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x v="12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x v="1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x v="1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x v="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x v="1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x v="12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x v="12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x v="1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x v="12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x v="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x v="1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x v="1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x v="1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x v="12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x v="12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x v="12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x v="1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x v="12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x v="1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x v="12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x v="12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x v="1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x v="1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x v="12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x v="12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x v="1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x v="1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x v="12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x v="1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x v="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x v="1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x v="1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x v="1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x v="12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x v="1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x v="1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x v="1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x v="12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x v="12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x v="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x v="12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x v="12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x v="1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x v="12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x v="12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x v="1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x v="12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x v="1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x v="12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x v="12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x v="1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x v="1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x v="1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x v="12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x v="12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x v="12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x v="12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x v="1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x v="12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x v="12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x v="1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x v="12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x v="1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x v="1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x v="12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x v="12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x v="12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x v="12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x v="1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x v="1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x v="1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x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x v="1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x v="1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x v="1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x v="12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x v="12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x v="12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x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x v="1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x v="1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x v="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x v="1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x v="1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x v="1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x v="12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x v="12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x v="1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x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x v="1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x v="1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x v="12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x v="1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x v="1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x v="12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x v="1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x v="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x v="1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x v="12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x v="1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x v="1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x v="1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x v="12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x v="1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x v="1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x v="12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x v="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x v="12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x v="12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x v="12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x v="1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x v="12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x v="1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x v="12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x v="12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x v="12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x v="1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x v="1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x v="12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x v="1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x v="12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x v="12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x v="1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x v="1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x v="1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x v="12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x v="12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x v="1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x v="1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x v="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x v="1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x v="1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x v="12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x v="1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x v="1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x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x v="1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x v="1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x v="1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x v="1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x v="1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x v="12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x v="12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x v="12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x v="12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x v="12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x v="12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x v="12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x v="12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x v="12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x v="1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x v="1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x v="1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x v="12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x v="1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x v="12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x v="1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18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x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x v="1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x v="12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x v="12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18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x v="1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19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x v="1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19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x v="1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x v="12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x v="1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9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x v="12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19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19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9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x v="12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19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19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19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x v="12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1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x v="1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2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x v="12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20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x v="12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x v="12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x v="12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20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x v="12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20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x v="12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20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x v="1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20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x v="1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2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20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20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20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x v="12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2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x v="1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x v="1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x v="12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21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2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x v="1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x v="1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x v="1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x v="12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2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21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x v="1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2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21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x v="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x v="12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x v="12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2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x v="1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21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x v="12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2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2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22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22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22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2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22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22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22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22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22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x v="1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x v="1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x v="1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x v="12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2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x v="1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x v="12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x v="12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23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23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x v="12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x v="12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23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23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x v="12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23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x v="12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x v="12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x v="12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23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x v="12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2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x v="12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x v="1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x v="12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x v="1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x v="12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x v="1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x v="1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x v="1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x v="12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x v="1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x v="12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x v="1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x v="1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x v="12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x v="1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x v="12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x v="1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x v="1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x v="1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x v="1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x v="12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23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x v="1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2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2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x v="1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x v="1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24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24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24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x v="1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x v="1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x v="12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24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24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x v="12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24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x v="1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x v="12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24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2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25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25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25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25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25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25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25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x v="12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x v="12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25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2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2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2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x v="1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26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26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2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26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x v="12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26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26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26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26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x v="12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26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x v="12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x v="1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x v="12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27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2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27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x v="1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x v="12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27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27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27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27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x v="1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27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x v="1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x v="1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2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27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28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x v="1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28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28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x v="12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x v="12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28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28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28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x v="1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28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28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28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x v="12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28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29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x v="1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x v="1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x v="1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29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29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29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x v="1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29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29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29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29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x v="12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x v="1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29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3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3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30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30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3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40"/>
    <x v="1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41"/>
    <x v="1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42"/>
    <x v="12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43"/>
    <x v="1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44"/>
    <x v="12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x v="1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46"/>
    <x v="1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47"/>
    <x v="12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48"/>
    <x v="12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49"/>
    <x v="1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50"/>
    <x v="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51"/>
    <x v="1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52"/>
    <x v="1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53"/>
    <x v="1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54"/>
    <x v="12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55"/>
    <x v="12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56"/>
    <x v="1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57"/>
    <x v="1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58"/>
    <x v="12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59"/>
    <x v="1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x v="12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x v="12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30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3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x v="12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x v="12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3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x v="1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x v="1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x v="1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x v="1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x v="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x v="12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30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30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x v="1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x v="1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x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3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x v="1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x v="1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3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31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x v="12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x v="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x v="12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3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3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x v="1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x v="12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x v="1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x v="1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x v="12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x v="12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3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x v="12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3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x v="1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x v="1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x v="1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x v="1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x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x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x v="12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x v="1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x v="12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3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x v="12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x v="12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31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1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x v="1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3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x v="12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x v="12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x v="12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x v="12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32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x v="1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x v="1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720"/>
    <x v="12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721"/>
    <x v="12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722"/>
    <x v="12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723"/>
    <x v="1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724"/>
    <x v="12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725"/>
    <x v="1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726"/>
    <x v="1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727"/>
    <x v="12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728"/>
    <x v="12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729"/>
    <x v="12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730"/>
    <x v="12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731"/>
    <x v="1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732"/>
    <x v="12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733"/>
    <x v="12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734"/>
    <x v="12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735"/>
    <x v="1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736"/>
    <x v="1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737"/>
    <x v="12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738"/>
    <x v="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739"/>
    <x v="1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740"/>
    <x v="12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741"/>
    <x v="1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742"/>
    <x v="1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743"/>
    <x v="1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744"/>
    <x v="12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745"/>
    <x v="12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746"/>
    <x v="1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747"/>
    <x v="1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748"/>
    <x v="12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749"/>
    <x v="1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750"/>
    <x v="12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751"/>
    <x v="1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752"/>
    <x v="1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753"/>
    <x v="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754"/>
    <x v="1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755"/>
    <x v="1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756"/>
    <x v="12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757"/>
    <x v="12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758"/>
    <x v="12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759"/>
    <x v="12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32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x v="12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3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32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32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x v="1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3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3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32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x v="1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3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3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x v="1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x v="1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x v="12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x v="12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x v="1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x v="12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33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x v="1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780"/>
    <x v="1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781"/>
    <x v="12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x v="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783"/>
    <x v="1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784"/>
    <x v="12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785"/>
    <x v="12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786"/>
    <x v="12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787"/>
    <x v="12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788"/>
    <x v="1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789"/>
    <x v="1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790"/>
    <x v="1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791"/>
    <x v="12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792"/>
    <x v="1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793"/>
    <x v="12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794"/>
    <x v="1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795"/>
    <x v="12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796"/>
    <x v="1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797"/>
    <x v="12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798"/>
    <x v="1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799"/>
    <x v="12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800"/>
    <x v="12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801"/>
    <x v="1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802"/>
    <x v="1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803"/>
    <x v="12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x v="1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805"/>
    <x v="12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806"/>
    <x v="1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807"/>
    <x v="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x v="1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809"/>
    <x v="1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810"/>
    <x v="1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811"/>
    <x v="1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812"/>
    <x v="12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813"/>
    <x v="1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814"/>
    <x v="12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815"/>
    <x v="12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816"/>
    <x v="1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817"/>
    <x v="1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818"/>
    <x v="12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819"/>
    <x v="1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820"/>
    <x v="12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x v="1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822"/>
    <x v="12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823"/>
    <x v="1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824"/>
    <x v="1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825"/>
    <x v="1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826"/>
    <x v="1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827"/>
    <x v="1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828"/>
    <x v="12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829"/>
    <x v="1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830"/>
    <x v="1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831"/>
    <x v="1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832"/>
    <x v="12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833"/>
    <x v="12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834"/>
    <x v="1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835"/>
    <x v="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836"/>
    <x v="1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837"/>
    <x v="12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838"/>
    <x v="1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839"/>
    <x v="12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840"/>
    <x v="1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841"/>
    <x v="1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842"/>
    <x v="1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843"/>
    <x v="1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844"/>
    <x v="12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845"/>
    <x v="1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846"/>
    <x v="12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x v="1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x v="1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849"/>
    <x v="12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850"/>
    <x v="12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851"/>
    <x v="1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852"/>
    <x v="12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x v="1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854"/>
    <x v="12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855"/>
    <x v="1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856"/>
    <x v="12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x v="1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858"/>
    <x v="12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859"/>
    <x v="1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x v="1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x v="12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33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x v="1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x v="1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x v="12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x v="1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x v="1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33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x v="1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3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x v="1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x v="12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x v="1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x v="1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33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x v="12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x v="12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x v="1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x v="1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x v="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x v="1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x v="12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x v="12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x v="1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x v="12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x v="1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33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x v="1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x v="1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33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x v="1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x v="12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x v="1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x v="1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x v="12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x v="1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33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x v="12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x v="12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33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3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3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x v="1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34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x v="12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34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34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3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x v="1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x v="1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34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x v="1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x v="1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34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x v="1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34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x v="1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x v="1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x v="12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3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x v="12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x v="1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x v="1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x v="1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x v="1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3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35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x v="1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35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x v="1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x v="12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x v="1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x v="12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x v="1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x v="1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35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x v="12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3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x v="1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x v="12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x v="1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x v="12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x v="12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x v="1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x v="1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x v="12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35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x v="12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x v="12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x v="12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x v="12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x v="1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x v="1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x v="1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x v="1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x v="12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x v="1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x v="1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x v="1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x v="12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x v="1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x v="12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x v="1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x v="12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x v="1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x v="12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x v="1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x v="12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x v="12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x v="1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3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x v="1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x v="12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x v="12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x v="1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x v="1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x v="12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x v="1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x v="1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x v="1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35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35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x v="1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x v="12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x v="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x v="12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x v="1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35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x v="1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36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36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3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x v="1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x v="1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x v="1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x v="1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x v="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x v="1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x v="1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x v="1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x v="1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x v="12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x v="12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x v="1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x v="1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x v="1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36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x v="1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36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36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x v="12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x v="1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x v="1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x v="12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x v="12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x v="1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x v="12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x v="1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1020"/>
    <x v="1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1021"/>
    <x v="12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1022"/>
    <x v="12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1023"/>
    <x v="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1024"/>
    <x v="12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1025"/>
    <x v="1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1026"/>
    <x v="1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1027"/>
    <x v="1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1028"/>
    <x v="1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1029"/>
    <x v="1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1030"/>
    <x v="1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1031"/>
    <x v="1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1032"/>
    <x v="1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1033"/>
    <x v="1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1034"/>
    <x v="1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1035"/>
    <x v="1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1036"/>
    <x v="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1037"/>
    <x v="1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1038"/>
    <x v="12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1039"/>
    <x v="1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36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6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x v="12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x v="12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36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x v="1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36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37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x v="12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37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37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3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x v="1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7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37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37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37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37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38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x v="12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38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38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x v="1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x v="12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x v="12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x v="12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38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x v="1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x v="1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38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38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x v="12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x v="12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x v="12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x v="12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x v="1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x v="12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x v="1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x v="12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38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x v="1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x v="12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8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x v="12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38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38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x v="12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x v="12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3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x v="1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x v="1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x v="1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x v="12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x v="1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x v="12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39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x v="12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x v="1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x v="12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39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x v="1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x v="1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x v="12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39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x v="1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39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x v="1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3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x v="12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39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x v="12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x v="12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39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39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39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x v="1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x v="12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4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4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40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40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40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40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40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x v="12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x v="12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40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4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40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4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x v="12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x v="12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4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x v="1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x v="12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x v="1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41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41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41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4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41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4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41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4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x v="1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4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4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42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x v="1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42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x v="1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x v="1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x v="1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x v="12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42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x v="1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42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4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4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42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4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4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4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x v="1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x v="12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x v="12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x v="1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4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43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43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4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43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x v="12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x v="12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4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4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43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x v="12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x v="12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44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44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44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1184"/>
    <x v="12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1185"/>
    <x v="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1186"/>
    <x v="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1187"/>
    <x v="1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1188"/>
    <x v="12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1189"/>
    <x v="12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1190"/>
    <x v="12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1191"/>
    <x v="12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1192"/>
    <x v="12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1193"/>
    <x v="12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1194"/>
    <x v="12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1195"/>
    <x v="1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1196"/>
    <x v="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1197"/>
    <x v="1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1198"/>
    <x v="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1199"/>
    <x v="12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1200"/>
    <x v="12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1201"/>
    <x v="1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1202"/>
    <x v="1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1203"/>
    <x v="1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1204"/>
    <x v="1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1205"/>
    <x v="1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1206"/>
    <x v="12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1207"/>
    <x v="12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1208"/>
    <x v="1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1209"/>
    <x v="1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1210"/>
    <x v="12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1211"/>
    <x v="1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1212"/>
    <x v="12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1213"/>
    <x v="1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1214"/>
    <x v="12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1215"/>
    <x v="12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1216"/>
    <x v="1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1217"/>
    <x v="12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1218"/>
    <x v="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1219"/>
    <x v="12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1220"/>
    <x v="1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1221"/>
    <x v="12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1222"/>
    <x v="12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1223"/>
    <x v="12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x v="1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44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44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44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x v="1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x v="1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44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44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x v="1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x v="12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44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x v="12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44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4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x v="1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45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x v="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x v="12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x v="1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x v="12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1244"/>
    <x v="1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1245"/>
    <x v="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1246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1247"/>
    <x v="12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1248"/>
    <x v="1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1249"/>
    <x v="1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1250"/>
    <x v="1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1251"/>
    <x v="1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1252"/>
    <x v="12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1253"/>
    <x v="1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1254"/>
    <x v="1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1255"/>
    <x v="1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1256"/>
    <x v="1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1257"/>
    <x v="1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1258"/>
    <x v="1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1259"/>
    <x v="1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1260"/>
    <x v="12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1261"/>
    <x v="1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1262"/>
    <x v="12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1263"/>
    <x v="12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1264"/>
    <x v="1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1265"/>
    <x v="1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1266"/>
    <x v="1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1267"/>
    <x v="12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1268"/>
    <x v="12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1269"/>
    <x v="1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1270"/>
    <x v="1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1271"/>
    <x v="1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1272"/>
    <x v="12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1273"/>
    <x v="1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1274"/>
    <x v="1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1275"/>
    <x v="12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1276"/>
    <x v="12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1277"/>
    <x v="1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1278"/>
    <x v="1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1279"/>
    <x v="12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1280"/>
    <x v="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1281"/>
    <x v="1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1282"/>
    <x v="12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1283"/>
    <x v="1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1284"/>
    <x v="12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1285"/>
    <x v="12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1286"/>
    <x v="1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1287"/>
    <x v="1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1288"/>
    <x v="12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1289"/>
    <x v="1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1290"/>
    <x v="1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1291"/>
    <x v="12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1292"/>
    <x v="12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1293"/>
    <x v="12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1294"/>
    <x v="1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1295"/>
    <x v="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1296"/>
    <x v="1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1297"/>
    <x v="12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1298"/>
    <x v="12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1299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1300"/>
    <x v="1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1301"/>
    <x v="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x v="1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1303"/>
    <x v="1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x v="12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x v="12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x v="12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x v="12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x v="12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x v="12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x v="1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x v="1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x v="1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x v="12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x v="12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x v="12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4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x v="1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x v="1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x v="1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x v="1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x v="1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4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x v="1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x v="1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x v="1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x v="1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4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x v="12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x v="1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x v="1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x v="1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45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45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x v="12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x v="1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x v="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x v="1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x v="1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4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x v="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45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x v="1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1344"/>
    <x v="1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1345"/>
    <x v="12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1346"/>
    <x v="1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1347"/>
    <x v="1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1348"/>
    <x v="1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1349"/>
    <x v="1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1350"/>
    <x v="12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1351"/>
    <x v="1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1352"/>
    <x v="1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1353"/>
    <x v="1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1354"/>
    <x v="1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1355"/>
    <x v="1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1356"/>
    <x v="12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1357"/>
    <x v="12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1358"/>
    <x v="1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1359"/>
    <x v="12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1360"/>
    <x v="12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1361"/>
    <x v="12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1362"/>
    <x v="1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x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1364"/>
    <x v="1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1365"/>
    <x v="12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1366"/>
    <x v="1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1367"/>
    <x v="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1368"/>
    <x v="1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1369"/>
    <x v="1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1370"/>
    <x v="12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1371"/>
    <x v="12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1372"/>
    <x v="12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1373"/>
    <x v="12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1374"/>
    <x v="1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1375"/>
    <x v="12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1376"/>
    <x v="12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1377"/>
    <x v="12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1378"/>
    <x v="1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1379"/>
    <x v="1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1380"/>
    <x v="12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1381"/>
    <x v="12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1382"/>
    <x v="1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1383"/>
    <x v="1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1384"/>
    <x v="12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1385"/>
    <x v="12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1386"/>
    <x v="1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1387"/>
    <x v="1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1388"/>
    <x v="1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1389"/>
    <x v="1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1390"/>
    <x v="12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1391"/>
    <x v="12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1392"/>
    <x v="12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1393"/>
    <x v="1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1394"/>
    <x v="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1395"/>
    <x v="1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1396"/>
    <x v="12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1397"/>
    <x v="1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1398"/>
    <x v="1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1399"/>
    <x v="1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1400"/>
    <x v="12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1401"/>
    <x v="1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1402"/>
    <x v="12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1403"/>
    <x v="12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x v="1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45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46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x v="1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x v="12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46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46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46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x v="1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x v="12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46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x v="12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46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x v="12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46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x v="12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x v="1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46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46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46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x v="1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4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47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x v="1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x v="12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47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x v="1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x v="12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47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x v="12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x v="1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4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x v="12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x v="1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x v="1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x v="1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47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x v="1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47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47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47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47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48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48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48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48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48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48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48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4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x v="1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x v="1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x v="12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48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48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49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49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1461"/>
    <x v="12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1462"/>
    <x v="1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1463"/>
    <x v="12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1464"/>
    <x v="1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1465"/>
    <x v="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1466"/>
    <x v="1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1467"/>
    <x v="1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1468"/>
    <x v="12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1469"/>
    <x v="1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1470"/>
    <x v="1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1471"/>
    <x v="1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1472"/>
    <x v="1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1473"/>
    <x v="1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1474"/>
    <x v="1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1475"/>
    <x v="12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1476"/>
    <x v="12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1477"/>
    <x v="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1478"/>
    <x v="1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1479"/>
    <x v="1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1480"/>
    <x v="1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x v="1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49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x v="1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49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x v="1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49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49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x v="1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49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x v="12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x v="1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x v="12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4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x v="12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49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49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5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x v="12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5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x v="12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1501"/>
    <x v="12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1502"/>
    <x v="1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1503"/>
    <x v="12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1504"/>
    <x v="12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1505"/>
    <x v="12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1506"/>
    <x v="1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1507"/>
    <x v="1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1508"/>
    <x v="12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1509"/>
    <x v="12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1510"/>
    <x v="12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1511"/>
    <x v="1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1512"/>
    <x v="12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1513"/>
    <x v="12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1514"/>
    <x v="12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1515"/>
    <x v="1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1516"/>
    <x v="1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1517"/>
    <x v="1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1518"/>
    <x v="12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1519"/>
    <x v="1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1520"/>
    <x v="1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1521"/>
    <x v="12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1522"/>
    <x v="12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1523"/>
    <x v="1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1524"/>
    <x v="1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1525"/>
    <x v="1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1526"/>
    <x v="1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1527"/>
    <x v="1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1528"/>
    <x v="12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1529"/>
    <x v="1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1530"/>
    <x v="1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1531"/>
    <x v="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1532"/>
    <x v="1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1533"/>
    <x v="1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1534"/>
    <x v="12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1535"/>
    <x v="12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1536"/>
    <x v="12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1537"/>
    <x v="1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1538"/>
    <x v="1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1539"/>
    <x v="1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1540"/>
    <x v="12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50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50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50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50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50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x v="12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50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x v="12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x v="1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x v="12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50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1552"/>
    <x v="1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50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5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6"/>
    <x v="12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5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8"/>
    <x v="1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5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5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1"/>
    <x v="1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5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3"/>
    <x v="1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5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5"/>
    <x v="1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6"/>
    <x v="1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5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8"/>
    <x v="1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51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70"/>
    <x v="1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1"/>
    <x v="1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2"/>
    <x v="1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3"/>
    <x v="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4"/>
    <x v="1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5"/>
    <x v="1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6"/>
    <x v="1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7"/>
    <x v="1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8"/>
    <x v="1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9"/>
    <x v="1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51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1"/>
    <x v="12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2"/>
    <x v="1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52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5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5"/>
    <x v="12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5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52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52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5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90"/>
    <x v="1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1"/>
    <x v="12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5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52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4"/>
    <x v="1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5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6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52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5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53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600"/>
    <x v="1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1601"/>
    <x v="12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1602"/>
    <x v="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1603"/>
    <x v="1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1604"/>
    <x v="12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1605"/>
    <x v="1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1606"/>
    <x v="12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1607"/>
    <x v="1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1608"/>
    <x v="1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1609"/>
    <x v="12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1610"/>
    <x v="12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1611"/>
    <x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1612"/>
    <x v="12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1613"/>
    <x v="1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1614"/>
    <x v="12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1615"/>
    <x v="12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1616"/>
    <x v="1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1617"/>
    <x v="12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1618"/>
    <x v="12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1619"/>
    <x v="12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1620"/>
    <x v="1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1621"/>
    <x v="1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1622"/>
    <x v="1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1623"/>
    <x v="1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1624"/>
    <x v="1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1625"/>
    <x v="1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1626"/>
    <x v="1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1627"/>
    <x v="12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1628"/>
    <x v="1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1629"/>
    <x v="1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1630"/>
    <x v="1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1631"/>
    <x v="1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1632"/>
    <x v="12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x v="12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1634"/>
    <x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1635"/>
    <x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1636"/>
    <x v="1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1637"/>
    <x v="12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1638"/>
    <x v="1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x v="1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1640"/>
    <x v="12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1641"/>
    <x v="1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x v="1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1643"/>
    <x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1644"/>
    <x v="1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1645"/>
    <x v="12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1646"/>
    <x v="1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1647"/>
    <x v="12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8"/>
    <x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9"/>
    <x v="12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50"/>
    <x v="1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1"/>
    <x v="1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2"/>
    <x v="12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3"/>
    <x v="1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4"/>
    <x v="12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5"/>
    <x v="1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6"/>
    <x v="1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7"/>
    <x v="12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8"/>
    <x v="12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9"/>
    <x v="12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60"/>
    <x v="1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1"/>
    <x v="1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2"/>
    <x v="12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3"/>
    <x v="12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4"/>
    <x v="1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5"/>
    <x v="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6"/>
    <x v="1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7"/>
    <x v="1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8"/>
    <x v="12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9"/>
    <x v="12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70"/>
    <x v="12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1"/>
    <x v="12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2"/>
    <x v="1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3"/>
    <x v="1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4"/>
    <x v="1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5"/>
    <x v="12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6"/>
    <x v="1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7"/>
    <x v="12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8"/>
    <x v="1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9"/>
    <x v="12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80"/>
    <x v="1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1"/>
    <x v="12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53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3"/>
    <x v="12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4"/>
    <x v="12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5"/>
    <x v="1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5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7"/>
    <x v="1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8"/>
    <x v="12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9"/>
    <x v="12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90"/>
    <x v="1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1"/>
    <x v="12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2"/>
    <x v="1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3"/>
    <x v="1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5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5"/>
    <x v="1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53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7"/>
    <x v="1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53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5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700"/>
    <x v="1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53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53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3"/>
    <x v="12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4"/>
    <x v="12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5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54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7"/>
    <x v="12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54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9"/>
    <x v="1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10"/>
    <x v="1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1"/>
    <x v="1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54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3"/>
    <x v="1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4"/>
    <x v="1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5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6"/>
    <x v="12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7"/>
    <x v="12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54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9"/>
    <x v="1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20"/>
    <x v="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54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54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3"/>
    <x v="1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4"/>
    <x v="12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5"/>
    <x v="1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6"/>
    <x v="1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54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8"/>
    <x v="1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54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55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5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55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55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55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5"/>
    <x v="1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6"/>
    <x v="12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7"/>
    <x v="12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55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55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55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1"/>
    <x v="1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2"/>
    <x v="1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3"/>
    <x v="1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4"/>
    <x v="1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5"/>
    <x v="12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6"/>
    <x v="12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7"/>
    <x v="1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8"/>
    <x v="12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9"/>
    <x v="1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50"/>
    <x v="1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1"/>
    <x v="12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2"/>
    <x v="1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3"/>
    <x v="1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4"/>
    <x v="12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5"/>
    <x v="12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6"/>
    <x v="1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7"/>
    <x v="1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8"/>
    <x v="1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9"/>
    <x v="1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60"/>
    <x v="12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1"/>
    <x v="12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2"/>
    <x v="1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3"/>
    <x v="1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4"/>
    <x v="1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5"/>
    <x v="12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55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7"/>
    <x v="12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55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9"/>
    <x v="1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70"/>
    <x v="12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1"/>
    <x v="1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2"/>
    <x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3"/>
    <x v="12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4"/>
    <x v="12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5"/>
    <x v="1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6"/>
    <x v="12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7"/>
    <x v="1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8"/>
    <x v="12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9"/>
    <x v="12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80"/>
    <x v="1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1"/>
    <x v="1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2"/>
    <x v="12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3"/>
    <x v="1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4"/>
    <x v="1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5"/>
    <x v="12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6"/>
    <x v="12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7"/>
    <x v="12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8"/>
    <x v="12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9"/>
    <x v="12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90"/>
    <x v="12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5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2"/>
    <x v="1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3"/>
    <x v="1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4"/>
    <x v="12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5"/>
    <x v="12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6"/>
    <x v="12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7"/>
    <x v="1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8"/>
    <x v="12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9"/>
    <x v="12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800"/>
    <x v="12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1"/>
    <x v="12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2"/>
    <x v="1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3"/>
    <x v="1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4"/>
    <x v="1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5"/>
    <x v="12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6"/>
    <x v="12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7"/>
    <x v="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8"/>
    <x v="12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9"/>
    <x v="12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10"/>
    <x v="12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56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2"/>
    <x v="12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56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4"/>
    <x v="12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5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6"/>
    <x v="12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7"/>
    <x v="1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5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9"/>
    <x v="1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20"/>
    <x v="12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1"/>
    <x v="1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x v="1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3"/>
    <x v="12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4"/>
    <x v="1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5"/>
    <x v="1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6"/>
    <x v="1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7"/>
    <x v="1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8"/>
    <x v="1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9"/>
    <x v="1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30"/>
    <x v="12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1"/>
    <x v="12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2"/>
    <x v="1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3"/>
    <x v="12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4"/>
    <x v="12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5"/>
    <x v="12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7"/>
    <x v="12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8"/>
    <x v="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9"/>
    <x v="12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40"/>
    <x v="1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1"/>
    <x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2"/>
    <x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3"/>
    <x v="1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4"/>
    <x v="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x v="1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6"/>
    <x v="1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7"/>
    <x v="1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8"/>
    <x v="1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9"/>
    <x v="1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50"/>
    <x v="1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1"/>
    <x v="1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2"/>
    <x v="1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3"/>
    <x v="1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4"/>
    <x v="12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5"/>
    <x v="1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6"/>
    <x v="1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x v="1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8"/>
    <x v="12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9"/>
    <x v="1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60"/>
    <x v="1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56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2"/>
    <x v="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56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4"/>
    <x v="12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5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6"/>
    <x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56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8"/>
    <x v="1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5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70"/>
    <x v="1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1"/>
    <x v="12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2"/>
    <x v="12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57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57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5"/>
    <x v="12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5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5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57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57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80"/>
    <x v="1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1"/>
    <x v="1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2"/>
    <x v="1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3"/>
    <x v="1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4"/>
    <x v="12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5"/>
    <x v="1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6"/>
    <x v="1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7"/>
    <x v="1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8"/>
    <x v="1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9"/>
    <x v="1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90"/>
    <x v="1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1"/>
    <x v="1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2"/>
    <x v="12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3"/>
    <x v="1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4"/>
    <x v="1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5"/>
    <x v="12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6"/>
    <x v="12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7"/>
    <x v="1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8"/>
    <x v="1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9"/>
    <x v="12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900"/>
    <x v="1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1"/>
    <x v="12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2"/>
    <x v="12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3"/>
    <x v="12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57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57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6"/>
    <x v="1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57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8"/>
    <x v="1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9"/>
    <x v="1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10"/>
    <x v="1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57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2"/>
    <x v="12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3"/>
    <x v="1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4"/>
    <x v="1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5"/>
    <x v="12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6"/>
    <x v="1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7"/>
    <x v="1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8"/>
    <x v="1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9"/>
    <x v="1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20"/>
    <x v="12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1"/>
    <x v="12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2"/>
    <x v="12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3"/>
    <x v="12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4"/>
    <x v="12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5"/>
    <x v="1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6"/>
    <x v="1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7"/>
    <x v="12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8"/>
    <x v="12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9"/>
    <x v="12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30"/>
    <x v="12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1"/>
    <x v="1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2"/>
    <x v="1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3"/>
    <x v="12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4"/>
    <x v="1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5"/>
    <x v="1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6"/>
    <x v="1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7"/>
    <x v="1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8"/>
    <x v="1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9"/>
    <x v="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40"/>
    <x v="1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1"/>
    <x v="1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2"/>
    <x v="12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3"/>
    <x v="1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4"/>
    <x v="12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5"/>
    <x v="1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6"/>
    <x v="1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7"/>
    <x v="12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8"/>
    <x v="12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9"/>
    <x v="1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50"/>
    <x v="1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1"/>
    <x v="12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2"/>
    <x v="12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3"/>
    <x v="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4"/>
    <x v="1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5"/>
    <x v="1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6"/>
    <x v="1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7"/>
    <x v="1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8"/>
    <x v="12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9"/>
    <x v="12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60"/>
    <x v="1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1"/>
    <x v="1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2"/>
    <x v="1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3"/>
    <x v="1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4"/>
    <x v="1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5"/>
    <x v="1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6"/>
    <x v="1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7"/>
    <x v="12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8"/>
    <x v="1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9"/>
    <x v="12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70"/>
    <x v="1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1"/>
    <x v="1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2"/>
    <x v="1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3"/>
    <x v="1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4"/>
    <x v="12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5"/>
    <x v="1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6"/>
    <x v="1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7"/>
    <x v="1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8"/>
    <x v="1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9"/>
    <x v="1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80"/>
    <x v="1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1"/>
    <x v="1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58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58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4"/>
    <x v="12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5"/>
    <x v="1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58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7"/>
    <x v="12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58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9"/>
    <x v="12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90"/>
    <x v="12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1"/>
    <x v="12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5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58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5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5"/>
    <x v="1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58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58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8"/>
    <x v="12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9"/>
    <x v="12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2000"/>
    <x v="1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1"/>
    <x v="1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2"/>
    <x v="12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3"/>
    <x v="1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4"/>
    <x v="12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5"/>
    <x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6"/>
    <x v="1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7"/>
    <x v="1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8"/>
    <x v="1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9"/>
    <x v="12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10"/>
    <x v="1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1"/>
    <x v="1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2"/>
    <x v="12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3"/>
    <x v="1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4"/>
    <x v="12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5"/>
    <x v="12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6"/>
    <x v="1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7"/>
    <x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8"/>
    <x v="1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9"/>
    <x v="1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20"/>
    <x v="1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1"/>
    <x v="1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2"/>
    <x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3"/>
    <x v="1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4"/>
    <x v="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5"/>
    <x v="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6"/>
    <x v="1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7"/>
    <x v="1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8"/>
    <x v="12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9"/>
    <x v="1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30"/>
    <x v="12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1"/>
    <x v="1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2"/>
    <x v="1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3"/>
    <x v="1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4"/>
    <x v="1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5"/>
    <x v="1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6"/>
    <x v="1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7"/>
    <x v="12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8"/>
    <x v="12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9"/>
    <x v="12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40"/>
    <x v="1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1"/>
    <x v="1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2"/>
    <x v="1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3"/>
    <x v="12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4"/>
    <x v="1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5"/>
    <x v="1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6"/>
    <x v="1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7"/>
    <x v="1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8"/>
    <x v="12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9"/>
    <x v="1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50"/>
    <x v="1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1"/>
    <x v="1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2"/>
    <x v="1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3"/>
    <x v="1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4"/>
    <x v="12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5"/>
    <x v="1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6"/>
    <x v="1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7"/>
    <x v="12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8"/>
    <x v="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9"/>
    <x v="1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60"/>
    <x v="1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1"/>
    <x v="12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2"/>
    <x v="12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3"/>
    <x v="1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4"/>
    <x v="1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5"/>
    <x v="1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6"/>
    <x v="12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7"/>
    <x v="1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8"/>
    <x v="1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9"/>
    <x v="1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70"/>
    <x v="1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1"/>
    <x v="1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2"/>
    <x v="1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3"/>
    <x v="12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4"/>
    <x v="12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5"/>
    <x v="12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6"/>
    <x v="1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7"/>
    <x v="1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8"/>
    <x v="1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9"/>
    <x v="1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80"/>
    <x v="1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1"/>
    <x v="12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2"/>
    <x v="12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3"/>
    <x v="1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4"/>
    <x v="1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5"/>
    <x v="12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6"/>
    <x v="1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7"/>
    <x v="12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8"/>
    <x v="1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9"/>
    <x v="1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90"/>
    <x v="12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1"/>
    <x v="1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2"/>
    <x v="12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3"/>
    <x v="1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4"/>
    <x v="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x v="12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6"/>
    <x v="1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x v="1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8"/>
    <x v="12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9"/>
    <x v="12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100"/>
    <x v="1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1"/>
    <x v="1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2"/>
    <x v="12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3"/>
    <x v="1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4"/>
    <x v="1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5"/>
    <x v="1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6"/>
    <x v="12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7"/>
    <x v="1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8"/>
    <x v="12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9"/>
    <x v="12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10"/>
    <x v="12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1"/>
    <x v="12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x v="12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3"/>
    <x v="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4"/>
    <x v="12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5"/>
    <x v="12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6"/>
    <x v="12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7"/>
    <x v="12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8"/>
    <x v="1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9"/>
    <x v="1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20"/>
    <x v="12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1"/>
    <x v="12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58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3"/>
    <x v="1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4"/>
    <x v="12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5"/>
    <x v="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59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7"/>
    <x v="12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59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9"/>
    <x v="1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59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1"/>
    <x v="1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2"/>
    <x v="1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3"/>
    <x v="1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4"/>
    <x v="12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5"/>
    <x v="12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7"/>
    <x v="12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8"/>
    <x v="1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9"/>
    <x v="1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59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59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2"/>
    <x v="1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3"/>
    <x v="12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4"/>
    <x v="1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5"/>
    <x v="12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59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7"/>
    <x v="12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8"/>
    <x v="12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59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50"/>
    <x v="1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59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59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6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4"/>
    <x v="1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5"/>
    <x v="1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6"/>
    <x v="12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7"/>
    <x v="12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8"/>
    <x v="12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9"/>
    <x v="1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60"/>
    <x v="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1"/>
    <x v="12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2"/>
    <x v="1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3"/>
    <x v="12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4"/>
    <x v="1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5"/>
    <x v="1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6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7"/>
    <x v="1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8"/>
    <x v="1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x v="12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70"/>
    <x v="12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1"/>
    <x v="12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x v="1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3"/>
    <x v="1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4"/>
    <x v="12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5"/>
    <x v="1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6"/>
    <x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7"/>
    <x v="1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8"/>
    <x v="12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9"/>
    <x v="12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80"/>
    <x v="12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1"/>
    <x v="12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2"/>
    <x v="1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3"/>
    <x v="1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4"/>
    <x v="12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5"/>
    <x v="12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6"/>
    <x v="12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7"/>
    <x v="1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8"/>
    <x v="12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9"/>
    <x v="1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90"/>
    <x v="1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1"/>
    <x v="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2"/>
    <x v="12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3"/>
    <x v="12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4"/>
    <x v="12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5"/>
    <x v="12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6"/>
    <x v="12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7"/>
    <x v="12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8"/>
    <x v="12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9"/>
    <x v="1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200"/>
    <x v="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1"/>
    <x v="1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2"/>
    <x v="1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3"/>
    <x v="1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4"/>
    <x v="1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5"/>
    <x v="12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6"/>
    <x v="12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x v="1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8"/>
    <x v="12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9"/>
    <x v="1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10"/>
    <x v="1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1"/>
    <x v="1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2"/>
    <x v="1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3"/>
    <x v="12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4"/>
    <x v="12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5"/>
    <x v="1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6"/>
    <x v="1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7"/>
    <x v="1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8"/>
    <x v="12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9"/>
    <x v="12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20"/>
    <x v="1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1"/>
    <x v="12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2"/>
    <x v="1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3"/>
    <x v="1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4"/>
    <x v="12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5"/>
    <x v="1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6"/>
    <x v="1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7"/>
    <x v="12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8"/>
    <x v="1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9"/>
    <x v="1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30"/>
    <x v="12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1"/>
    <x v="12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2"/>
    <x v="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3"/>
    <x v="12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4"/>
    <x v="12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5"/>
    <x v="12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6"/>
    <x v="12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7"/>
    <x v="1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8"/>
    <x v="12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9"/>
    <x v="12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40"/>
    <x v="12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1"/>
    <x v="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2"/>
    <x v="1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3"/>
    <x v="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4"/>
    <x v="12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5"/>
    <x v="1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6"/>
    <x v="1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7"/>
    <x v="1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8"/>
    <x v="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9"/>
    <x v="12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50"/>
    <x v="12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1"/>
    <x v="1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2"/>
    <x v="12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3"/>
    <x v="12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4"/>
    <x v="12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5"/>
    <x v="1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6"/>
    <x v="12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7"/>
    <x v="12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8"/>
    <x v="12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9"/>
    <x v="1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60"/>
    <x v="12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1"/>
    <x v="12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2"/>
    <x v="12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3"/>
    <x v="1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4"/>
    <x v="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5"/>
    <x v="12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6"/>
    <x v="1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7"/>
    <x v="1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8"/>
    <x v="1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9"/>
    <x v="1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70"/>
    <x v="1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1"/>
    <x v="1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2"/>
    <x v="1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3"/>
    <x v="1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4"/>
    <x v="12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5"/>
    <x v="12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6"/>
    <x v="12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7"/>
    <x v="12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8"/>
    <x v="1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9"/>
    <x v="1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80"/>
    <x v="1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1"/>
    <x v="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2"/>
    <x v="1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3"/>
    <x v="12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4"/>
    <x v="1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5"/>
    <x v="12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6"/>
    <x v="1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7"/>
    <x v="1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8"/>
    <x v="1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9"/>
    <x v="1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90"/>
    <x v="1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1"/>
    <x v="1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2"/>
    <x v="12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3"/>
    <x v="1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4"/>
    <x v="1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5"/>
    <x v="12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6"/>
    <x v="12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7"/>
    <x v="1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8"/>
    <x v="12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9"/>
    <x v="12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300"/>
    <x v="12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1"/>
    <x v="1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2"/>
    <x v="1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3"/>
    <x v="1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4"/>
    <x v="1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5"/>
    <x v="1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6"/>
    <x v="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7"/>
    <x v="1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8"/>
    <x v="12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9"/>
    <x v="1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10"/>
    <x v="12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1"/>
    <x v="1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2"/>
    <x v="12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3"/>
    <x v="1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4"/>
    <x v="12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5"/>
    <x v="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6"/>
    <x v="1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7"/>
    <x v="1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8"/>
    <x v="1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9"/>
    <x v="12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20"/>
    <x v="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1"/>
    <x v="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2"/>
    <x v="1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3"/>
    <x v="12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4"/>
    <x v="12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5"/>
    <x v="1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6"/>
    <x v="1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7"/>
    <x v="1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8"/>
    <x v="12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9"/>
    <x v="1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30"/>
    <x v="12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1"/>
    <x v="1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2"/>
    <x v="1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3"/>
    <x v="12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4"/>
    <x v="12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5"/>
    <x v="1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6"/>
    <x v="12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7"/>
    <x v="12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8"/>
    <x v="12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9"/>
    <x v="1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40"/>
    <x v="1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60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60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3"/>
    <x v="1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60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6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60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7"/>
    <x v="1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60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60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6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1"/>
    <x v="1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60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6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6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5"/>
    <x v="12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61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61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6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9"/>
    <x v="12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61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6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2"/>
    <x v="12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61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61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6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6"/>
    <x v="1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7"/>
    <x v="1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6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6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62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6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2"/>
    <x v="1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62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6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62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6"/>
    <x v="1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62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6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62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6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1"/>
    <x v="12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2"/>
    <x v="1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6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4"/>
    <x v="1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5"/>
    <x v="12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6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7"/>
    <x v="1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8"/>
    <x v="12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6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63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6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6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6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6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6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6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6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64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64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6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1"/>
    <x v="12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64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3"/>
    <x v="12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64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5"/>
    <x v="12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6"/>
    <x v="1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7"/>
    <x v="1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64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9"/>
    <x v="12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64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1"/>
    <x v="1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6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3"/>
    <x v="1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4"/>
    <x v="1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5"/>
    <x v="1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65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65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6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6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20"/>
    <x v="12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65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65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65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4"/>
    <x v="1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65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65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65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6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9"/>
    <x v="1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30"/>
    <x v="12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66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66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66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66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66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66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66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66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66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67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1"/>
    <x v="12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2"/>
    <x v="1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3"/>
    <x v="1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4"/>
    <x v="1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5"/>
    <x v="1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6"/>
    <x v="1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7"/>
    <x v="1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8"/>
    <x v="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9"/>
    <x v="1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50"/>
    <x v="1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1"/>
    <x v="1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2"/>
    <x v="1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3"/>
    <x v="12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4"/>
    <x v="12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5"/>
    <x v="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6"/>
    <x v="12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7"/>
    <x v="12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8"/>
    <x v="1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9"/>
    <x v="1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60"/>
    <x v="12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1"/>
    <x v="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2"/>
    <x v="12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3"/>
    <x v="1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4"/>
    <x v="12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5"/>
    <x v="12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x v="12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7"/>
    <x v="1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8"/>
    <x v="1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9"/>
    <x v="1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70"/>
    <x v="1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1"/>
    <x v="12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2"/>
    <x v="12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x v="1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4"/>
    <x v="12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5"/>
    <x v="12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6"/>
    <x v="12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7"/>
    <x v="1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8"/>
    <x v="12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9"/>
    <x v="12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x v="1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1"/>
    <x v="12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2"/>
    <x v="12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3"/>
    <x v="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4"/>
    <x v="12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5"/>
    <x v="1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6"/>
    <x v="1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7"/>
    <x v="12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8"/>
    <x v="1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9"/>
    <x v="12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90"/>
    <x v="12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1"/>
    <x v="12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2"/>
    <x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3"/>
    <x v="1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4"/>
    <x v="1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5"/>
    <x v="12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x v="1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7"/>
    <x v="12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8"/>
    <x v="1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9"/>
    <x v="1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500"/>
    <x v="1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1"/>
    <x v="12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67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67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67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67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6"/>
    <x v="12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67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67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9"/>
    <x v="12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67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67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67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68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4"/>
    <x v="1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5"/>
    <x v="12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68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7"/>
    <x v="12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68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6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68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1"/>
    <x v="12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x v="12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3"/>
    <x v="12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4"/>
    <x v="12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5"/>
    <x v="1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6"/>
    <x v="1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7"/>
    <x v="1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8"/>
    <x v="1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9"/>
    <x v="1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x v="12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1"/>
    <x v="1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2"/>
    <x v="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3"/>
    <x v="1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4"/>
    <x v="1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5"/>
    <x v="1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6"/>
    <x v="1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7"/>
    <x v="1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8"/>
    <x v="1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9"/>
    <x v="1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40"/>
    <x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1"/>
    <x v="12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2"/>
    <x v="1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3"/>
    <x v="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4"/>
    <x v="1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5"/>
    <x v="12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6"/>
    <x v="12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7"/>
    <x v="1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8"/>
    <x v="1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9"/>
    <x v="12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50"/>
    <x v="1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1"/>
    <x v="12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2"/>
    <x v="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3"/>
    <x v="12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4"/>
    <x v="1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5"/>
    <x v="1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6"/>
    <x v="12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7"/>
    <x v="12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8"/>
    <x v="1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9"/>
    <x v="1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60"/>
    <x v="12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68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2"/>
    <x v="1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68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68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5"/>
    <x v="12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68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68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8"/>
    <x v="1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9"/>
    <x v="1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70"/>
    <x v="1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69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6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6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69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69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69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6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69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69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80"/>
    <x v="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1"/>
    <x v="12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69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3"/>
    <x v="12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7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70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70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7"/>
    <x v="1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70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70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70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1"/>
    <x v="12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7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70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70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5"/>
    <x v="12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6"/>
    <x v="1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7"/>
    <x v="12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8"/>
    <x v="12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9"/>
    <x v="12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600"/>
    <x v="12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1"/>
    <x v="1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2"/>
    <x v="12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3"/>
    <x v="1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4"/>
    <x v="1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5"/>
    <x v="12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6"/>
    <x v="1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7"/>
    <x v="12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8"/>
    <x v="1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9"/>
    <x v="12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10"/>
    <x v="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1"/>
    <x v="1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2"/>
    <x v="1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3"/>
    <x v="12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4"/>
    <x v="1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5"/>
    <x v="1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6"/>
    <x v="12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7"/>
    <x v="12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8"/>
    <x v="12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9"/>
    <x v="12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20"/>
    <x v="1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1"/>
    <x v="1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2"/>
    <x v="1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3"/>
    <x v="1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4"/>
    <x v="12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5"/>
    <x v="1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6"/>
    <x v="1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7"/>
    <x v="12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8"/>
    <x v="1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9"/>
    <x v="1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30"/>
    <x v="12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1"/>
    <x v="12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2"/>
    <x v="1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3"/>
    <x v="1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4"/>
    <x v="1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x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6"/>
    <x v="12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7"/>
    <x v="1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8"/>
    <x v="12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9"/>
    <x v="1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40"/>
    <x v="1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1"/>
    <x v="12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3"/>
    <x v="1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4"/>
    <x v="1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5"/>
    <x v="1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6"/>
    <x v="12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7"/>
    <x v="1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8"/>
    <x v="12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7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50"/>
    <x v="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1"/>
    <x v="1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2"/>
    <x v="1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3"/>
    <x v="1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71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5"/>
    <x v="12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6"/>
    <x v="1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7"/>
    <x v="1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71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9"/>
    <x v="1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7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1"/>
    <x v="12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2"/>
    <x v="12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3"/>
    <x v="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4"/>
    <x v="1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5"/>
    <x v="1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6"/>
    <x v="1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7"/>
    <x v="12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8"/>
    <x v="1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9"/>
    <x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70"/>
    <x v="1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1"/>
    <x v="1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2"/>
    <x v="1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3"/>
    <x v="1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4"/>
    <x v="1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5"/>
    <x v="12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6"/>
    <x v="12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7"/>
    <x v="1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7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7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80"/>
    <x v="12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1"/>
    <x v="1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2"/>
    <x v="12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71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4"/>
    <x v="12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7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71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7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7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7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90"/>
    <x v="12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72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2"/>
    <x v="1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3"/>
    <x v="1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72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72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6"/>
    <x v="1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7"/>
    <x v="1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72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7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700"/>
    <x v="1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1"/>
    <x v="1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2"/>
    <x v="1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3"/>
    <x v="12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4"/>
    <x v="12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5"/>
    <x v="12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6"/>
    <x v="1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7"/>
    <x v="1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8"/>
    <x v="1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9"/>
    <x v="1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10"/>
    <x v="12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1"/>
    <x v="1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2"/>
    <x v="1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3"/>
    <x v="12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4"/>
    <x v="1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5"/>
    <x v="12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6"/>
    <x v="1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7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8"/>
    <x v="1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9"/>
    <x v="12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20"/>
    <x v="12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1"/>
    <x v="1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2"/>
    <x v="1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3"/>
    <x v="1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4"/>
    <x v="12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5"/>
    <x v="1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6"/>
    <x v="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7"/>
    <x v="1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8"/>
    <x v="12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9"/>
    <x v="1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30"/>
    <x v="1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1"/>
    <x v="1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2"/>
    <x v="1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3"/>
    <x v="1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4"/>
    <x v="1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5"/>
    <x v="1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6"/>
    <x v="1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7"/>
    <x v="1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8"/>
    <x v="1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9"/>
    <x v="12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40"/>
    <x v="12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7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2"/>
    <x v="12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7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4"/>
    <x v="12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5"/>
    <x v="12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6"/>
    <x v="1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7"/>
    <x v="12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8"/>
    <x v="1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9"/>
    <x v="12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7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7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2"/>
    <x v="12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3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7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5"/>
    <x v="12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6"/>
    <x v="12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7"/>
    <x v="1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8"/>
    <x v="1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9"/>
    <x v="1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7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1"/>
    <x v="12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2"/>
    <x v="1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73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4"/>
    <x v="1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7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6"/>
    <x v="1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7"/>
    <x v="12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8"/>
    <x v="12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73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70"/>
    <x v="1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7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73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7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4"/>
    <x v="12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5"/>
    <x v="12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6"/>
    <x v="1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7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8"/>
    <x v="1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9"/>
    <x v="1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7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1"/>
    <x v="1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2"/>
    <x v="1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3"/>
    <x v="1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4"/>
    <x v="12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5"/>
    <x v="12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6"/>
    <x v="1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7"/>
    <x v="1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8"/>
    <x v="12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9"/>
    <x v="1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90"/>
    <x v="1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1"/>
    <x v="12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2"/>
    <x v="1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3"/>
    <x v="1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4"/>
    <x v="1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5"/>
    <x v="12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6"/>
    <x v="1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7"/>
    <x v="1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8"/>
    <x v="12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9"/>
    <x v="12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800"/>
    <x v="12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1"/>
    <x v="1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2"/>
    <x v="1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3"/>
    <x v="12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4"/>
    <x v="1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5"/>
    <x v="1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6"/>
    <x v="1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7"/>
    <x v="1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8"/>
    <x v="12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9"/>
    <x v="1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10"/>
    <x v="1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1"/>
    <x v="12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2"/>
    <x v="1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3"/>
    <x v="1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4"/>
    <x v="1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5"/>
    <x v="1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6"/>
    <x v="1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7"/>
    <x v="1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8"/>
    <x v="12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9"/>
    <x v="1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20"/>
    <x v="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x v="12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x v="1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3"/>
    <x v="12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4"/>
    <x v="12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5"/>
    <x v="1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6"/>
    <x v="1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7"/>
    <x v="1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8"/>
    <x v="1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9"/>
    <x v="1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x v="1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1"/>
    <x v="12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2"/>
    <x v="12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3"/>
    <x v="12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4"/>
    <x v="1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5"/>
    <x v="1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6"/>
    <x v="1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x v="1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8"/>
    <x v="1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9"/>
    <x v="1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40"/>
    <x v="12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1"/>
    <x v="12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7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7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4"/>
    <x v="1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5"/>
    <x v="1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74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7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74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9"/>
    <x v="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7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7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2"/>
    <x v="1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74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4"/>
    <x v="12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5"/>
    <x v="12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6"/>
    <x v="12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7"/>
    <x v="12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74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9"/>
    <x v="1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60"/>
    <x v="12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1"/>
    <x v="1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75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75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4"/>
    <x v="12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75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6"/>
    <x v="12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7"/>
    <x v="1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8"/>
    <x v="1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9"/>
    <x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70"/>
    <x v="1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1"/>
    <x v="1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75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3"/>
    <x v="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4"/>
    <x v="12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7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75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7"/>
    <x v="1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8"/>
    <x v="12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7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80"/>
    <x v="1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75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2"/>
    <x v="1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3"/>
    <x v="12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75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5"/>
    <x v="1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6"/>
    <x v="1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75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76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9"/>
    <x v="12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90"/>
    <x v="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1"/>
    <x v="12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2"/>
    <x v="12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3"/>
    <x v="12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76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5"/>
    <x v="1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6"/>
    <x v="1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7"/>
    <x v="1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76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76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900"/>
    <x v="12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1"/>
    <x v="12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76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3"/>
    <x v="12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4"/>
    <x v="1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5"/>
    <x v="1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6"/>
    <x v="1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76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8"/>
    <x v="12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76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76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1"/>
    <x v="12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2"/>
    <x v="12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76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76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5"/>
    <x v="12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6"/>
    <x v="12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7"/>
    <x v="12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8"/>
    <x v="12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9"/>
    <x v="12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20"/>
    <x v="12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1"/>
    <x v="1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x v="12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x v="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4"/>
    <x v="1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5"/>
    <x v="1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6"/>
    <x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7"/>
    <x v="12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x v="1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9"/>
    <x v="1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30"/>
    <x v="1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1"/>
    <x v="1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2"/>
    <x v="1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3"/>
    <x v="1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4"/>
    <x v="1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5"/>
    <x v="12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6"/>
    <x v="12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7"/>
    <x v="12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8"/>
    <x v="12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9"/>
    <x v="1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40"/>
    <x v="12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77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2"/>
    <x v="12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77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4"/>
    <x v="12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77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7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7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77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9"/>
    <x v="1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7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1"/>
    <x v="1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2"/>
    <x v="1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77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77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5"/>
    <x v="12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6"/>
    <x v="1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7"/>
    <x v="12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77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78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7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1"/>
    <x v="1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2"/>
    <x v="1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3"/>
    <x v="1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4"/>
    <x v="12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5"/>
    <x v="12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6"/>
    <x v="1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7"/>
    <x v="1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8"/>
    <x v="1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9"/>
    <x v="1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70"/>
    <x v="1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1"/>
    <x v="1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2"/>
    <x v="1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3"/>
    <x v="12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4"/>
    <x v="1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5"/>
    <x v="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6"/>
    <x v="1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7"/>
    <x v="1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8"/>
    <x v="12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9"/>
    <x v="1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80"/>
    <x v="1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1"/>
    <x v="12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2"/>
    <x v="12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3"/>
    <x v="1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4"/>
    <x v="12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5"/>
    <x v="12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6"/>
    <x v="1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7"/>
    <x v="12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x v="12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9"/>
    <x v="1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x v="1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1"/>
    <x v="12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2"/>
    <x v="1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3"/>
    <x v="12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4"/>
    <x v="12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5"/>
    <x v="12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6"/>
    <x v="1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7"/>
    <x v="1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8"/>
    <x v="12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9"/>
    <x v="1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x v="1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1"/>
    <x v="12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2"/>
    <x v="1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3"/>
    <x v="12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4"/>
    <x v="1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5"/>
    <x v="1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6"/>
    <x v="12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7"/>
    <x v="12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8"/>
    <x v="1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9"/>
    <x v="12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10"/>
    <x v="12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1"/>
    <x v="12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2"/>
    <x v="1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3"/>
    <x v="1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4"/>
    <x v="12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5"/>
    <x v="1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6"/>
    <x v="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7"/>
    <x v="12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8"/>
    <x v="1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9"/>
    <x v="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20"/>
    <x v="1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1"/>
    <x v="1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2"/>
    <x v="1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3"/>
    <x v="1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4"/>
    <x v="12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5"/>
    <x v="1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6"/>
    <x v="1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7"/>
    <x v="1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8"/>
    <x v="1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9"/>
    <x v="1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30"/>
    <x v="1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x v="12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2"/>
    <x v="12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3"/>
    <x v="1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4"/>
    <x v="1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5"/>
    <x v="12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6"/>
    <x v="1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7"/>
    <x v="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8"/>
    <x v="12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9"/>
    <x v="12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40"/>
    <x v="1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1"/>
    <x v="12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2"/>
    <x v="12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3"/>
    <x v="1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4"/>
    <x v="12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5"/>
    <x v="1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6"/>
    <x v="12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7"/>
    <x v="1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8"/>
    <x v="1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9"/>
    <x v="12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50"/>
    <x v="12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1"/>
    <x v="1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78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78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78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78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78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78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78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9"/>
    <x v="12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78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7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2"/>
    <x v="12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3"/>
    <x v="12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4"/>
    <x v="1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79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6"/>
    <x v="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7"/>
    <x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79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9"/>
    <x v="12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70"/>
    <x v="12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1"/>
    <x v="12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79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79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79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5"/>
    <x v="12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6"/>
    <x v="1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7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79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9"/>
    <x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79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79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8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8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4"/>
    <x v="1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5"/>
    <x v="1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8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7"/>
    <x v="1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8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9"/>
    <x v="12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90"/>
    <x v="12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1"/>
    <x v="12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2"/>
    <x v="1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3"/>
    <x v="1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80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80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8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7"/>
    <x v="12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8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9"/>
    <x v="1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100"/>
    <x v="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1"/>
    <x v="1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2"/>
    <x v="12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80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4"/>
    <x v="12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5"/>
    <x v="1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80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7"/>
    <x v="12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8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9"/>
    <x v="1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81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1"/>
    <x v="1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2"/>
    <x v="12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8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8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5"/>
    <x v="12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6"/>
    <x v="12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8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8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81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8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1"/>
    <x v="12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2"/>
    <x v="1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3"/>
    <x v="12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8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8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8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8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8"/>
    <x v="1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9"/>
    <x v="12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82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1"/>
    <x v="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8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3"/>
    <x v="1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4"/>
    <x v="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5"/>
    <x v="12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6"/>
    <x v="12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7"/>
    <x v="12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8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9"/>
    <x v="1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40"/>
    <x v="12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1"/>
    <x v="1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2"/>
    <x v="1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82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4"/>
    <x v="1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8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6"/>
    <x v="1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7"/>
    <x v="12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8"/>
    <x v="12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9"/>
    <x v="1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50"/>
    <x v="12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1"/>
    <x v="12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2"/>
    <x v="12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3"/>
    <x v="1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4"/>
    <x v="1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5"/>
    <x v="1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6"/>
    <x v="12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7"/>
    <x v="1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8"/>
    <x v="12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9"/>
    <x v="12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60"/>
    <x v="12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1"/>
    <x v="12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2"/>
    <x v="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3"/>
    <x v="1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4"/>
    <x v="12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5"/>
    <x v="1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6"/>
    <x v="12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7"/>
    <x v="12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8"/>
    <x v="12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9"/>
    <x v="12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70"/>
    <x v="1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1"/>
    <x v="1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2"/>
    <x v="1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3"/>
    <x v="12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4"/>
    <x v="12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5"/>
    <x v="12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6"/>
    <x v="1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7"/>
    <x v="12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8"/>
    <x v="12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9"/>
    <x v="1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80"/>
    <x v="12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1"/>
    <x v="12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2"/>
    <x v="12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3"/>
    <x v="12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4"/>
    <x v="1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x v="12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6"/>
    <x v="1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7"/>
    <x v="12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8"/>
    <x v="1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9"/>
    <x v="12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82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82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2"/>
    <x v="12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3"/>
    <x v="1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82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5"/>
    <x v="1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83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7"/>
    <x v="1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83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9"/>
    <x v="12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83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1"/>
    <x v="1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2"/>
    <x v="12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3"/>
    <x v="1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83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5"/>
    <x v="12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8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7"/>
    <x v="1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8"/>
    <x v="1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9"/>
    <x v="1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10"/>
    <x v="1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1"/>
    <x v="1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2"/>
    <x v="1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3"/>
    <x v="1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4"/>
    <x v="12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5"/>
    <x v="1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6"/>
    <x v="12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7"/>
    <x v="1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8"/>
    <x v="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9"/>
    <x v="12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20"/>
    <x v="1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1"/>
    <x v="12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2"/>
    <x v="12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3"/>
    <x v="1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4"/>
    <x v="1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5"/>
    <x v="1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6"/>
    <x v="1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7"/>
    <x v="12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8"/>
    <x v="12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9"/>
    <x v="1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30"/>
    <x v="1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1"/>
    <x v="12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2"/>
    <x v="1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3"/>
    <x v="1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4"/>
    <x v="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5"/>
    <x v="1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6"/>
    <x v="12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7"/>
    <x v="1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8"/>
    <x v="1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9"/>
    <x v="1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40"/>
    <x v="1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1"/>
    <x v="1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2"/>
    <x v="12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3"/>
    <x v="12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4"/>
    <x v="12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5"/>
    <x v="1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6"/>
    <x v="1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7"/>
    <x v="12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8"/>
    <x v="1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9"/>
    <x v="1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50"/>
    <x v="12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1"/>
    <x v="12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2"/>
    <x v="12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3"/>
    <x v="1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4"/>
    <x v="12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5"/>
    <x v="12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6"/>
    <x v="1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7"/>
    <x v="12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8"/>
    <x v="12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9"/>
    <x v="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60"/>
    <x v="12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1"/>
    <x v="12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2"/>
    <x v="12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3"/>
    <x v="12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4"/>
    <x v="1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5"/>
    <x v="12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6"/>
    <x v="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7"/>
    <x v="1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8"/>
    <x v="1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9"/>
    <x v="1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70"/>
    <x v="1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1"/>
    <x v="1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2"/>
    <x v="1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3"/>
    <x v="12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4"/>
    <x v="1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5"/>
    <x v="1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6"/>
    <x v="1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7"/>
    <x v="1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8"/>
    <x v="1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9"/>
    <x v="1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80"/>
    <x v="1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1"/>
    <x v="1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2"/>
    <x v="1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3"/>
    <x v="12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4"/>
    <x v="12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5"/>
    <x v="1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6"/>
    <x v="12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x v="1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8"/>
    <x v="1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9"/>
    <x v="1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90"/>
    <x v="1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1"/>
    <x v="1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2"/>
    <x v="1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3"/>
    <x v="12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4"/>
    <x v="1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5"/>
    <x v="12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6"/>
    <x v="12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7"/>
    <x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8"/>
    <x v="1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9"/>
    <x v="1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300"/>
    <x v="1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1"/>
    <x v="1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2"/>
    <x v="12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3"/>
    <x v="12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4"/>
    <x v="1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5"/>
    <x v="1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6"/>
    <x v="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7"/>
    <x v="1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8"/>
    <x v="1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9"/>
    <x v="12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10"/>
    <x v="1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1"/>
    <x v="12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2"/>
    <x v="12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3"/>
    <x v="1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4"/>
    <x v="1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5"/>
    <x v="1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6"/>
    <x v="12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7"/>
    <x v="1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8"/>
    <x v="12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9"/>
    <x v="12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20"/>
    <x v="1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1"/>
    <x v="1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2"/>
    <x v="12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3"/>
    <x v="12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4"/>
    <x v="12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5"/>
    <x v="1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6"/>
    <x v="1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7"/>
    <x v="1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8"/>
    <x v="12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9"/>
    <x v="1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30"/>
    <x v="1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1"/>
    <x v="12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x v="1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3"/>
    <x v="1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4"/>
    <x v="1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5"/>
    <x v="12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x v="12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7"/>
    <x v="12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8"/>
    <x v="1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9"/>
    <x v="12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40"/>
    <x v="1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x v="12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2"/>
    <x v="12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3"/>
    <x v="12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4"/>
    <x v="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5"/>
    <x v="12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6"/>
    <x v="1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7"/>
    <x v="1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8"/>
    <x v="1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9"/>
    <x v="12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50"/>
    <x v="1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1"/>
    <x v="1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2"/>
    <x v="1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3"/>
    <x v="12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4"/>
    <x v="12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5"/>
    <x v="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6"/>
    <x v="1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7"/>
    <x v="1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8"/>
    <x v="12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9"/>
    <x v="12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60"/>
    <x v="1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1"/>
    <x v="1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2"/>
    <x v="1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3"/>
    <x v="1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4"/>
    <x v="1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5"/>
    <x v="12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6"/>
    <x v="1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7"/>
    <x v="1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8"/>
    <x v="1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9"/>
    <x v="12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70"/>
    <x v="1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1"/>
    <x v="1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2"/>
    <x v="1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3"/>
    <x v="1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4"/>
    <x v="1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x v="12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6"/>
    <x v="12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7"/>
    <x v="12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8"/>
    <x v="12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9"/>
    <x v="1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80"/>
    <x v="1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1"/>
    <x v="1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2"/>
    <x v="1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3"/>
    <x v="12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4"/>
    <x v="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x v="12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6"/>
    <x v="1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7"/>
    <x v="1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8"/>
    <x v="12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9"/>
    <x v="1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90"/>
    <x v="12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1"/>
    <x v="12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x v="12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3"/>
    <x v="1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4"/>
    <x v="1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5"/>
    <x v="1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6"/>
    <x v="1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7"/>
    <x v="1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8"/>
    <x v="1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9"/>
    <x v="1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400"/>
    <x v="1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1"/>
    <x v="1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2"/>
    <x v="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x v="1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4"/>
    <x v="1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5"/>
    <x v="12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6"/>
    <x v="12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7"/>
    <x v="1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8"/>
    <x v="12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9"/>
    <x v="12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10"/>
    <x v="1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1"/>
    <x v="12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x v="1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3"/>
    <x v="12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4"/>
    <x v="1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x v="1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6"/>
    <x v="1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7"/>
    <x v="1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8"/>
    <x v="1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9"/>
    <x v="12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20"/>
    <x v="1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1"/>
    <x v="1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2"/>
    <x v="12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3"/>
    <x v="1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4"/>
    <x v="1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5"/>
    <x v="1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6"/>
    <x v="12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x v="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8"/>
    <x v="1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9"/>
    <x v="1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30"/>
    <x v="1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x v="1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2"/>
    <x v="1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3"/>
    <x v="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4"/>
    <x v="1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5"/>
    <x v="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6"/>
    <x v="1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7"/>
    <x v="1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8"/>
    <x v="1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9"/>
    <x v="12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40"/>
    <x v="1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1"/>
    <x v="12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x v="1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3"/>
    <x v="12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4"/>
    <x v="12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x v="1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6"/>
    <x v="12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7"/>
    <x v="12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8"/>
    <x v="12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9"/>
    <x v="1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50"/>
    <x v="12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1"/>
    <x v="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2"/>
    <x v="1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3"/>
    <x v="1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4"/>
    <x v="1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5"/>
    <x v="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6"/>
    <x v="1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7"/>
    <x v="1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8"/>
    <x v="1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9"/>
    <x v="12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60"/>
    <x v="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1"/>
    <x v="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2"/>
    <x v="1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3"/>
    <x v="1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4"/>
    <x v="1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5"/>
    <x v="1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6"/>
    <x v="12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7"/>
    <x v="12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8"/>
    <x v="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9"/>
    <x v="12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70"/>
    <x v="1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1"/>
    <x v="1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2"/>
    <x v="1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x v="12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4"/>
    <x v="12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5"/>
    <x v="1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6"/>
    <x v="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7"/>
    <x v="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8"/>
    <x v="1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9"/>
    <x v="1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80"/>
    <x v="1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1"/>
    <x v="12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2"/>
    <x v="12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3"/>
    <x v="1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4"/>
    <x v="1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5"/>
    <x v="12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6"/>
    <x v="1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7"/>
    <x v="1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8"/>
    <x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9"/>
    <x v="1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90"/>
    <x v="1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1"/>
    <x v="1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2"/>
    <x v="12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x v="1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x v="1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5"/>
    <x v="1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6"/>
    <x v="12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7"/>
    <x v="1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8"/>
    <x v="12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9"/>
    <x v="1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500"/>
    <x v="1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1"/>
    <x v="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2"/>
    <x v="1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3"/>
    <x v="12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x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5"/>
    <x v="1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6"/>
    <x v="12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7"/>
    <x v="12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8"/>
    <x v="1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9"/>
    <x v="1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10"/>
    <x v="1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1"/>
    <x v="1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x v="1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3"/>
    <x v="1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4"/>
    <x v="1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5"/>
    <x v="12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x v="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x v="12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8"/>
    <x v="1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9"/>
    <x v="1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20"/>
    <x v="1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1"/>
    <x v="1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x v="1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3"/>
    <x v="12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4"/>
    <x v="1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5"/>
    <x v="1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6"/>
    <x v="1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7"/>
    <x v="1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8"/>
    <x v="1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9"/>
    <x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x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1"/>
    <x v="1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2"/>
    <x v="1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3"/>
    <x v="12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4"/>
    <x v="12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5"/>
    <x v="1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6"/>
    <x v="1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7"/>
    <x v="1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8"/>
    <x v="12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9"/>
    <x v="1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40"/>
    <x v="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1"/>
    <x v="1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2"/>
    <x v="1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3"/>
    <x v="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x v="1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5"/>
    <x v="1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6"/>
    <x v="1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7"/>
    <x v="1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8"/>
    <x v="1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9"/>
    <x v="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50"/>
    <x v="12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1"/>
    <x v="1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x v="1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3"/>
    <x v="1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4"/>
    <x v="1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x v="12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6"/>
    <x v="12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7"/>
    <x v="12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8"/>
    <x v="1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9"/>
    <x v="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60"/>
    <x v="1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1"/>
    <x v="1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2"/>
    <x v="1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3"/>
    <x v="12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4"/>
    <x v="1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5"/>
    <x v="1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6"/>
    <x v="1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7"/>
    <x v="1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8"/>
    <x v="1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9"/>
    <x v="12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70"/>
    <x v="12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1"/>
    <x v="12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x v="12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3"/>
    <x v="1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4"/>
    <x v="1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5"/>
    <x v="1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x v="1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7"/>
    <x v="12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8"/>
    <x v="1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x v="12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80"/>
    <x v="1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x v="12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2"/>
    <x v="1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3"/>
    <x v="1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4"/>
    <x v="12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5"/>
    <x v="1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6"/>
    <x v="12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7"/>
    <x v="12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8"/>
    <x v="1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9"/>
    <x v="1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90"/>
    <x v="1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1"/>
    <x v="1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2"/>
    <x v="1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3"/>
    <x v="1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4"/>
    <x v="1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5"/>
    <x v="1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6"/>
    <x v="12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7"/>
    <x v="12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8"/>
    <x v="12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9"/>
    <x v="1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600"/>
    <x v="1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1"/>
    <x v="1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2"/>
    <x v="1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3"/>
    <x v="1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4"/>
    <x v="1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5"/>
    <x v="1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6"/>
    <x v="1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7"/>
    <x v="12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x v="1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9"/>
    <x v="12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10"/>
    <x v="12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1"/>
    <x v="12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2"/>
    <x v="12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x v="12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4"/>
    <x v="1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5"/>
    <x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6"/>
    <x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7"/>
    <x v="1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8"/>
    <x v="12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9"/>
    <x v="1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20"/>
    <x v="12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1"/>
    <x v="12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2"/>
    <x v="12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3"/>
    <x v="1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4"/>
    <x v="1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5"/>
    <x v="1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6"/>
    <x v="1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x v="1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8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83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83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1"/>
    <x v="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2"/>
    <x v="1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3"/>
    <x v="12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83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5"/>
    <x v="12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83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7"/>
    <x v="12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8"/>
    <x v="12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8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40"/>
    <x v="1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8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2"/>
    <x v="12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84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4"/>
    <x v="12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84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6"/>
    <x v="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7"/>
    <x v="1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8"/>
    <x v="1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9"/>
    <x v="12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x v="1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1"/>
    <x v="1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2"/>
    <x v="1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3"/>
    <x v="1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4"/>
    <x v="12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5"/>
    <x v="1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6"/>
    <x v="1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7"/>
    <x v="1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8"/>
    <x v="1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9"/>
    <x v="1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x v="1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1"/>
    <x v="1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2"/>
    <x v="1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3"/>
    <x v="12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4"/>
    <x v="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5"/>
    <x v="1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x v="1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7"/>
    <x v="1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8"/>
    <x v="12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9"/>
    <x v="1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70"/>
    <x v="12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1"/>
    <x v="1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2"/>
    <x v="12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3"/>
    <x v="1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x v="1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5"/>
    <x v="12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6"/>
    <x v="12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7"/>
    <x v="1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8"/>
    <x v="1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9"/>
    <x v="1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80"/>
    <x v="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1"/>
    <x v="1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2"/>
    <x v="1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3"/>
    <x v="1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4"/>
    <x v="1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5"/>
    <x v="1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6"/>
    <x v="1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7"/>
    <x v="1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8"/>
    <x v="12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9"/>
    <x v="1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90"/>
    <x v="12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1"/>
    <x v="1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2"/>
    <x v="12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3"/>
    <x v="1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4"/>
    <x v="12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5"/>
    <x v="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6"/>
    <x v="12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7"/>
    <x v="12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8"/>
    <x v="12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9"/>
    <x v="12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700"/>
    <x v="12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1"/>
    <x v="12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2"/>
    <x v="1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3"/>
    <x v="1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4"/>
    <x v="12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5"/>
    <x v="12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6"/>
    <x v="12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7"/>
    <x v="1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8"/>
    <x v="1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9"/>
    <x v="12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10"/>
    <x v="1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1"/>
    <x v="1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2"/>
    <x v="1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3"/>
    <x v="12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4"/>
    <x v="1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5"/>
    <x v="1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6"/>
    <x v="12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7"/>
    <x v="12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8"/>
    <x v="1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9"/>
    <x v="12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20"/>
    <x v="1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1"/>
    <x v="1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2"/>
    <x v="12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3"/>
    <x v="1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4"/>
    <x v="1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5"/>
    <x v="1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6"/>
    <x v="1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7"/>
    <x v="12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8"/>
    <x v="1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9"/>
    <x v="1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30"/>
    <x v="12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1"/>
    <x v="12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2"/>
    <x v="12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84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4"/>
    <x v="12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5"/>
    <x v="12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6"/>
    <x v="12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7"/>
    <x v="1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8"/>
    <x v="1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9"/>
    <x v="1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40"/>
    <x v="1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84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2"/>
    <x v="1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84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84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5"/>
    <x v="12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6"/>
    <x v="12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7"/>
    <x v="1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8"/>
    <x v="12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9"/>
    <x v="1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50"/>
    <x v="1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1"/>
    <x v="1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2"/>
    <x v="12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3"/>
    <x v="12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4"/>
    <x v="1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5"/>
    <x v="1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6"/>
    <x v="1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7"/>
    <x v="12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8"/>
    <x v="12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9"/>
    <x v="12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60"/>
    <x v="1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x v="12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2"/>
    <x v="1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x v="12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x v="1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5"/>
    <x v="12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6"/>
    <x v="12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7"/>
    <x v="1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8"/>
    <x v="1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x v="1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x v="12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1"/>
    <x v="1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2"/>
    <x v="1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3"/>
    <x v="12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x v="1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5"/>
    <x v="1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6"/>
    <x v="12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7"/>
    <x v="12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8"/>
    <x v="1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9"/>
    <x v="1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80"/>
    <x v="1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1"/>
    <x v="1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2"/>
    <x v="1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3"/>
    <x v="1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4"/>
    <x v="1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5"/>
    <x v="12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6"/>
    <x v="1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7"/>
    <x v="1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8"/>
    <x v="12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9"/>
    <x v="1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84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84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8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3"/>
    <x v="1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4"/>
    <x v="12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5"/>
    <x v="12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85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7"/>
    <x v="1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8"/>
    <x v="12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85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85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1"/>
    <x v="12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85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3"/>
    <x v="1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8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8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85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7"/>
    <x v="12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x v="1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9"/>
    <x v="12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10"/>
    <x v="1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1"/>
    <x v="1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2"/>
    <x v="1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3"/>
    <x v="1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4"/>
    <x v="1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5"/>
    <x v="1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6"/>
    <x v="12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7"/>
    <x v="1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8"/>
    <x v="1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9"/>
    <x v="12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20"/>
    <x v="1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1"/>
    <x v="1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2"/>
    <x v="1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3"/>
    <x v="1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4"/>
    <x v="1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5"/>
    <x v="1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6"/>
    <x v="1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7"/>
    <x v="1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x v="12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9"/>
    <x v="1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30"/>
    <x v="1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1"/>
    <x v="1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2"/>
    <x v="1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3"/>
    <x v="12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4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5"/>
    <x v="1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6"/>
    <x v="12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7"/>
    <x v="1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8"/>
    <x v="1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9"/>
    <x v="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40"/>
    <x v="1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1"/>
    <x v="1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2"/>
    <x v="12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3"/>
    <x v="1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4"/>
    <x v="1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5"/>
    <x v="12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6"/>
    <x v="1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7"/>
    <x v="1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8"/>
    <x v="1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9"/>
    <x v="1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85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1"/>
    <x v="1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8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86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4"/>
    <x v="1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5"/>
    <x v="1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86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7"/>
    <x v="1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8"/>
    <x v="12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86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60"/>
    <x v="12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1"/>
    <x v="1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86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86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4"/>
    <x v="12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5"/>
    <x v="12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6"/>
    <x v="12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7"/>
    <x v="1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86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9"/>
    <x v="1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70"/>
    <x v="12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1"/>
    <x v="12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86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86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86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86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6"/>
    <x v="1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7"/>
    <x v="1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8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87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80"/>
    <x v="12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1"/>
    <x v="1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8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8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8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8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87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7"/>
    <x v="12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8"/>
    <x v="12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9"/>
    <x v="12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90"/>
    <x v="12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1"/>
    <x v="1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87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3"/>
    <x v="1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4"/>
    <x v="1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5"/>
    <x v="12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6"/>
    <x v="1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7"/>
    <x v="1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8"/>
    <x v="12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9"/>
    <x v="1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900"/>
    <x v="1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1"/>
    <x v="1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2"/>
    <x v="1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87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87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5"/>
    <x v="12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6"/>
    <x v="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7"/>
    <x v="1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8"/>
    <x v="1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88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10"/>
    <x v="12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1"/>
    <x v="1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88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3"/>
    <x v="1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4"/>
    <x v="1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88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88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88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8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9"/>
    <x v="1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20"/>
    <x v="1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88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2"/>
    <x v="12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3"/>
    <x v="1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4"/>
    <x v="1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5"/>
    <x v="1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88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7"/>
    <x v="12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8"/>
    <x v="1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9"/>
    <x v="12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88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88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89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3"/>
    <x v="12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4"/>
    <x v="12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5"/>
    <x v="12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89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7"/>
    <x v="12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8"/>
    <x v="12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89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89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1"/>
    <x v="1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89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3"/>
    <x v="12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89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89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6"/>
    <x v="12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7"/>
    <x v="12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89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9"/>
    <x v="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50"/>
    <x v="1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89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89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9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9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5"/>
    <x v="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90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9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8"/>
    <x v="1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9"/>
    <x v="12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60"/>
    <x v="1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9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2"/>
    <x v="1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90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4"/>
    <x v="12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5"/>
    <x v="1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6"/>
    <x v="1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7"/>
    <x v="12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8"/>
    <x v="1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9"/>
    <x v="1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9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1"/>
    <x v="12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2"/>
    <x v="1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3"/>
    <x v="12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4"/>
    <x v="12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90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6"/>
    <x v="1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7"/>
    <x v="12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8"/>
    <x v="1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9"/>
    <x v="1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80"/>
    <x v="12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90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2"/>
    <x v="12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3"/>
    <x v="1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4"/>
    <x v="1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5"/>
    <x v="12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6"/>
    <x v="12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7"/>
    <x v="12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8"/>
    <x v="12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9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9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1"/>
    <x v="12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2"/>
    <x v="12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91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9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5"/>
    <x v="1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6"/>
    <x v="12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91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8"/>
    <x v="1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9"/>
    <x v="1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9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1"/>
    <x v="12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2"/>
    <x v="12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3"/>
    <x v="12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9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5"/>
    <x v="1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9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9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8"/>
    <x v="1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91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10"/>
    <x v="12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1"/>
    <x v="12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91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3"/>
    <x v="12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92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92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6"/>
    <x v="1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7"/>
    <x v="12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8"/>
    <x v="12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9"/>
    <x v="1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20"/>
    <x v="12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1"/>
    <x v="12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2"/>
    <x v="12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9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4"/>
    <x v="1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5"/>
    <x v="1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9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7"/>
    <x v="12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8"/>
    <x v="12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92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30"/>
    <x v="1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9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2"/>
    <x v="1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3"/>
    <x v="1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4"/>
    <x v="12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5"/>
    <x v="1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6"/>
    <x v="12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7"/>
    <x v="1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8"/>
    <x v="1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9"/>
    <x v="12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40"/>
    <x v="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92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92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92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4"/>
    <x v="1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9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6"/>
    <x v="1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7"/>
    <x v="12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8"/>
    <x v="1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9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9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93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2"/>
    <x v="1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3"/>
    <x v="1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9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5"/>
    <x v="12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6"/>
    <x v="1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7"/>
    <x v="12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8"/>
    <x v="1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9"/>
    <x v="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60"/>
    <x v="12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93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2"/>
    <x v="12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3"/>
    <x v="1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4"/>
    <x v="12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5"/>
    <x v="1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93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7"/>
    <x v="12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8"/>
    <x v="12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9"/>
    <x v="12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70"/>
    <x v="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9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9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3"/>
    <x v="1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4"/>
    <x v="1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5"/>
    <x v="12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9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7"/>
    <x v="12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9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94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9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1"/>
    <x v="12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2"/>
    <x v="1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3"/>
    <x v="12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94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94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6"/>
    <x v="12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94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8"/>
    <x v="1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9"/>
    <x v="12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90"/>
    <x v="1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1"/>
    <x v="12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94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3"/>
    <x v="1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4"/>
    <x v="1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5"/>
    <x v="1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6"/>
    <x v="1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94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94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x v="12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9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94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2"/>
    <x v="1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3"/>
    <x v="1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4"/>
    <x v="12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5"/>
    <x v="1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6"/>
    <x v="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7"/>
    <x v="1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8"/>
    <x v="12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9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10"/>
    <x v="12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1"/>
    <x v="1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95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952"/>
  </r>
  <r>
    <m/>
    <m/>
    <m/>
    <m/>
    <m/>
    <x v="4"/>
    <m/>
    <m/>
    <m/>
    <m/>
    <m/>
    <m/>
    <m/>
    <m/>
    <m/>
    <m/>
    <x v="9"/>
    <m/>
    <x v="4114"/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A8A4B-556F-4393-95DC-EB1583C7707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2BC0-007A-4760-9F8D-49049FE72EA7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h="1"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258CF-23F2-4311-AC61-FBAEBE09D9C5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6">
    <format dxfId="37">
      <pivotArea collapsedLevelsAreSubtotals="1" fieldPosition="0">
        <references count="2">
          <reference field="5" count="3" selected="0">
            <x v="1"/>
            <x v="2"/>
            <x v="3"/>
          </reference>
          <reference field="18" count="0"/>
        </references>
      </pivotArea>
    </format>
    <format dxfId="36">
      <pivotArea field="18" grandCol="1" collapsedLevelsAreSubtotals="1" axis="axisRow" fieldPosition="0">
        <references count="1">
          <reference field="18" count="0"/>
        </references>
      </pivotArea>
    </format>
    <format dxfId="35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4">
      <pivotArea dataOnly="0" labelOnly="1" grandCol="1" outline="0" fieldPosition="0"/>
    </format>
    <format dxfId="33">
      <pivotArea collapsedLevelsAreSubtotals="1" fieldPosition="0">
        <references count="2">
          <reference field="5" count="1" selected="0">
            <x v="0"/>
          </reference>
          <reference field="18" count="0"/>
        </references>
      </pivotArea>
    </format>
    <format dxfId="32">
      <pivotArea grandRow="1"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selection activeCell="B190" sqref="B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8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customWidth="1"/>
    <col min="16" max="16" width="16" style="7" customWidth="1"/>
    <col min="17" max="17" width="15.83203125" customWidth="1"/>
    <col min="18" max="18" width="17.6640625" customWidth="1"/>
    <col min="19" max="19" width="17.6640625" style="14" customWidth="1"/>
    <col min="20" max="20" width="15.5" style="14" customWidth="1"/>
    <col min="21" max="21" width="13.6640625" customWidth="1"/>
  </cols>
  <sheetData>
    <row r="1" spans="1:21" ht="39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8" t="s">
        <v>8308</v>
      </c>
      <c r="R1" s="6" t="s">
        <v>8359</v>
      </c>
      <c r="S1" s="13" t="s">
        <v>8365</v>
      </c>
      <c r="T1" s="13" t="s">
        <v>8366</v>
      </c>
    </row>
    <row r="2" spans="1:21" ht="31" hidden="1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/>
      <c r="Q2" s="9" t="s">
        <v>8309</v>
      </c>
      <c r="R2" t="s">
        <v>8310</v>
      </c>
      <c r="S2" s="14">
        <f>((J2/60/60/24)+DATE(1970,1,1)+(-7/24))</f>
        <v>42176.715405092596</v>
      </c>
      <c r="T2" s="14">
        <f>((I2/60/60/24)+DATE(1970,1,1)+(-7/24))</f>
        <v>42207.833333333336</v>
      </c>
      <c r="U2">
        <f>SUM(L2+5)</f>
        <v>187</v>
      </c>
    </row>
    <row r="3" spans="1:21" ht="29" hidden="1" customHeight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/>
      <c r="Q3" s="9" t="s">
        <v>8309</v>
      </c>
      <c r="R3" t="s">
        <v>8310</v>
      </c>
      <c r="S3" s="14">
        <f t="shared" ref="S3:S66" si="1">((J3/60/60/24)+DATE(1970,1,1)+(-7/24))</f>
        <v>42766.308831018519</v>
      </c>
      <c r="T3" s="14">
        <f t="shared" ref="T3:T66" si="2">((I3/60/60/24)+DATE(1970,1,1)+(-7/24))</f>
        <v>42796.308831018519</v>
      </c>
      <c r="U3">
        <f t="shared" ref="U3:U19" si="3">SUM(L3+5)</f>
        <v>84</v>
      </c>
    </row>
    <row r="4" spans="1:21" ht="32" hidden="1" customHeight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/>
      <c r="Q4" s="9" t="s">
        <v>8309</v>
      </c>
      <c r="R4" t="s">
        <v>8310</v>
      </c>
      <c r="S4" s="14">
        <f t="shared" si="1"/>
        <v>42405.410682870373</v>
      </c>
      <c r="T4" s="14">
        <f t="shared" si="2"/>
        <v>42415.410682870373</v>
      </c>
      <c r="U4">
        <f t="shared" si="3"/>
        <v>40</v>
      </c>
    </row>
    <row r="5" spans="1:21" ht="29" hidden="1" customHeight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/>
      <c r="Q5" s="9" t="s">
        <v>8309</v>
      </c>
      <c r="R5" t="s">
        <v>8310</v>
      </c>
      <c r="S5" s="14">
        <f t="shared" si="1"/>
        <v>41828.223460648151</v>
      </c>
      <c r="T5" s="14">
        <f t="shared" si="2"/>
        <v>41858.223460648151</v>
      </c>
      <c r="U5">
        <f t="shared" si="3"/>
        <v>155</v>
      </c>
    </row>
    <row r="6" spans="1:21" ht="33" hidden="1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/>
      <c r="Q6" s="9" t="s">
        <v>8309</v>
      </c>
      <c r="R6" t="s">
        <v>8310</v>
      </c>
      <c r="S6" s="14">
        <f t="shared" si="1"/>
        <v>42327.542581018519</v>
      </c>
      <c r="T6" s="14">
        <f t="shared" si="2"/>
        <v>42357.542581018519</v>
      </c>
      <c r="U6">
        <f t="shared" si="3"/>
        <v>289</v>
      </c>
    </row>
    <row r="7" spans="1:21" ht="33" hidden="1" customHeight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/>
      <c r="Q7" s="9" t="s">
        <v>8309</v>
      </c>
      <c r="R7" t="s">
        <v>8310</v>
      </c>
      <c r="S7" s="14">
        <f t="shared" si="1"/>
        <v>42563.641284722224</v>
      </c>
      <c r="T7" s="14">
        <f t="shared" si="2"/>
        <v>42579.940972222226</v>
      </c>
      <c r="U7">
        <f t="shared" si="3"/>
        <v>52</v>
      </c>
    </row>
    <row r="8" spans="1:21" ht="21" hidden="1" customHeight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/>
      <c r="Q8" s="9" t="s">
        <v>8309</v>
      </c>
      <c r="R8" t="s">
        <v>8310</v>
      </c>
      <c r="S8" s="14">
        <f t="shared" si="1"/>
        <v>41793.780671296299</v>
      </c>
      <c r="T8" s="14">
        <f t="shared" si="2"/>
        <v>41803.780671296299</v>
      </c>
      <c r="U8">
        <f t="shared" si="3"/>
        <v>63</v>
      </c>
    </row>
    <row r="9" spans="1:21" ht="18" hidden="1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/>
      <c r="Q9" s="9" t="s">
        <v>8309</v>
      </c>
      <c r="R9" t="s">
        <v>8310</v>
      </c>
      <c r="S9" s="14">
        <f t="shared" si="1"/>
        <v>42515.755405092597</v>
      </c>
      <c r="T9" s="14">
        <f t="shared" si="2"/>
        <v>42555.755405092597</v>
      </c>
      <c r="U9">
        <f t="shared" si="3"/>
        <v>62</v>
      </c>
    </row>
    <row r="10" spans="1:21" ht="27.75" hidden="1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/>
      <c r="Q10" s="9" t="s">
        <v>8309</v>
      </c>
      <c r="R10" t="s">
        <v>8310</v>
      </c>
      <c r="S10" s="14">
        <f t="shared" si="1"/>
        <v>42468.652916666666</v>
      </c>
      <c r="T10" s="14">
        <f t="shared" si="2"/>
        <v>42475.583333333336</v>
      </c>
      <c r="U10">
        <f t="shared" si="3"/>
        <v>17</v>
      </c>
    </row>
    <row r="11" spans="1:21" ht="20.25" hidden="1" customHeight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/>
      <c r="Q11" s="9" t="s">
        <v>8309</v>
      </c>
      <c r="R11" t="s">
        <v>8310</v>
      </c>
      <c r="S11" s="14">
        <f t="shared" si="1"/>
        <v>42446.811851851853</v>
      </c>
      <c r="T11" s="14">
        <f t="shared" si="2"/>
        <v>42476.811851851853</v>
      </c>
      <c r="U11">
        <f t="shared" si="3"/>
        <v>25</v>
      </c>
    </row>
    <row r="12" spans="1:21" ht="29.25" hidden="1" customHeight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/>
      <c r="Q12" s="9" t="s">
        <v>8309</v>
      </c>
      <c r="R12" t="s">
        <v>8310</v>
      </c>
      <c r="S12" s="14">
        <f t="shared" si="1"/>
        <v>41779.776377314818</v>
      </c>
      <c r="T12" s="14">
        <f t="shared" si="2"/>
        <v>41814.776377314818</v>
      </c>
      <c r="U12">
        <f t="shared" si="3"/>
        <v>24</v>
      </c>
    </row>
    <row r="13" spans="1:21" ht="24" hidden="1" customHeight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/>
      <c r="Q13" s="9" t="s">
        <v>8309</v>
      </c>
      <c r="R13" t="s">
        <v>8310</v>
      </c>
      <c r="S13" s="14">
        <f t="shared" si="1"/>
        <v>42572.486828703702</v>
      </c>
      <c r="T13" s="14">
        <f t="shared" si="2"/>
        <v>42603.833333333336</v>
      </c>
      <c r="U13">
        <f t="shared" si="3"/>
        <v>80</v>
      </c>
    </row>
    <row r="14" spans="1:21" ht="24.75" hidden="1" customHeight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/>
      <c r="Q14" s="9" t="s">
        <v>8309</v>
      </c>
      <c r="R14" t="s">
        <v>8310</v>
      </c>
      <c r="S14" s="14">
        <f t="shared" si="1"/>
        <v>41791.421585648153</v>
      </c>
      <c r="T14" s="14">
        <f t="shared" si="2"/>
        <v>41835.833333333336</v>
      </c>
      <c r="U14">
        <f t="shared" si="3"/>
        <v>832</v>
      </c>
    </row>
    <row r="15" spans="1:21" ht="25.5" hidden="1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/>
      <c r="Q15" s="9" t="s">
        <v>8309</v>
      </c>
      <c r="R15" t="s">
        <v>8310</v>
      </c>
      <c r="S15" s="14">
        <f t="shared" si="1"/>
        <v>42508.385520833333</v>
      </c>
      <c r="T15" s="14">
        <f t="shared" si="2"/>
        <v>42544.560416666667</v>
      </c>
      <c r="U15">
        <f t="shared" si="3"/>
        <v>56</v>
      </c>
    </row>
    <row r="16" spans="1:21" ht="24" hidden="1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/>
      <c r="Q16" s="9" t="s">
        <v>8309</v>
      </c>
      <c r="R16" t="s">
        <v>8310</v>
      </c>
      <c r="S16" s="14">
        <f t="shared" si="1"/>
        <v>41807.734814814816</v>
      </c>
      <c r="T16" s="14">
        <f t="shared" si="2"/>
        <v>41833.290972222225</v>
      </c>
      <c r="U16">
        <f t="shared" si="3"/>
        <v>46</v>
      </c>
    </row>
    <row r="17" spans="1:21" ht="21.75" hidden="1" customHeight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/>
      <c r="Q17" s="9" t="s">
        <v>8309</v>
      </c>
      <c r="R17" t="s">
        <v>8310</v>
      </c>
      <c r="S17" s="14">
        <f t="shared" si="1"/>
        <v>42256.100208333337</v>
      </c>
      <c r="T17" s="14">
        <f t="shared" si="2"/>
        <v>42274.551388888889</v>
      </c>
      <c r="U17">
        <f t="shared" si="3"/>
        <v>103</v>
      </c>
    </row>
    <row r="18" spans="1:21" ht="26" hidden="1" customHeight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/>
      <c r="Q18" s="9" t="s">
        <v>8309</v>
      </c>
      <c r="R18" t="s">
        <v>8310</v>
      </c>
      <c r="S18" s="14">
        <f t="shared" si="1"/>
        <v>41760.50475694445</v>
      </c>
      <c r="T18" s="14">
        <f t="shared" si="2"/>
        <v>41805.9375</v>
      </c>
      <c r="U18">
        <f t="shared" si="3"/>
        <v>75</v>
      </c>
    </row>
    <row r="19" spans="1:21" ht="26.25" hidden="1" customHeight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/>
      <c r="Q19" s="9" t="s">
        <v>8309</v>
      </c>
      <c r="R19" t="s">
        <v>8310</v>
      </c>
      <c r="S19" s="14">
        <f t="shared" si="1"/>
        <v>41917.440069444448</v>
      </c>
      <c r="T19" s="14">
        <f t="shared" si="2"/>
        <v>41947.481736111113</v>
      </c>
      <c r="U19">
        <f t="shared" si="3"/>
        <v>41</v>
      </c>
    </row>
    <row r="20" spans="1:21" ht="28" hidden="1" customHeight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/>
      <c r="Q20" s="9" t="s">
        <v>8309</v>
      </c>
      <c r="R20" t="s">
        <v>8310</v>
      </c>
      <c r="S20" s="14">
        <f t="shared" si="1"/>
        <v>41869.250648148154</v>
      </c>
      <c r="T20" s="14">
        <f t="shared" si="2"/>
        <v>41899.250648148154</v>
      </c>
    </row>
    <row r="21" spans="1:21" ht="29" hidden="1" customHeight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/>
      <c r="Q21" s="9" t="s">
        <v>8309</v>
      </c>
      <c r="R21" t="s">
        <v>8310</v>
      </c>
      <c r="S21" s="14">
        <f t="shared" si="1"/>
        <v>42175.524699074078</v>
      </c>
      <c r="T21" s="14">
        <f t="shared" si="2"/>
        <v>42205.524699074078</v>
      </c>
      <c r="U21">
        <f t="shared" ref="U21:U84" si="4">SUM(L21+5)</f>
        <v>27</v>
      </c>
    </row>
    <row r="22" spans="1:21" ht="28" hidden="1" customHeight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/>
      <c r="Q22" s="9" t="s">
        <v>8309</v>
      </c>
      <c r="R22" t="s">
        <v>8310</v>
      </c>
      <c r="S22" s="14">
        <f t="shared" si="1"/>
        <v>42200.466574074082</v>
      </c>
      <c r="T22" s="14">
        <f t="shared" si="2"/>
        <v>42260.466574074082</v>
      </c>
      <c r="U22">
        <f t="shared" si="4"/>
        <v>30</v>
      </c>
    </row>
    <row r="23" spans="1:21" ht="33" hidden="1" customHeight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/>
      <c r="Q23" s="9" t="s">
        <v>8309</v>
      </c>
      <c r="R23" t="s">
        <v>8310</v>
      </c>
      <c r="S23" s="14">
        <f t="shared" si="1"/>
        <v>41878.335520833338</v>
      </c>
      <c r="T23" s="14">
        <f t="shared" si="2"/>
        <v>41908.335520833338</v>
      </c>
      <c r="U23">
        <f t="shared" si="4"/>
        <v>106</v>
      </c>
    </row>
    <row r="24" spans="1:21" ht="32" hidden="1" customHeight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/>
      <c r="Q24" s="9" t="s">
        <v>8309</v>
      </c>
      <c r="R24" t="s">
        <v>8310</v>
      </c>
      <c r="S24" s="14">
        <f t="shared" si="1"/>
        <v>41989.619675925926</v>
      </c>
      <c r="T24" s="14">
        <f t="shared" si="2"/>
        <v>42005.040972222225</v>
      </c>
      <c r="U24">
        <f t="shared" si="4"/>
        <v>13</v>
      </c>
    </row>
    <row r="25" spans="1:21" ht="28" hidden="1" customHeight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/>
      <c r="Q25" s="9" t="s">
        <v>8309</v>
      </c>
      <c r="R25" t="s">
        <v>8310</v>
      </c>
      <c r="S25" s="14">
        <f t="shared" si="1"/>
        <v>42097.487280092595</v>
      </c>
      <c r="T25" s="14">
        <f t="shared" si="2"/>
        <v>42124.347222222226</v>
      </c>
      <c r="U25">
        <f t="shared" si="4"/>
        <v>28</v>
      </c>
    </row>
    <row r="26" spans="1:21" ht="31" hidden="1" customHeight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/>
      <c r="Q26" s="9" t="s">
        <v>8309</v>
      </c>
      <c r="R26" t="s">
        <v>8310</v>
      </c>
      <c r="S26" s="14">
        <f t="shared" si="1"/>
        <v>42229.528506944444</v>
      </c>
      <c r="T26" s="14">
        <f t="shared" si="2"/>
        <v>42262.527083333342</v>
      </c>
      <c r="U26">
        <f t="shared" si="4"/>
        <v>579</v>
      </c>
    </row>
    <row r="27" spans="1:21" ht="36" hidden="1" customHeight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/>
      <c r="Q27" s="9" t="s">
        <v>8309</v>
      </c>
      <c r="R27" t="s">
        <v>8310</v>
      </c>
      <c r="S27" s="14">
        <f t="shared" si="1"/>
        <v>42317.733344907414</v>
      </c>
      <c r="T27" s="14">
        <f t="shared" si="2"/>
        <v>42377.733344907414</v>
      </c>
      <c r="U27">
        <f t="shared" si="4"/>
        <v>19</v>
      </c>
    </row>
    <row r="28" spans="1:21" ht="28" hidden="1" customHeight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/>
      <c r="Q28" s="9" t="s">
        <v>8309</v>
      </c>
      <c r="R28" t="s">
        <v>8310</v>
      </c>
      <c r="S28" s="14">
        <f t="shared" si="1"/>
        <v>41828.22388888889</v>
      </c>
      <c r="T28" s="14">
        <f t="shared" si="2"/>
        <v>41868.22388888889</v>
      </c>
      <c r="U28">
        <f t="shared" si="4"/>
        <v>24</v>
      </c>
    </row>
    <row r="29" spans="1:21" ht="35" hidden="1" customHeight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/>
      <c r="Q29" s="9" t="s">
        <v>8309</v>
      </c>
      <c r="R29" t="s">
        <v>8310</v>
      </c>
      <c r="S29" s="14">
        <f t="shared" si="1"/>
        <v>41928.873067129629</v>
      </c>
      <c r="T29" s="14">
        <f t="shared" si="2"/>
        <v>41958.9147337963</v>
      </c>
      <c r="U29">
        <f t="shared" si="4"/>
        <v>155</v>
      </c>
    </row>
    <row r="30" spans="1:21" ht="35" hidden="1" customHeight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/>
      <c r="Q30" s="9" t="s">
        <v>8309</v>
      </c>
      <c r="R30" t="s">
        <v>8310</v>
      </c>
      <c r="S30" s="14">
        <f t="shared" si="1"/>
        <v>42324.672268518516</v>
      </c>
      <c r="T30" s="14">
        <f t="shared" si="2"/>
        <v>42354.672268518516</v>
      </c>
      <c r="U30">
        <f t="shared" si="4"/>
        <v>76</v>
      </c>
    </row>
    <row r="31" spans="1:21" ht="28" hidden="1" customHeight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/>
      <c r="Q31" s="9" t="s">
        <v>8309</v>
      </c>
      <c r="R31" t="s">
        <v>8310</v>
      </c>
      <c r="S31" s="14">
        <f t="shared" si="1"/>
        <v>41812.381574074076</v>
      </c>
      <c r="T31" s="14">
        <f t="shared" si="2"/>
        <v>41842.381574074076</v>
      </c>
      <c r="U31">
        <f t="shared" si="4"/>
        <v>122</v>
      </c>
    </row>
    <row r="32" spans="1:21" ht="35" hidden="1" customHeight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/>
      <c r="Q32" s="9" t="s">
        <v>8309</v>
      </c>
      <c r="R32" t="s">
        <v>8310</v>
      </c>
      <c r="S32" s="14">
        <f t="shared" si="1"/>
        <v>41842.001331018524</v>
      </c>
      <c r="T32" s="14">
        <f t="shared" si="2"/>
        <v>41872.001331018524</v>
      </c>
      <c r="U32">
        <f t="shared" si="4"/>
        <v>58</v>
      </c>
    </row>
    <row r="33" spans="1:21" ht="35" hidden="1" customHeight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/>
      <c r="Q33" s="9" t="s">
        <v>8309</v>
      </c>
      <c r="R33" t="s">
        <v>8310</v>
      </c>
      <c r="S33" s="14">
        <f t="shared" si="1"/>
        <v>42376.500393518516</v>
      </c>
      <c r="T33" s="14">
        <f t="shared" si="2"/>
        <v>42394.500393518516</v>
      </c>
      <c r="U33">
        <f t="shared" si="4"/>
        <v>6</v>
      </c>
    </row>
    <row r="34" spans="1:21" ht="35" hidden="1" customHeight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/>
      <c r="Q34" s="9" t="s">
        <v>8309</v>
      </c>
      <c r="R34" t="s">
        <v>8310</v>
      </c>
      <c r="S34" s="14">
        <f t="shared" si="1"/>
        <v>42461.335844907408</v>
      </c>
      <c r="T34" s="14">
        <f t="shared" si="2"/>
        <v>42502.874305555561</v>
      </c>
      <c r="U34">
        <f t="shared" si="4"/>
        <v>94</v>
      </c>
    </row>
    <row r="35" spans="1:21" ht="35" hidden="1" customHeight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/>
      <c r="Q35" s="9" t="s">
        <v>8309</v>
      </c>
      <c r="R35" t="s">
        <v>8310</v>
      </c>
      <c r="S35" s="14">
        <f t="shared" si="1"/>
        <v>42286.36922453704</v>
      </c>
      <c r="T35" s="14">
        <f t="shared" si="2"/>
        <v>42316.410891203712</v>
      </c>
      <c r="U35">
        <f t="shared" si="4"/>
        <v>69</v>
      </c>
    </row>
    <row r="36" spans="1:21" ht="35" hidden="1" customHeight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/>
      <c r="Q36" s="9" t="s">
        <v>8309</v>
      </c>
      <c r="R36" t="s">
        <v>8310</v>
      </c>
      <c r="S36" s="14">
        <f t="shared" si="1"/>
        <v>41841.030104166668</v>
      </c>
      <c r="T36" s="14">
        <f t="shared" si="2"/>
        <v>41856.030104166668</v>
      </c>
      <c r="U36">
        <f t="shared" si="4"/>
        <v>73</v>
      </c>
    </row>
    <row r="37" spans="1:21" ht="35" hidden="1" customHeight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/>
      <c r="Q37" s="9" t="s">
        <v>8309</v>
      </c>
      <c r="R37" t="s">
        <v>8310</v>
      </c>
      <c r="S37" s="14">
        <f t="shared" si="1"/>
        <v>42098.000162037039</v>
      </c>
      <c r="T37" s="14">
        <f t="shared" si="2"/>
        <v>42121.708333333336</v>
      </c>
      <c r="U37">
        <f t="shared" si="4"/>
        <v>33</v>
      </c>
    </row>
    <row r="38" spans="1:21" ht="35" hidden="1" customHeight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/>
      <c r="Q38" s="9" t="s">
        <v>8309</v>
      </c>
      <c r="R38" t="s">
        <v>8310</v>
      </c>
      <c r="S38" s="14">
        <f t="shared" si="1"/>
        <v>42068.015335648153</v>
      </c>
      <c r="T38" s="14">
        <f t="shared" si="2"/>
        <v>42097.973668981482</v>
      </c>
      <c r="U38">
        <f t="shared" si="4"/>
        <v>49</v>
      </c>
    </row>
    <row r="39" spans="1:21" ht="35" hidden="1" customHeight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/>
      <c r="Q39" s="9" t="s">
        <v>8309</v>
      </c>
      <c r="R39" t="s">
        <v>8310</v>
      </c>
      <c r="S39" s="14">
        <f t="shared" si="1"/>
        <v>42032.401377314818</v>
      </c>
      <c r="T39" s="14">
        <f t="shared" si="2"/>
        <v>42062.401377314818</v>
      </c>
      <c r="U39">
        <f t="shared" si="4"/>
        <v>258</v>
      </c>
    </row>
    <row r="40" spans="1:21" ht="35" hidden="1" customHeight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/>
      <c r="Q40" s="9" t="s">
        <v>8309</v>
      </c>
      <c r="R40" t="s">
        <v>8310</v>
      </c>
      <c r="S40" s="14">
        <f t="shared" si="1"/>
        <v>41374.765555555554</v>
      </c>
      <c r="T40" s="14">
        <f t="shared" si="2"/>
        <v>41404.765555555554</v>
      </c>
      <c r="U40">
        <f t="shared" si="4"/>
        <v>71</v>
      </c>
    </row>
    <row r="41" spans="1:21" ht="35" hidden="1" customHeight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/>
      <c r="Q41" s="9" t="s">
        <v>8309</v>
      </c>
      <c r="R41" t="s">
        <v>8310</v>
      </c>
      <c r="S41" s="14">
        <f t="shared" si="1"/>
        <v>41753.755416666667</v>
      </c>
      <c r="T41" s="14">
        <f t="shared" si="2"/>
        <v>41784.665972222225</v>
      </c>
      <c r="U41">
        <f t="shared" si="4"/>
        <v>222</v>
      </c>
    </row>
    <row r="42" spans="1:21" ht="35" hidden="1" customHeight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/>
      <c r="Q42" s="9" t="s">
        <v>8309</v>
      </c>
      <c r="R42" t="s">
        <v>8310</v>
      </c>
      <c r="S42" s="14">
        <f t="shared" si="1"/>
        <v>41788.922314814816</v>
      </c>
      <c r="T42" s="14">
        <f t="shared" si="2"/>
        <v>41808.875</v>
      </c>
      <c r="U42">
        <f t="shared" si="4"/>
        <v>21</v>
      </c>
    </row>
    <row r="43" spans="1:21" ht="35" hidden="1" customHeight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/>
      <c r="Q43" s="9" t="s">
        <v>8309</v>
      </c>
      <c r="R43" t="s">
        <v>8310</v>
      </c>
      <c r="S43" s="14">
        <f t="shared" si="1"/>
        <v>41887.277245370373</v>
      </c>
      <c r="T43" s="14">
        <f t="shared" si="2"/>
        <v>41917.277245370373</v>
      </c>
      <c r="U43">
        <f t="shared" si="4"/>
        <v>24</v>
      </c>
    </row>
    <row r="44" spans="1:21" ht="35" hidden="1" customHeight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/>
      <c r="Q44" s="9" t="s">
        <v>8309</v>
      </c>
      <c r="R44" t="s">
        <v>8310</v>
      </c>
      <c r="S44" s="14">
        <f t="shared" si="1"/>
        <v>41971.34752314815</v>
      </c>
      <c r="T44" s="14">
        <f t="shared" si="2"/>
        <v>42001.34752314815</v>
      </c>
      <c r="U44">
        <f t="shared" si="4"/>
        <v>174</v>
      </c>
    </row>
    <row r="45" spans="1:21" ht="35" hidden="1" customHeight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/>
      <c r="Q45" s="9" t="s">
        <v>8309</v>
      </c>
      <c r="R45" t="s">
        <v>8310</v>
      </c>
      <c r="S45" s="14">
        <f t="shared" si="1"/>
        <v>41802.49868055556</v>
      </c>
      <c r="T45" s="14">
        <f t="shared" si="2"/>
        <v>41832.708333333336</v>
      </c>
      <c r="U45">
        <f t="shared" si="4"/>
        <v>268</v>
      </c>
    </row>
    <row r="46" spans="1:21" ht="35" hidden="1" customHeight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/>
      <c r="Q46" s="9" t="s">
        <v>8309</v>
      </c>
      <c r="R46" t="s">
        <v>8310</v>
      </c>
      <c r="S46" s="14">
        <f t="shared" si="1"/>
        <v>41873.80714120371</v>
      </c>
      <c r="T46" s="14">
        <f t="shared" si="2"/>
        <v>41918.80714120371</v>
      </c>
      <c r="U46">
        <f t="shared" si="4"/>
        <v>20</v>
      </c>
    </row>
    <row r="47" spans="1:21" ht="35" hidden="1" customHeight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/>
      <c r="Q47" s="9" t="s">
        <v>8309</v>
      </c>
      <c r="R47" t="s">
        <v>8310</v>
      </c>
      <c r="S47" s="14">
        <f t="shared" si="1"/>
        <v>42457.33225694445</v>
      </c>
      <c r="T47" s="14">
        <f t="shared" si="2"/>
        <v>42487.33225694445</v>
      </c>
      <c r="U47">
        <f t="shared" si="4"/>
        <v>66</v>
      </c>
    </row>
    <row r="48" spans="1:21" ht="35" hidden="1" customHeight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/>
      <c r="Q48" s="9" t="s">
        <v>8309</v>
      </c>
      <c r="R48" t="s">
        <v>8310</v>
      </c>
      <c r="S48" s="14">
        <f t="shared" si="1"/>
        <v>42323.673310185193</v>
      </c>
      <c r="T48" s="14">
        <f t="shared" si="2"/>
        <v>42353.673310185193</v>
      </c>
      <c r="U48">
        <f t="shared" si="4"/>
        <v>50</v>
      </c>
    </row>
    <row r="49" spans="1:21" ht="35" hidden="1" customHeight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/>
      <c r="Q49" s="9" t="s">
        <v>8309</v>
      </c>
      <c r="R49" t="s">
        <v>8310</v>
      </c>
      <c r="S49" s="14">
        <f t="shared" si="1"/>
        <v>41932.527858796297</v>
      </c>
      <c r="T49" s="14">
        <f t="shared" si="2"/>
        <v>41992.569525462961</v>
      </c>
      <c r="U49">
        <f t="shared" si="4"/>
        <v>75</v>
      </c>
    </row>
    <row r="50" spans="1:21" ht="35" hidden="1" customHeight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/>
      <c r="Q50" s="9" t="s">
        <v>8309</v>
      </c>
      <c r="R50" t="s">
        <v>8310</v>
      </c>
      <c r="S50" s="14">
        <f t="shared" si="1"/>
        <v>42033.225231481483</v>
      </c>
      <c r="T50" s="14">
        <f t="shared" si="2"/>
        <v>42064.208333333336</v>
      </c>
      <c r="U50">
        <f t="shared" si="4"/>
        <v>43</v>
      </c>
    </row>
    <row r="51" spans="1:21" ht="35" hidden="1" customHeight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/>
      <c r="Q51" s="9" t="s">
        <v>8309</v>
      </c>
      <c r="R51" t="s">
        <v>8310</v>
      </c>
      <c r="S51" s="14">
        <f t="shared" si="1"/>
        <v>42270.884780092594</v>
      </c>
      <c r="T51" s="14">
        <f t="shared" si="2"/>
        <v>42300.884780092594</v>
      </c>
      <c r="U51">
        <f t="shared" si="4"/>
        <v>92</v>
      </c>
    </row>
    <row r="52" spans="1:21" ht="35" hidden="1" customHeight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/>
      <c r="Q52" s="9" t="s">
        <v>8309</v>
      </c>
      <c r="R52" t="s">
        <v>8310</v>
      </c>
      <c r="S52" s="14">
        <f t="shared" si="1"/>
        <v>41995.461319444446</v>
      </c>
      <c r="T52" s="14">
        <f t="shared" si="2"/>
        <v>42034.416666666664</v>
      </c>
      <c r="U52">
        <f t="shared" si="4"/>
        <v>27</v>
      </c>
    </row>
    <row r="53" spans="1:21" ht="35" hidden="1" customHeight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/>
      <c r="Q53" s="9" t="s">
        <v>8309</v>
      </c>
      <c r="R53" t="s">
        <v>8310</v>
      </c>
      <c r="S53" s="14">
        <f t="shared" si="1"/>
        <v>42196.637002314819</v>
      </c>
      <c r="T53" s="14">
        <f t="shared" si="2"/>
        <v>42226.637002314819</v>
      </c>
      <c r="U53">
        <f t="shared" si="4"/>
        <v>124</v>
      </c>
    </row>
    <row r="54" spans="1:21" ht="35" hidden="1" customHeight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/>
      <c r="Q54" s="9" t="s">
        <v>8309</v>
      </c>
      <c r="R54" t="s">
        <v>8310</v>
      </c>
      <c r="S54" s="14">
        <f t="shared" si="1"/>
        <v>41807.410254629634</v>
      </c>
      <c r="T54" s="14">
        <f t="shared" si="2"/>
        <v>41837.410254629634</v>
      </c>
      <c r="U54">
        <f t="shared" si="4"/>
        <v>57</v>
      </c>
    </row>
    <row r="55" spans="1:21" ht="35" hidden="1" customHeight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/>
      <c r="Q55" s="9" t="s">
        <v>8309</v>
      </c>
      <c r="R55" t="s">
        <v>8310</v>
      </c>
      <c r="S55" s="14">
        <f t="shared" si="1"/>
        <v>41719.257465277777</v>
      </c>
      <c r="T55" s="14">
        <f t="shared" si="2"/>
        <v>41733.625</v>
      </c>
      <c r="U55">
        <f t="shared" si="4"/>
        <v>122</v>
      </c>
    </row>
    <row r="56" spans="1:21" ht="35" hidden="1" customHeight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/>
      <c r="Q56" s="9" t="s">
        <v>8309</v>
      </c>
      <c r="R56" t="s">
        <v>8310</v>
      </c>
      <c r="S56" s="14">
        <f t="shared" si="1"/>
        <v>42333.421539351853</v>
      </c>
      <c r="T56" s="14">
        <f t="shared" si="2"/>
        <v>42363.421539351853</v>
      </c>
      <c r="U56">
        <f t="shared" si="4"/>
        <v>57</v>
      </c>
    </row>
    <row r="57" spans="1:21" ht="35" hidden="1" customHeight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/>
      <c r="Q57" s="9" t="s">
        <v>8309</v>
      </c>
      <c r="R57" t="s">
        <v>8310</v>
      </c>
      <c r="S57" s="14">
        <f t="shared" si="1"/>
        <v>42496.677268518521</v>
      </c>
      <c r="T57" s="14">
        <f t="shared" si="2"/>
        <v>42517.677268518521</v>
      </c>
      <c r="U57">
        <f t="shared" si="4"/>
        <v>91</v>
      </c>
    </row>
    <row r="58" spans="1:21" ht="35" hidden="1" customHeight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/>
      <c r="Q58" s="9" t="s">
        <v>8309</v>
      </c>
      <c r="R58" t="s">
        <v>8310</v>
      </c>
      <c r="S58" s="14">
        <f t="shared" si="1"/>
        <v>42149.257222222222</v>
      </c>
      <c r="T58" s="14">
        <f t="shared" si="2"/>
        <v>42163.375000000007</v>
      </c>
      <c r="U58">
        <f t="shared" si="4"/>
        <v>179</v>
      </c>
    </row>
    <row r="59" spans="1:21" ht="35" hidden="1" customHeight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/>
      <c r="Q59" s="9" t="s">
        <v>8309</v>
      </c>
      <c r="R59" t="s">
        <v>8310</v>
      </c>
      <c r="S59" s="14">
        <f t="shared" si="1"/>
        <v>42089.541226851856</v>
      </c>
      <c r="T59" s="14">
        <f t="shared" si="2"/>
        <v>42119.541226851856</v>
      </c>
      <c r="U59">
        <f t="shared" si="4"/>
        <v>74</v>
      </c>
    </row>
    <row r="60" spans="1:21" ht="35" hidden="1" customHeight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/>
      <c r="Q60" s="9" t="s">
        <v>8309</v>
      </c>
      <c r="R60" t="s">
        <v>8310</v>
      </c>
      <c r="S60" s="14">
        <f t="shared" si="1"/>
        <v>41932.453379629631</v>
      </c>
      <c r="T60" s="14">
        <f t="shared" si="2"/>
        <v>41962.495046296295</v>
      </c>
      <c r="U60">
        <f t="shared" si="4"/>
        <v>80</v>
      </c>
    </row>
    <row r="61" spans="1:21" ht="35" hidden="1" customHeight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/>
      <c r="Q61" s="9" t="s">
        <v>8309</v>
      </c>
      <c r="R61" t="s">
        <v>8310</v>
      </c>
      <c r="S61" s="14">
        <f t="shared" si="1"/>
        <v>42229.944166666675</v>
      </c>
      <c r="T61" s="14">
        <f t="shared" si="2"/>
        <v>42261.583333333336</v>
      </c>
      <c r="U61">
        <f t="shared" si="4"/>
        <v>38</v>
      </c>
    </row>
    <row r="62" spans="1:21" ht="35" hidden="1" customHeight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/>
      <c r="Q62" s="9" t="s">
        <v>8309</v>
      </c>
      <c r="R62" t="s">
        <v>8311</v>
      </c>
      <c r="S62" s="14">
        <f t="shared" si="1"/>
        <v>41701.610150462962</v>
      </c>
      <c r="T62" s="14">
        <f t="shared" si="2"/>
        <v>41720.708333333336</v>
      </c>
      <c r="U62">
        <f t="shared" si="4"/>
        <v>113</v>
      </c>
    </row>
    <row r="63" spans="1:21" ht="35" hidden="1" customHeight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/>
      <c r="Q63" s="9" t="s">
        <v>8309</v>
      </c>
      <c r="R63" t="s">
        <v>8311</v>
      </c>
      <c r="S63" s="14">
        <f t="shared" si="1"/>
        <v>41409.522650462968</v>
      </c>
      <c r="T63" s="14">
        <f t="shared" si="2"/>
        <v>41431.522650462968</v>
      </c>
      <c r="U63">
        <f t="shared" si="4"/>
        <v>28</v>
      </c>
    </row>
    <row r="64" spans="1:21" ht="35" hidden="1" customHeight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/>
      <c r="Q64" s="9" t="s">
        <v>8309</v>
      </c>
      <c r="R64" t="s">
        <v>8311</v>
      </c>
      <c r="S64" s="14">
        <f t="shared" si="1"/>
        <v>41311.507847222223</v>
      </c>
      <c r="T64" s="14">
        <f t="shared" si="2"/>
        <v>41336.507847222223</v>
      </c>
      <c r="U64">
        <f t="shared" si="4"/>
        <v>53</v>
      </c>
    </row>
    <row r="65" spans="1:21" ht="35" hidden="1" customHeight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/>
      <c r="Q65" s="9" t="s">
        <v>8309</v>
      </c>
      <c r="R65" t="s">
        <v>8311</v>
      </c>
      <c r="S65" s="14">
        <f t="shared" si="1"/>
        <v>41612.620520833334</v>
      </c>
      <c r="T65" s="14">
        <f t="shared" si="2"/>
        <v>41635.915972222225</v>
      </c>
      <c r="U65">
        <f t="shared" si="4"/>
        <v>69</v>
      </c>
    </row>
    <row r="66" spans="1:21" ht="35" hidden="1" customHeight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/>
      <c r="Q66" s="9" t="s">
        <v>8309</v>
      </c>
      <c r="R66" t="s">
        <v>8311</v>
      </c>
      <c r="S66" s="14">
        <f t="shared" si="1"/>
        <v>41432.726631944446</v>
      </c>
      <c r="T66" s="14">
        <f t="shared" si="2"/>
        <v>41462.726631944446</v>
      </c>
      <c r="U66">
        <f t="shared" si="4"/>
        <v>29</v>
      </c>
    </row>
    <row r="67" spans="1:21" ht="35" hidden="1" customHeight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5">E67/D67</f>
        <v>1.0752857142857142</v>
      </c>
      <c r="P67"/>
      <c r="Q67" s="9" t="s">
        <v>8309</v>
      </c>
      <c r="R67" t="s">
        <v>8311</v>
      </c>
      <c r="S67" s="14">
        <f t="shared" ref="S67:S130" si="6">((J67/60/60/24)+DATE(1970,1,1)+(-7/24))</f>
        <v>41835.52956018519</v>
      </c>
      <c r="T67" s="14">
        <f t="shared" ref="T67:T130" si="7">((I67/60/60/24)+DATE(1970,1,1)+(-7/24))</f>
        <v>41861.957638888889</v>
      </c>
      <c r="U67">
        <f t="shared" si="4"/>
        <v>62</v>
      </c>
    </row>
    <row r="68" spans="1:21" ht="35" hidden="1" customHeight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5"/>
        <v>1.1859999999999999</v>
      </c>
      <c r="P68"/>
      <c r="Q68" s="9" t="s">
        <v>8309</v>
      </c>
      <c r="R68" t="s">
        <v>8311</v>
      </c>
      <c r="S68" s="14">
        <f t="shared" si="6"/>
        <v>42539.55810185185</v>
      </c>
      <c r="T68" s="14">
        <f t="shared" si="7"/>
        <v>42569.55810185185</v>
      </c>
      <c r="U68">
        <f t="shared" si="4"/>
        <v>31</v>
      </c>
    </row>
    <row r="69" spans="1:21" ht="35" hidden="1" customHeight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5"/>
        <v>1.1625000000000001</v>
      </c>
      <c r="P69"/>
      <c r="Q69" s="9" t="s">
        <v>8309</v>
      </c>
      <c r="R69" t="s">
        <v>8311</v>
      </c>
      <c r="S69" s="14">
        <f t="shared" si="6"/>
        <v>41075.291712962964</v>
      </c>
      <c r="T69" s="14">
        <f t="shared" si="7"/>
        <v>41105.291712962964</v>
      </c>
      <c r="U69">
        <f t="shared" si="4"/>
        <v>25</v>
      </c>
    </row>
    <row r="70" spans="1:21" ht="35" hidden="1" customHeight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5"/>
        <v>1.2716666666666667</v>
      </c>
      <c r="P70"/>
      <c r="Q70" s="9" t="s">
        <v>8309</v>
      </c>
      <c r="R70" t="s">
        <v>8311</v>
      </c>
      <c r="S70" s="14">
        <f t="shared" si="6"/>
        <v>41663.277673611112</v>
      </c>
      <c r="T70" s="14">
        <f t="shared" si="7"/>
        <v>41693.277673611112</v>
      </c>
      <c r="U70">
        <f t="shared" si="4"/>
        <v>41</v>
      </c>
    </row>
    <row r="71" spans="1:21" ht="35" hidden="1" customHeight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5"/>
        <v>1.109423</v>
      </c>
      <c r="P71"/>
      <c r="Q71" s="9" t="s">
        <v>8309</v>
      </c>
      <c r="R71" t="s">
        <v>8311</v>
      </c>
      <c r="S71" s="14">
        <f t="shared" si="6"/>
        <v>40785.89612268519</v>
      </c>
      <c r="T71" s="14">
        <f t="shared" si="7"/>
        <v>40817.999305555561</v>
      </c>
      <c r="U71">
        <f t="shared" si="4"/>
        <v>183</v>
      </c>
    </row>
    <row r="72" spans="1:21" ht="35" hidden="1" customHeight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5"/>
        <v>1.272</v>
      </c>
      <c r="P72"/>
      <c r="Q72" s="9" t="s">
        <v>8309</v>
      </c>
      <c r="R72" t="s">
        <v>8311</v>
      </c>
      <c r="S72" s="14">
        <f t="shared" si="6"/>
        <v>40730.604687500003</v>
      </c>
      <c r="T72" s="14">
        <f t="shared" si="7"/>
        <v>40790.604687500003</v>
      </c>
      <c r="U72">
        <f t="shared" si="4"/>
        <v>22</v>
      </c>
    </row>
    <row r="73" spans="1:21" ht="35" hidden="1" customHeight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5"/>
        <v>1.2394444444444443</v>
      </c>
      <c r="P73"/>
      <c r="Q73" s="9" t="s">
        <v>8309</v>
      </c>
      <c r="R73" t="s">
        <v>8311</v>
      </c>
      <c r="S73" s="14">
        <f t="shared" si="6"/>
        <v>40996.979826388888</v>
      </c>
      <c r="T73" s="14">
        <f t="shared" si="7"/>
        <v>41056.979826388888</v>
      </c>
      <c r="U73">
        <f t="shared" si="4"/>
        <v>37</v>
      </c>
    </row>
    <row r="74" spans="1:21" ht="35" hidden="1" customHeight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5"/>
        <v>1.084090909090909</v>
      </c>
      <c r="P74"/>
      <c r="Q74" s="9" t="s">
        <v>8309</v>
      </c>
      <c r="R74" t="s">
        <v>8311</v>
      </c>
      <c r="S74" s="14">
        <f t="shared" si="6"/>
        <v>41207.718530092592</v>
      </c>
      <c r="T74" s="14">
        <f t="shared" si="7"/>
        <v>41227.708333333336</v>
      </c>
      <c r="U74">
        <f t="shared" si="4"/>
        <v>46</v>
      </c>
    </row>
    <row r="75" spans="1:21" ht="35" hidden="1" customHeight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5"/>
        <v>1</v>
      </c>
      <c r="P75"/>
      <c r="Q75" s="9" t="s">
        <v>8309</v>
      </c>
      <c r="R75" t="s">
        <v>8311</v>
      </c>
      <c r="S75" s="14">
        <f t="shared" si="6"/>
        <v>40587.465092592596</v>
      </c>
      <c r="T75" s="14">
        <f t="shared" si="7"/>
        <v>40665.874305555561</v>
      </c>
      <c r="U75">
        <f t="shared" si="4"/>
        <v>23</v>
      </c>
    </row>
    <row r="76" spans="1:21" ht="35" hidden="1" customHeight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5"/>
        <v>1.1293199999999999</v>
      </c>
      <c r="P76"/>
      <c r="Q76" s="9" t="s">
        <v>8309</v>
      </c>
      <c r="R76" t="s">
        <v>8311</v>
      </c>
      <c r="S76" s="14">
        <f t="shared" si="6"/>
        <v>42360.195543981485</v>
      </c>
      <c r="T76" s="14">
        <f t="shared" si="7"/>
        <v>42390.195543981485</v>
      </c>
      <c r="U76">
        <f t="shared" si="4"/>
        <v>34</v>
      </c>
    </row>
    <row r="77" spans="1:21" ht="35" hidden="1" customHeight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5"/>
        <v>1.1542857142857144</v>
      </c>
      <c r="P77"/>
      <c r="Q77" s="9" t="s">
        <v>8309</v>
      </c>
      <c r="R77" t="s">
        <v>8311</v>
      </c>
      <c r="S77" s="14">
        <f t="shared" si="6"/>
        <v>41356.917500000003</v>
      </c>
      <c r="T77" s="14">
        <f t="shared" si="7"/>
        <v>41386.917500000003</v>
      </c>
      <c r="U77">
        <f t="shared" si="4"/>
        <v>52</v>
      </c>
    </row>
    <row r="78" spans="1:21" ht="35" hidden="1" customHeight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5"/>
        <v>1.5333333333333334</v>
      </c>
      <c r="P78"/>
      <c r="Q78" s="9" t="s">
        <v>8309</v>
      </c>
      <c r="R78" t="s">
        <v>8311</v>
      </c>
      <c r="S78" s="14">
        <f t="shared" si="6"/>
        <v>40844.399976851855</v>
      </c>
      <c r="T78" s="14">
        <f t="shared" si="7"/>
        <v>40904.441643518519</v>
      </c>
      <c r="U78">
        <f t="shared" si="4"/>
        <v>20</v>
      </c>
    </row>
    <row r="79" spans="1:21" ht="35" hidden="1" customHeight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5"/>
        <v>3.9249999999999998</v>
      </c>
      <c r="P79"/>
      <c r="Q79" s="9" t="s">
        <v>8309</v>
      </c>
      <c r="R79" t="s">
        <v>8311</v>
      </c>
      <c r="S79" s="14">
        <f t="shared" si="6"/>
        <v>40996.853206018524</v>
      </c>
      <c r="T79" s="14">
        <f t="shared" si="7"/>
        <v>41049.832638888889</v>
      </c>
      <c r="U79">
        <f t="shared" si="4"/>
        <v>31</v>
      </c>
    </row>
    <row r="80" spans="1:21" ht="35" hidden="1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5"/>
        <v>27.02</v>
      </c>
      <c r="P80"/>
      <c r="Q80" s="9" t="s">
        <v>8309</v>
      </c>
      <c r="R80" t="s">
        <v>8311</v>
      </c>
      <c r="S80" s="14">
        <f t="shared" si="6"/>
        <v>42604.43890046297</v>
      </c>
      <c r="T80" s="14">
        <f t="shared" si="7"/>
        <v>42614.43890046297</v>
      </c>
      <c r="U80">
        <f t="shared" si="4"/>
        <v>40</v>
      </c>
    </row>
    <row r="81" spans="1:21" ht="35" hidden="1" customHeight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5"/>
        <v>1.27</v>
      </c>
      <c r="P81"/>
      <c r="Q81" s="9" t="s">
        <v>8309</v>
      </c>
      <c r="R81" t="s">
        <v>8311</v>
      </c>
      <c r="S81" s="14">
        <f t="shared" si="6"/>
        <v>41724.484872685185</v>
      </c>
      <c r="T81" s="14">
        <f t="shared" si="7"/>
        <v>41754.484872685185</v>
      </c>
      <c r="U81">
        <f t="shared" si="4"/>
        <v>46</v>
      </c>
    </row>
    <row r="82" spans="1:21" ht="35" hidden="1" customHeight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5"/>
        <v>1.0725</v>
      </c>
      <c r="P82"/>
      <c r="Q82" s="9" t="s">
        <v>8309</v>
      </c>
      <c r="R82" t="s">
        <v>8311</v>
      </c>
      <c r="S82" s="14">
        <f t="shared" si="6"/>
        <v>41582.792314814818</v>
      </c>
      <c r="T82" s="14">
        <f t="shared" si="7"/>
        <v>41617.792314814818</v>
      </c>
      <c r="U82">
        <f t="shared" si="4"/>
        <v>52</v>
      </c>
    </row>
    <row r="83" spans="1:21" ht="35" hidden="1" customHeight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5"/>
        <v>1.98</v>
      </c>
      <c r="P83"/>
      <c r="Q83" s="9" t="s">
        <v>8309</v>
      </c>
      <c r="R83" t="s">
        <v>8311</v>
      </c>
      <c r="S83" s="14">
        <f t="shared" si="6"/>
        <v>41099.867210648154</v>
      </c>
      <c r="T83" s="14">
        <f t="shared" si="7"/>
        <v>41103.834722222222</v>
      </c>
      <c r="U83">
        <f t="shared" si="4"/>
        <v>33</v>
      </c>
    </row>
    <row r="84" spans="1:21" ht="35" hidden="1" customHeight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5"/>
        <v>1.0001249999999999</v>
      </c>
      <c r="P84"/>
      <c r="Q84" s="9" t="s">
        <v>8309</v>
      </c>
      <c r="R84" t="s">
        <v>8311</v>
      </c>
      <c r="S84" s="14">
        <f t="shared" si="6"/>
        <v>40795.528483796297</v>
      </c>
      <c r="T84" s="14">
        <f t="shared" si="7"/>
        <v>40825.528483796297</v>
      </c>
      <c r="U84">
        <f t="shared" si="4"/>
        <v>105</v>
      </c>
    </row>
    <row r="85" spans="1:21" ht="35" hidden="1" customHeight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5"/>
        <v>1.0249999999999999</v>
      </c>
      <c r="P85"/>
      <c r="Q85" s="9" t="s">
        <v>8309</v>
      </c>
      <c r="R85" t="s">
        <v>8311</v>
      </c>
      <c r="S85" s="14">
        <f t="shared" si="6"/>
        <v>42042.323946759258</v>
      </c>
      <c r="T85" s="14">
        <f t="shared" si="7"/>
        <v>42057.187500000007</v>
      </c>
      <c r="U85">
        <f t="shared" ref="U85:U126" si="8">SUM(L85+5)</f>
        <v>18</v>
      </c>
    </row>
    <row r="86" spans="1:21" ht="35" hidden="1" customHeight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5"/>
        <v>1</v>
      </c>
      <c r="P86"/>
      <c r="Q86" s="9" t="s">
        <v>8309</v>
      </c>
      <c r="R86" t="s">
        <v>8311</v>
      </c>
      <c r="S86" s="14">
        <f t="shared" si="6"/>
        <v>40648.466273148151</v>
      </c>
      <c r="T86" s="14">
        <f t="shared" si="7"/>
        <v>40678.466273148151</v>
      </c>
      <c r="U86">
        <f t="shared" si="8"/>
        <v>12</v>
      </c>
    </row>
    <row r="87" spans="1:21" ht="35" hidden="1" customHeight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5"/>
        <v>1.2549999999999999</v>
      </c>
      <c r="P87"/>
      <c r="Q87" s="9" t="s">
        <v>8309</v>
      </c>
      <c r="R87" t="s">
        <v>8311</v>
      </c>
      <c r="S87" s="14">
        <f t="shared" si="6"/>
        <v>40778.833761574075</v>
      </c>
      <c r="T87" s="14">
        <f t="shared" si="7"/>
        <v>40808.833761574075</v>
      </c>
      <c r="U87">
        <f t="shared" si="8"/>
        <v>26</v>
      </c>
    </row>
    <row r="88" spans="1:21" ht="35" hidden="1" customHeight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5"/>
        <v>1.0646666666666667</v>
      </c>
      <c r="P88"/>
      <c r="Q88" s="9" t="s">
        <v>8309</v>
      </c>
      <c r="R88" t="s">
        <v>8311</v>
      </c>
      <c r="S88" s="14">
        <f t="shared" si="6"/>
        <v>42291.264409722229</v>
      </c>
      <c r="T88" s="14">
        <f t="shared" si="7"/>
        <v>42365.306076388886</v>
      </c>
      <c r="U88">
        <f t="shared" si="8"/>
        <v>22</v>
      </c>
    </row>
    <row r="89" spans="1:21" ht="35" hidden="1" customHeight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5"/>
        <v>1.046</v>
      </c>
      <c r="P89"/>
      <c r="Q89" s="9" t="s">
        <v>8309</v>
      </c>
      <c r="R89" t="s">
        <v>8311</v>
      </c>
      <c r="S89" s="14">
        <f t="shared" si="6"/>
        <v>40322.247719907406</v>
      </c>
      <c r="T89" s="14">
        <f t="shared" si="7"/>
        <v>40331.778472222228</v>
      </c>
      <c r="U89">
        <f t="shared" si="8"/>
        <v>30</v>
      </c>
    </row>
    <row r="90" spans="1:21" ht="35" hidden="1" customHeight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5"/>
        <v>1.0285714285714285</v>
      </c>
      <c r="P90"/>
      <c r="Q90" s="9" t="s">
        <v>8309</v>
      </c>
      <c r="R90" t="s">
        <v>8311</v>
      </c>
      <c r="S90" s="14">
        <f t="shared" si="6"/>
        <v>41786.367256944446</v>
      </c>
      <c r="T90" s="14">
        <f t="shared" si="7"/>
        <v>41812.367256944446</v>
      </c>
      <c r="U90">
        <f t="shared" si="8"/>
        <v>65</v>
      </c>
    </row>
    <row r="91" spans="1:21" ht="35" hidden="1" customHeight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5"/>
        <v>1.1506666666666667</v>
      </c>
      <c r="P91"/>
      <c r="Q91" s="9" t="s">
        <v>8309</v>
      </c>
      <c r="R91" t="s">
        <v>8311</v>
      </c>
      <c r="S91" s="14">
        <f t="shared" si="6"/>
        <v>41402.460555555561</v>
      </c>
      <c r="T91" s="14">
        <f t="shared" si="7"/>
        <v>41427.460555555561</v>
      </c>
      <c r="U91">
        <f t="shared" si="8"/>
        <v>61</v>
      </c>
    </row>
    <row r="92" spans="1:21" ht="35" hidden="1" customHeight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5"/>
        <v>1.004</v>
      </c>
      <c r="P92"/>
      <c r="Q92" s="9" t="s">
        <v>8309</v>
      </c>
      <c r="R92" t="s">
        <v>8311</v>
      </c>
      <c r="S92" s="14">
        <f t="shared" si="6"/>
        <v>40706.005775462967</v>
      </c>
      <c r="T92" s="14">
        <f t="shared" si="7"/>
        <v>40736.005775462967</v>
      </c>
      <c r="U92">
        <f t="shared" si="8"/>
        <v>21</v>
      </c>
    </row>
    <row r="93" spans="1:21" ht="35" hidden="1" customHeight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5"/>
        <v>1.2</v>
      </c>
      <c r="P93"/>
      <c r="Q93" s="9" t="s">
        <v>8309</v>
      </c>
      <c r="R93" t="s">
        <v>8311</v>
      </c>
      <c r="S93" s="14">
        <f t="shared" si="6"/>
        <v>40619.110694444447</v>
      </c>
      <c r="T93" s="14">
        <f t="shared" si="7"/>
        <v>40680.110694444447</v>
      </c>
      <c r="U93">
        <f t="shared" si="8"/>
        <v>51</v>
      </c>
    </row>
    <row r="94" spans="1:21" ht="35" hidden="1" customHeight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5"/>
        <v>1.052</v>
      </c>
      <c r="P94"/>
      <c r="Q94" s="9" t="s">
        <v>8309</v>
      </c>
      <c r="R94" t="s">
        <v>8311</v>
      </c>
      <c r="S94" s="14">
        <f t="shared" si="6"/>
        <v>42720.907210648154</v>
      </c>
      <c r="T94" s="14">
        <f t="shared" si="7"/>
        <v>42767.041666666664</v>
      </c>
      <c r="U94">
        <f t="shared" si="8"/>
        <v>48</v>
      </c>
    </row>
    <row r="95" spans="1:21" ht="35" hidden="1" customHeight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5"/>
        <v>1.1060000000000001</v>
      </c>
      <c r="P95"/>
      <c r="Q95" s="9" t="s">
        <v>8309</v>
      </c>
      <c r="R95" t="s">
        <v>8311</v>
      </c>
      <c r="S95" s="14">
        <f t="shared" si="6"/>
        <v>41065.566400462965</v>
      </c>
      <c r="T95" s="14">
        <f t="shared" si="7"/>
        <v>41093.583333333336</v>
      </c>
      <c r="U95">
        <f t="shared" si="8"/>
        <v>20</v>
      </c>
    </row>
    <row r="96" spans="1:21" ht="35" hidden="1" customHeight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5"/>
        <v>1.04</v>
      </c>
      <c r="P96"/>
      <c r="Q96" s="9" t="s">
        <v>8309</v>
      </c>
      <c r="R96" t="s">
        <v>8311</v>
      </c>
      <c r="S96" s="14">
        <f t="shared" si="6"/>
        <v>41716.426180555558</v>
      </c>
      <c r="T96" s="14">
        <f t="shared" si="7"/>
        <v>41736.426180555558</v>
      </c>
      <c r="U96">
        <f t="shared" si="8"/>
        <v>17</v>
      </c>
    </row>
    <row r="97" spans="1:21" ht="35" hidden="1" customHeight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5"/>
        <v>1.3142857142857143</v>
      </c>
      <c r="P97"/>
      <c r="Q97" s="9" t="s">
        <v>8309</v>
      </c>
      <c r="R97" t="s">
        <v>8311</v>
      </c>
      <c r="S97" s="14">
        <f t="shared" si="6"/>
        <v>40934.713437500002</v>
      </c>
      <c r="T97" s="14">
        <f t="shared" si="7"/>
        <v>40964.713437500002</v>
      </c>
      <c r="U97">
        <f t="shared" si="8"/>
        <v>26</v>
      </c>
    </row>
    <row r="98" spans="1:21" ht="35" hidden="1" customHeight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5"/>
        <v>1.1466666666666667</v>
      </c>
      <c r="P98"/>
      <c r="Q98" s="9" t="s">
        <v>8309</v>
      </c>
      <c r="R98" t="s">
        <v>8311</v>
      </c>
      <c r="S98" s="14">
        <f t="shared" si="6"/>
        <v>40324.370844907411</v>
      </c>
      <c r="T98" s="14">
        <f t="shared" si="7"/>
        <v>40390.833333333336</v>
      </c>
      <c r="U98">
        <f t="shared" si="8"/>
        <v>39</v>
      </c>
    </row>
    <row r="99" spans="1:21" ht="35" hidden="1" customHeight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5"/>
        <v>1.0625</v>
      </c>
      <c r="P99"/>
      <c r="Q99" s="9" t="s">
        <v>8309</v>
      </c>
      <c r="R99" t="s">
        <v>8311</v>
      </c>
      <c r="S99" s="14">
        <f t="shared" si="6"/>
        <v>40705.843541666669</v>
      </c>
      <c r="T99" s="14">
        <f t="shared" si="7"/>
        <v>40735.843541666669</v>
      </c>
      <c r="U99">
        <f t="shared" si="8"/>
        <v>13</v>
      </c>
    </row>
    <row r="100" spans="1:21" ht="35" hidden="1" customHeight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5"/>
        <v>1.0625</v>
      </c>
      <c r="P100"/>
      <c r="Q100" s="9" t="s">
        <v>8309</v>
      </c>
      <c r="R100" t="s">
        <v>8311</v>
      </c>
      <c r="S100" s="14">
        <f t="shared" si="6"/>
        <v>41214.503171296295</v>
      </c>
      <c r="T100" s="14">
        <f t="shared" si="7"/>
        <v>41250.6875</v>
      </c>
      <c r="U100">
        <f t="shared" si="8"/>
        <v>65</v>
      </c>
    </row>
    <row r="101" spans="1:21" ht="35" hidden="1" customHeight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5"/>
        <v>1.0601933333333333</v>
      </c>
      <c r="P101"/>
      <c r="Q101" s="9" t="s">
        <v>8309</v>
      </c>
      <c r="R101" t="s">
        <v>8311</v>
      </c>
      <c r="S101" s="14">
        <f t="shared" si="6"/>
        <v>41631.61109953704</v>
      </c>
      <c r="T101" s="14">
        <f t="shared" si="7"/>
        <v>41661.61109953704</v>
      </c>
      <c r="U101">
        <f t="shared" si="8"/>
        <v>44</v>
      </c>
    </row>
    <row r="102" spans="1:21" ht="35" hidden="1" customHeight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5"/>
        <v>1</v>
      </c>
      <c r="P102"/>
      <c r="Q102" s="9" t="s">
        <v>8309</v>
      </c>
      <c r="R102" t="s">
        <v>8311</v>
      </c>
      <c r="S102" s="14">
        <f t="shared" si="6"/>
        <v>41197.461643518523</v>
      </c>
      <c r="T102" s="14">
        <f t="shared" si="7"/>
        <v>41217.503310185188</v>
      </c>
      <c r="U102">
        <f t="shared" si="8"/>
        <v>31</v>
      </c>
    </row>
    <row r="103" spans="1:21" ht="35" hidden="1" customHeight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5"/>
        <v>1</v>
      </c>
      <c r="P103"/>
      <c r="Q103" s="9" t="s">
        <v>8309</v>
      </c>
      <c r="R103" t="s">
        <v>8311</v>
      </c>
      <c r="S103" s="14">
        <f t="shared" si="6"/>
        <v>41274.485069444447</v>
      </c>
      <c r="T103" s="14">
        <f t="shared" si="7"/>
        <v>41298.485069444447</v>
      </c>
      <c r="U103">
        <f t="shared" si="8"/>
        <v>40</v>
      </c>
    </row>
    <row r="104" spans="1:21" ht="35" hidden="1" customHeight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5"/>
        <v>1.2775000000000001</v>
      </c>
      <c r="P104"/>
      <c r="Q104" s="9" t="s">
        <v>8309</v>
      </c>
      <c r="R104" t="s">
        <v>8311</v>
      </c>
      <c r="S104" s="14">
        <f t="shared" si="6"/>
        <v>40504.839502314819</v>
      </c>
      <c r="T104" s="14">
        <f t="shared" si="7"/>
        <v>40534.839502314819</v>
      </c>
      <c r="U104">
        <f t="shared" si="8"/>
        <v>70</v>
      </c>
    </row>
    <row r="105" spans="1:21" ht="35" hidden="1" customHeight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5"/>
        <v>1.0515384615384615</v>
      </c>
      <c r="P105"/>
      <c r="Q105" s="9" t="s">
        <v>8309</v>
      </c>
      <c r="R105" t="s">
        <v>8311</v>
      </c>
      <c r="S105" s="14">
        <f t="shared" si="6"/>
        <v>41682.514236111114</v>
      </c>
      <c r="T105" s="14">
        <f t="shared" si="7"/>
        <v>41705.514236111114</v>
      </c>
      <c r="U105">
        <f t="shared" si="8"/>
        <v>54</v>
      </c>
    </row>
    <row r="106" spans="1:21" ht="35" hidden="1" customHeight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5"/>
        <v>1.2</v>
      </c>
      <c r="P106"/>
      <c r="Q106" s="9" t="s">
        <v>8309</v>
      </c>
      <c r="R106" t="s">
        <v>8311</v>
      </c>
      <c r="S106" s="14">
        <f t="shared" si="6"/>
        <v>40612.403541666667</v>
      </c>
      <c r="T106" s="14">
        <f t="shared" si="7"/>
        <v>40635.75</v>
      </c>
      <c r="U106">
        <f t="shared" si="8"/>
        <v>15</v>
      </c>
    </row>
    <row r="107" spans="1:21" ht="35" hidden="1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5"/>
        <v>1.074090909090909</v>
      </c>
      <c r="P107"/>
      <c r="Q107" s="9" t="s">
        <v>8309</v>
      </c>
      <c r="R107" t="s">
        <v>8311</v>
      </c>
      <c r="S107" s="14">
        <f t="shared" si="6"/>
        <v>42485.43310185185</v>
      </c>
      <c r="T107" s="14">
        <f t="shared" si="7"/>
        <v>42503.708333333336</v>
      </c>
      <c r="U107">
        <f t="shared" si="8"/>
        <v>65</v>
      </c>
    </row>
    <row r="108" spans="1:21" ht="35" hidden="1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5"/>
        <v>1.0049999999999999</v>
      </c>
      <c r="P108"/>
      <c r="Q108" s="9" t="s">
        <v>8309</v>
      </c>
      <c r="R108" t="s">
        <v>8311</v>
      </c>
      <c r="S108" s="14">
        <f t="shared" si="6"/>
        <v>40987.484965277785</v>
      </c>
      <c r="T108" s="14">
        <f t="shared" si="7"/>
        <v>41001.484965277785</v>
      </c>
      <c r="U108">
        <f t="shared" si="8"/>
        <v>32</v>
      </c>
    </row>
    <row r="109" spans="1:21" ht="35" hidden="1" customHeight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5"/>
        <v>1.0246666666666666</v>
      </c>
      <c r="P109"/>
      <c r="Q109" s="9" t="s">
        <v>8309</v>
      </c>
      <c r="R109" t="s">
        <v>8311</v>
      </c>
      <c r="S109" s="14">
        <f t="shared" si="6"/>
        <v>40635.690821759265</v>
      </c>
      <c r="T109" s="14">
        <f t="shared" si="7"/>
        <v>40657.690821759265</v>
      </c>
      <c r="U109">
        <f t="shared" si="8"/>
        <v>74</v>
      </c>
    </row>
    <row r="110" spans="1:21" ht="35" hidden="1" customHeight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5"/>
        <v>2.4666666666666668</v>
      </c>
      <c r="P110"/>
      <c r="Q110" s="9" t="s">
        <v>8309</v>
      </c>
      <c r="R110" t="s">
        <v>8311</v>
      </c>
      <c r="S110" s="14">
        <f t="shared" si="6"/>
        <v>41365.321412037039</v>
      </c>
      <c r="T110" s="14">
        <f t="shared" si="7"/>
        <v>41425.321412037039</v>
      </c>
      <c r="U110">
        <f t="shared" si="8"/>
        <v>52</v>
      </c>
    </row>
    <row r="111" spans="1:21" ht="35" hidden="1" customHeight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5"/>
        <v>2.1949999999999998</v>
      </c>
      <c r="P111"/>
      <c r="Q111" s="9" t="s">
        <v>8309</v>
      </c>
      <c r="R111" t="s">
        <v>8311</v>
      </c>
      <c r="S111" s="14">
        <f t="shared" si="6"/>
        <v>40569.734143518523</v>
      </c>
      <c r="T111" s="14">
        <f t="shared" si="7"/>
        <v>40599.734143518523</v>
      </c>
      <c r="U111">
        <f t="shared" si="8"/>
        <v>52</v>
      </c>
    </row>
    <row r="112" spans="1:21" ht="35" hidden="1" customHeight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5"/>
        <v>1.3076923076923077</v>
      </c>
      <c r="P112"/>
      <c r="Q112" s="9" t="s">
        <v>8309</v>
      </c>
      <c r="R112" t="s">
        <v>8311</v>
      </c>
      <c r="S112" s="14">
        <f t="shared" si="6"/>
        <v>41557.65802083334</v>
      </c>
      <c r="T112" s="14">
        <f t="shared" si="7"/>
        <v>41591.957638888889</v>
      </c>
      <c r="U112">
        <f t="shared" si="8"/>
        <v>31</v>
      </c>
    </row>
    <row r="113" spans="1:21" ht="35" hidden="1" customHeight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5"/>
        <v>1.5457142857142858</v>
      </c>
      <c r="P113"/>
      <c r="Q113" s="9" t="s">
        <v>8309</v>
      </c>
      <c r="R113" t="s">
        <v>8311</v>
      </c>
      <c r="S113" s="14">
        <f t="shared" si="6"/>
        <v>42125.041516203702</v>
      </c>
      <c r="T113" s="14">
        <f t="shared" si="7"/>
        <v>42155.041516203702</v>
      </c>
      <c r="U113">
        <f t="shared" si="8"/>
        <v>58</v>
      </c>
    </row>
    <row r="114" spans="1:21" ht="35" hidden="1" customHeight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5"/>
        <v>1.04</v>
      </c>
      <c r="P114"/>
      <c r="Q114" s="9" t="s">
        <v>8309</v>
      </c>
      <c r="R114" t="s">
        <v>8311</v>
      </c>
      <c r="S114" s="14">
        <f t="shared" si="6"/>
        <v>41717.75136574074</v>
      </c>
      <c r="T114" s="14">
        <f t="shared" si="7"/>
        <v>41741.791666666672</v>
      </c>
      <c r="U114">
        <f t="shared" si="8"/>
        <v>86</v>
      </c>
    </row>
    <row r="115" spans="1:21" ht="35" hidden="1" customHeight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5"/>
        <v>1.41</v>
      </c>
      <c r="P115"/>
      <c r="Q115" s="9" t="s">
        <v>8309</v>
      </c>
      <c r="R115" t="s">
        <v>8311</v>
      </c>
      <c r="S115" s="14">
        <f t="shared" si="6"/>
        <v>40753.46675925926</v>
      </c>
      <c r="T115" s="14">
        <f t="shared" si="7"/>
        <v>40761.333333333336</v>
      </c>
      <c r="U115">
        <f t="shared" si="8"/>
        <v>83</v>
      </c>
    </row>
    <row r="116" spans="1:21" ht="35" hidden="1" customHeight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5"/>
        <v>1.0333333333333334</v>
      </c>
      <c r="P116"/>
      <c r="Q116" s="9" t="s">
        <v>8309</v>
      </c>
      <c r="R116" t="s">
        <v>8311</v>
      </c>
      <c r="S116" s="14">
        <f t="shared" si="6"/>
        <v>40860.982500000006</v>
      </c>
      <c r="T116" s="14">
        <f t="shared" si="7"/>
        <v>40920.982500000006</v>
      </c>
      <c r="U116">
        <f t="shared" si="8"/>
        <v>40</v>
      </c>
    </row>
    <row r="117" spans="1:21" ht="35" hidden="1" customHeight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5"/>
        <v>1.4044444444444444</v>
      </c>
      <c r="P117"/>
      <c r="Q117" s="9" t="s">
        <v>8309</v>
      </c>
      <c r="R117" t="s">
        <v>8311</v>
      </c>
      <c r="S117" s="14">
        <f t="shared" si="6"/>
        <v>40918.447268518517</v>
      </c>
      <c r="T117" s="14">
        <f t="shared" si="7"/>
        <v>40943.447268518517</v>
      </c>
      <c r="U117">
        <f t="shared" si="8"/>
        <v>27</v>
      </c>
    </row>
    <row r="118" spans="1:21" ht="35" hidden="1" customHeight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5"/>
        <v>1.1365714285714286</v>
      </c>
      <c r="P118"/>
      <c r="Q118" s="9" t="s">
        <v>8309</v>
      </c>
      <c r="R118" t="s">
        <v>8311</v>
      </c>
      <c r="S118" s="14">
        <f t="shared" si="6"/>
        <v>40595.205497685187</v>
      </c>
      <c r="T118" s="14">
        <f t="shared" si="7"/>
        <v>40641.163831018523</v>
      </c>
      <c r="U118">
        <f t="shared" si="8"/>
        <v>62</v>
      </c>
    </row>
    <row r="119" spans="1:21" ht="35" hidden="1" customHeight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5"/>
        <v>1.0049377777777779</v>
      </c>
      <c r="P119"/>
      <c r="Q119" s="9" t="s">
        <v>8309</v>
      </c>
      <c r="R119" t="s">
        <v>8311</v>
      </c>
      <c r="S119" s="14">
        <f t="shared" si="6"/>
        <v>40248.543333333335</v>
      </c>
      <c r="T119" s="14">
        <f t="shared" si="7"/>
        <v>40338.5</v>
      </c>
      <c r="U119">
        <f t="shared" si="8"/>
        <v>32</v>
      </c>
    </row>
    <row r="120" spans="1:21" ht="35" hidden="1" customHeight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5"/>
        <v>1.1303159999999999</v>
      </c>
      <c r="P120"/>
      <c r="Q120" s="9" t="s">
        <v>8309</v>
      </c>
      <c r="R120" t="s">
        <v>8311</v>
      </c>
      <c r="S120" s="14">
        <f t="shared" si="6"/>
        <v>40722.761990740742</v>
      </c>
      <c r="T120" s="14">
        <f t="shared" si="7"/>
        <v>40752.761990740742</v>
      </c>
      <c r="U120">
        <f t="shared" si="8"/>
        <v>44</v>
      </c>
    </row>
    <row r="121" spans="1:21" ht="35" hidden="1" customHeight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5"/>
        <v>1.0455692307692308</v>
      </c>
      <c r="P121"/>
      <c r="Q121" s="9" t="s">
        <v>8309</v>
      </c>
      <c r="R121" t="s">
        <v>8311</v>
      </c>
      <c r="S121" s="14">
        <f t="shared" si="6"/>
        <v>40738.777615740742</v>
      </c>
      <c r="T121" s="14">
        <f t="shared" si="7"/>
        <v>40768.666666666672</v>
      </c>
      <c r="U121">
        <f t="shared" si="8"/>
        <v>42</v>
      </c>
    </row>
    <row r="122" spans="1:21" ht="35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5"/>
        <v>1.4285714285714287E-4</v>
      </c>
      <c r="P122">
        <f>SUM(E122/L122)</f>
        <v>10</v>
      </c>
      <c r="Q122" s="9" t="s">
        <v>8309</v>
      </c>
      <c r="R122" t="s">
        <v>8312</v>
      </c>
      <c r="S122" s="14">
        <f t="shared" si="6"/>
        <v>42615.758182870377</v>
      </c>
      <c r="T122" s="14">
        <f t="shared" si="7"/>
        <v>42645.758182870377</v>
      </c>
      <c r="U122">
        <f t="shared" si="8"/>
        <v>6</v>
      </c>
    </row>
    <row r="123" spans="1:21" ht="35" hidden="1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5"/>
        <v>3.3333333333333332E-4</v>
      </c>
      <c r="P123">
        <f t="shared" ref="P123:P126" si="9">SUM(E123/L123)</f>
        <v>1</v>
      </c>
      <c r="Q123" s="9" t="s">
        <v>8309</v>
      </c>
      <c r="R123" t="s">
        <v>8312</v>
      </c>
      <c r="S123" s="14">
        <f t="shared" si="6"/>
        <v>42096.413310185184</v>
      </c>
      <c r="T123" s="14">
        <f t="shared" si="7"/>
        <v>42112.136111111111</v>
      </c>
      <c r="U123">
        <f t="shared" si="8"/>
        <v>6</v>
      </c>
    </row>
    <row r="124" spans="1:21" ht="35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5"/>
        <v>0</v>
      </c>
      <c r="P124" t="e">
        <f t="shared" si="9"/>
        <v>#DIV/0!</v>
      </c>
      <c r="Q124" s="9" t="s">
        <v>8309</v>
      </c>
      <c r="R124" t="s">
        <v>8312</v>
      </c>
      <c r="S124" s="14">
        <f t="shared" si="6"/>
        <v>42593.140127314815</v>
      </c>
      <c r="T124" s="14">
        <f t="shared" si="7"/>
        <v>42653.140127314815</v>
      </c>
      <c r="U124">
        <f t="shared" si="8"/>
        <v>5</v>
      </c>
    </row>
    <row r="125" spans="1:21" ht="35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5"/>
        <v>2.7454545454545453E-3</v>
      </c>
      <c r="P125">
        <f t="shared" si="9"/>
        <v>25.166666666666668</v>
      </c>
      <c r="Q125" s="9" t="s">
        <v>8309</v>
      </c>
      <c r="R125" t="s">
        <v>8312</v>
      </c>
      <c r="S125" s="14">
        <f t="shared" si="6"/>
        <v>41904.490324074075</v>
      </c>
      <c r="T125" s="14">
        <f t="shared" si="7"/>
        <v>41940.625</v>
      </c>
      <c r="U125">
        <f t="shared" si="8"/>
        <v>11</v>
      </c>
    </row>
    <row r="126" spans="1:21" ht="35" hidden="1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5"/>
        <v>0</v>
      </c>
      <c r="P126" t="e">
        <f t="shared" si="9"/>
        <v>#DIV/0!</v>
      </c>
      <c r="Q126" s="9" t="s">
        <v>8309</v>
      </c>
      <c r="R126" t="s">
        <v>8312</v>
      </c>
      <c r="S126" s="14">
        <f t="shared" si="6"/>
        <v>42114.637060185189</v>
      </c>
      <c r="T126" s="14">
        <f t="shared" si="7"/>
        <v>42139.637060185189</v>
      </c>
      <c r="U126">
        <f t="shared" si="8"/>
        <v>5</v>
      </c>
    </row>
    <row r="127" spans="1:21" ht="35" hidden="1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5"/>
        <v>0.14000000000000001</v>
      </c>
      <c r="P127"/>
      <c r="Q127" s="9" t="s">
        <v>8309</v>
      </c>
      <c r="R127" t="s">
        <v>8312</v>
      </c>
      <c r="S127" s="14">
        <f t="shared" si="6"/>
        <v>42709.702314814822</v>
      </c>
      <c r="T127" s="14">
        <f t="shared" si="7"/>
        <v>42769.702314814822</v>
      </c>
    </row>
    <row r="128" spans="1:21" ht="35" hidden="1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5"/>
        <v>5.5480000000000002E-2</v>
      </c>
      <c r="P128"/>
      <c r="Q128" s="9" t="s">
        <v>8309</v>
      </c>
      <c r="R128" t="s">
        <v>8312</v>
      </c>
      <c r="S128" s="14">
        <f t="shared" si="6"/>
        <v>42135.297881944447</v>
      </c>
      <c r="T128" s="14">
        <f t="shared" si="7"/>
        <v>42165.791666666664</v>
      </c>
    </row>
    <row r="129" spans="1:21" ht="35" hidden="1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5"/>
        <v>2.375E-2</v>
      </c>
      <c r="P129"/>
      <c r="Q129" s="9" t="s">
        <v>8309</v>
      </c>
      <c r="R129" t="s">
        <v>8312</v>
      </c>
      <c r="S129" s="14">
        <f t="shared" si="6"/>
        <v>42067.332650462966</v>
      </c>
      <c r="T129" s="14">
        <f t="shared" si="7"/>
        <v>42097.290983796302</v>
      </c>
    </row>
    <row r="130" spans="1:21" ht="35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5"/>
        <v>1.8669999999999999E-2</v>
      </c>
      <c r="P130"/>
      <c r="Q130" s="9" t="s">
        <v>8309</v>
      </c>
      <c r="R130" t="s">
        <v>8312</v>
      </c>
      <c r="S130" s="14">
        <f t="shared" si="6"/>
        <v>42627.936261574076</v>
      </c>
      <c r="T130" s="14">
        <f t="shared" si="7"/>
        <v>42662.936261574076</v>
      </c>
    </row>
    <row r="131" spans="1:21" ht="35" hidden="1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0">E131/D131</f>
        <v>0</v>
      </c>
      <c r="P131" t="e">
        <f t="shared" ref="P131:P133" si="11">SUM(E131/L131)</f>
        <v>#DIV/0!</v>
      </c>
      <c r="Q131" s="9" t="s">
        <v>8309</v>
      </c>
      <c r="R131" t="s">
        <v>8312</v>
      </c>
      <c r="S131" s="14">
        <f t="shared" ref="S131:S194" si="12">((J131/60/60/24)+DATE(1970,1,1)+(-7/24))</f>
        <v>41882.645636574074</v>
      </c>
      <c r="T131" s="14">
        <f t="shared" ref="T131:T194" si="13">((I131/60/60/24)+DATE(1970,1,1)+(-7/24))</f>
        <v>41942.645636574074</v>
      </c>
      <c r="U131">
        <f t="shared" ref="U131:U133" si="14">SUM(L131+5)</f>
        <v>5</v>
      </c>
    </row>
    <row r="132" spans="1:21" ht="35" hidden="1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0"/>
        <v>0</v>
      </c>
      <c r="P132" t="e">
        <f t="shared" si="11"/>
        <v>#DIV/0!</v>
      </c>
      <c r="Q132" s="9" t="s">
        <v>8309</v>
      </c>
      <c r="R132" t="s">
        <v>8312</v>
      </c>
      <c r="S132" s="14">
        <f t="shared" si="12"/>
        <v>41778.623749999999</v>
      </c>
      <c r="T132" s="14">
        <f t="shared" si="13"/>
        <v>41806.552777777782</v>
      </c>
      <c r="U132">
        <f t="shared" si="14"/>
        <v>5</v>
      </c>
    </row>
    <row r="133" spans="1:21" ht="35" hidden="1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0"/>
        <v>0</v>
      </c>
      <c r="P133" t="e">
        <f t="shared" si="11"/>
        <v>#DIV/0!</v>
      </c>
      <c r="Q133" s="9" t="s">
        <v>8309</v>
      </c>
      <c r="R133" t="s">
        <v>8312</v>
      </c>
      <c r="S133" s="14">
        <f t="shared" si="12"/>
        <v>42541.545844907414</v>
      </c>
      <c r="T133" s="14">
        <f t="shared" si="13"/>
        <v>42556.708333333336</v>
      </c>
      <c r="U133">
        <f t="shared" si="14"/>
        <v>5</v>
      </c>
    </row>
    <row r="134" spans="1:21" ht="35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0"/>
        <v>9.5687499999999995E-2</v>
      </c>
      <c r="P134"/>
      <c r="Q134" s="9" t="s">
        <v>8309</v>
      </c>
      <c r="R134" t="s">
        <v>8312</v>
      </c>
      <c r="S134" s="14">
        <f t="shared" si="12"/>
        <v>41905.520914351851</v>
      </c>
      <c r="T134" s="14">
        <f t="shared" si="13"/>
        <v>41950.562581018523</v>
      </c>
    </row>
    <row r="135" spans="1:21" ht="35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0"/>
        <v>0</v>
      </c>
      <c r="P135" t="e">
        <f t="shared" ref="P135:P136" si="15">SUM(E135/L135)</f>
        <v>#DIV/0!</v>
      </c>
      <c r="Q135" s="9" t="s">
        <v>8309</v>
      </c>
      <c r="R135" t="s">
        <v>8312</v>
      </c>
      <c r="S135" s="14">
        <f t="shared" si="12"/>
        <v>42491.516018518516</v>
      </c>
      <c r="T135" s="14">
        <f t="shared" si="13"/>
        <v>42521.438194444447</v>
      </c>
      <c r="U135">
        <f t="shared" ref="U135:U136" si="16">SUM(L135+5)</f>
        <v>5</v>
      </c>
    </row>
    <row r="136" spans="1:21" ht="35" hidden="1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0"/>
        <v>0</v>
      </c>
      <c r="P136" t="e">
        <f t="shared" si="15"/>
        <v>#DIV/0!</v>
      </c>
      <c r="Q136" s="9" t="s">
        <v>8309</v>
      </c>
      <c r="R136" t="s">
        <v>8312</v>
      </c>
      <c r="S136" s="14">
        <f t="shared" si="12"/>
        <v>42221.618263888893</v>
      </c>
      <c r="T136" s="14">
        <f t="shared" si="13"/>
        <v>42251.416666666664</v>
      </c>
      <c r="U136">
        <f t="shared" si="16"/>
        <v>5</v>
      </c>
    </row>
    <row r="137" spans="1:21" ht="35" hidden="1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0"/>
        <v>0.13433333333333333</v>
      </c>
      <c r="P137"/>
      <c r="Q137" s="9" t="s">
        <v>8309</v>
      </c>
      <c r="R137" t="s">
        <v>8312</v>
      </c>
      <c r="S137" s="14">
        <f t="shared" si="12"/>
        <v>41788.090243055558</v>
      </c>
      <c r="T137" s="14">
        <f t="shared" si="13"/>
        <v>41821.5</v>
      </c>
    </row>
    <row r="138" spans="1:21" ht="35" hidden="1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0"/>
        <v>0</v>
      </c>
      <c r="P138" t="e">
        <f t="shared" ref="P138:P139" si="17">SUM(E138/L138)</f>
        <v>#DIV/0!</v>
      </c>
      <c r="Q138" s="9" t="s">
        <v>8309</v>
      </c>
      <c r="R138" t="s">
        <v>8312</v>
      </c>
      <c r="S138" s="14">
        <f t="shared" si="12"/>
        <v>42096.118449074078</v>
      </c>
      <c r="T138" s="14">
        <f t="shared" si="13"/>
        <v>42140.136111111111</v>
      </c>
      <c r="U138">
        <f t="shared" ref="U138:U139" si="18">SUM(L138+5)</f>
        <v>5</v>
      </c>
    </row>
    <row r="139" spans="1:21" ht="35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0"/>
        <v>0</v>
      </c>
      <c r="P139" t="e">
        <f t="shared" si="17"/>
        <v>#DIV/0!</v>
      </c>
      <c r="Q139" s="9" t="s">
        <v>8309</v>
      </c>
      <c r="R139" t="s">
        <v>8312</v>
      </c>
      <c r="S139" s="14">
        <f t="shared" si="12"/>
        <v>42239.282326388893</v>
      </c>
      <c r="T139" s="14">
        <f t="shared" si="13"/>
        <v>42289.282326388893</v>
      </c>
      <c r="U139">
        <f t="shared" si="18"/>
        <v>5</v>
      </c>
    </row>
    <row r="140" spans="1:21" ht="35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0"/>
        <v>3.1413333333333335E-2</v>
      </c>
      <c r="P140"/>
      <c r="Q140" s="9" t="s">
        <v>8309</v>
      </c>
      <c r="R140" t="s">
        <v>8312</v>
      </c>
      <c r="S140" s="14">
        <f t="shared" si="12"/>
        <v>42185.965752314813</v>
      </c>
      <c r="T140" s="14">
        <f t="shared" si="13"/>
        <v>42216.915972222225</v>
      </c>
    </row>
    <row r="141" spans="1:21" ht="35" hidden="1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0"/>
        <v>1</v>
      </c>
      <c r="P141"/>
      <c r="Q141" s="9" t="s">
        <v>8309</v>
      </c>
      <c r="R141" t="s">
        <v>8312</v>
      </c>
      <c r="S141" s="14">
        <f t="shared" si="12"/>
        <v>42187.629305555558</v>
      </c>
      <c r="T141" s="14">
        <f t="shared" si="13"/>
        <v>42197.629305555558</v>
      </c>
    </row>
    <row r="142" spans="1:21" ht="35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0"/>
        <v>0</v>
      </c>
      <c r="P142" t="e">
        <f>SUM(E142/L142)</f>
        <v>#DIV/0!</v>
      </c>
      <c r="Q142" s="9" t="s">
        <v>8309</v>
      </c>
      <c r="R142" t="s">
        <v>8312</v>
      </c>
      <c r="S142" s="14">
        <f t="shared" si="12"/>
        <v>42052.906620370377</v>
      </c>
      <c r="T142" s="14">
        <f t="shared" si="13"/>
        <v>42082.864953703705</v>
      </c>
      <c r="U142">
        <f>SUM(L142+5)</f>
        <v>5</v>
      </c>
    </row>
    <row r="143" spans="1:21" ht="35" hidden="1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0"/>
        <v>0.10775</v>
      </c>
      <c r="P143"/>
      <c r="Q143" s="9" t="s">
        <v>8309</v>
      </c>
      <c r="R143" t="s">
        <v>8312</v>
      </c>
      <c r="S143" s="14">
        <f t="shared" si="12"/>
        <v>42109.861377314817</v>
      </c>
      <c r="T143" s="14">
        <f t="shared" si="13"/>
        <v>42154.861377314817</v>
      </c>
    </row>
    <row r="144" spans="1:21" ht="35" hidden="1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0"/>
        <v>3.3333333333333335E-3</v>
      </c>
      <c r="P144">
        <f t="shared" ref="P144:P145" si="19">SUM(E144/L144)</f>
        <v>10</v>
      </c>
      <c r="Q144" s="9" t="s">
        <v>8309</v>
      </c>
      <c r="R144" t="s">
        <v>8312</v>
      </c>
      <c r="S144" s="14">
        <f t="shared" si="12"/>
        <v>41938.601597222223</v>
      </c>
      <c r="T144" s="14">
        <f t="shared" si="13"/>
        <v>41959.643263888887</v>
      </c>
      <c r="U144">
        <f t="shared" ref="U144:U145" si="20">SUM(L144+5)</f>
        <v>6</v>
      </c>
    </row>
    <row r="145" spans="1:21" ht="35" hidden="1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0"/>
        <v>0</v>
      </c>
      <c r="P145" t="e">
        <f t="shared" si="19"/>
        <v>#DIV/0!</v>
      </c>
      <c r="Q145" s="9" t="s">
        <v>8309</v>
      </c>
      <c r="R145" t="s">
        <v>8312</v>
      </c>
      <c r="S145" s="14">
        <f t="shared" si="12"/>
        <v>42558.77247685186</v>
      </c>
      <c r="T145" s="14">
        <f t="shared" si="13"/>
        <v>42615.954861111117</v>
      </c>
      <c r="U145">
        <f t="shared" si="20"/>
        <v>5</v>
      </c>
    </row>
    <row r="146" spans="1:21" ht="35" hidden="1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0"/>
        <v>0.27600000000000002</v>
      </c>
      <c r="P146"/>
      <c r="Q146" s="9" t="s">
        <v>8309</v>
      </c>
      <c r="R146" t="s">
        <v>8312</v>
      </c>
      <c r="S146" s="14">
        <f t="shared" si="12"/>
        <v>42047.470740740748</v>
      </c>
      <c r="T146" s="14">
        <f t="shared" si="13"/>
        <v>42107.429074074076</v>
      </c>
    </row>
    <row r="147" spans="1:21" ht="35" hidden="1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0"/>
        <v>7.5111111111111115E-2</v>
      </c>
      <c r="P147"/>
      <c r="Q147" s="9" t="s">
        <v>8309</v>
      </c>
      <c r="R147" t="s">
        <v>8312</v>
      </c>
      <c r="S147" s="14">
        <f t="shared" si="12"/>
        <v>42200.250601851854</v>
      </c>
      <c r="T147" s="14">
        <f t="shared" si="13"/>
        <v>42227.250601851854</v>
      </c>
    </row>
    <row r="148" spans="1:21" ht="35" hidden="1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0"/>
        <v>5.7499999999999999E-3</v>
      </c>
      <c r="P148"/>
      <c r="Q148" s="9" t="s">
        <v>8309</v>
      </c>
      <c r="R148" t="s">
        <v>8312</v>
      </c>
      <c r="S148" s="14">
        <f t="shared" si="12"/>
        <v>42692.72451388889</v>
      </c>
      <c r="T148" s="14">
        <f t="shared" si="13"/>
        <v>42752.72451388889</v>
      </c>
    </row>
    <row r="149" spans="1:21" ht="35" hidden="1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0"/>
        <v>0</v>
      </c>
      <c r="P149" t="e">
        <f t="shared" ref="P149:P150" si="21">SUM(E149/L149)</f>
        <v>#DIV/0!</v>
      </c>
      <c r="Q149" s="9" t="s">
        <v>8309</v>
      </c>
      <c r="R149" t="s">
        <v>8312</v>
      </c>
      <c r="S149" s="14">
        <f t="shared" si="12"/>
        <v>41969.476157407415</v>
      </c>
      <c r="T149" s="14">
        <f t="shared" si="13"/>
        <v>42012.470833333333</v>
      </c>
      <c r="U149">
        <f t="shared" ref="U149:U150" si="22">SUM(L149+5)</f>
        <v>5</v>
      </c>
    </row>
    <row r="150" spans="1:21" ht="35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0"/>
        <v>8.0000000000000004E-4</v>
      </c>
      <c r="P150">
        <f t="shared" si="21"/>
        <v>20</v>
      </c>
      <c r="Q150" s="9" t="s">
        <v>8309</v>
      </c>
      <c r="R150" t="s">
        <v>8312</v>
      </c>
      <c r="S150" s="14">
        <f t="shared" si="12"/>
        <v>42396.99</v>
      </c>
      <c r="T150" s="14">
        <f t="shared" si="13"/>
        <v>42426.99</v>
      </c>
      <c r="U150">
        <f t="shared" si="22"/>
        <v>7</v>
      </c>
    </row>
    <row r="151" spans="1:21" ht="35" hidden="1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0"/>
        <v>9.1999999999999998E-3</v>
      </c>
      <c r="P151"/>
      <c r="Q151" s="9" t="s">
        <v>8309</v>
      </c>
      <c r="R151" t="s">
        <v>8312</v>
      </c>
      <c r="S151" s="14">
        <f t="shared" si="12"/>
        <v>41967.880439814813</v>
      </c>
      <c r="T151" s="14">
        <f t="shared" si="13"/>
        <v>41998.041666666664</v>
      </c>
    </row>
    <row r="152" spans="1:21" ht="35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0"/>
        <v>0.23163076923076922</v>
      </c>
      <c r="P152"/>
      <c r="Q152" s="9" t="s">
        <v>8309</v>
      </c>
      <c r="R152" t="s">
        <v>8312</v>
      </c>
      <c r="S152" s="14">
        <f t="shared" si="12"/>
        <v>42089.870162037041</v>
      </c>
      <c r="T152" s="14">
        <f t="shared" si="13"/>
        <v>42149.870162037041</v>
      </c>
    </row>
    <row r="153" spans="1:21" ht="35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0"/>
        <v>5.5999999999999995E-4</v>
      </c>
      <c r="P153">
        <f t="shared" ref="P153:P154" si="23">SUM(E153/L153)</f>
        <v>28</v>
      </c>
      <c r="Q153" s="9" t="s">
        <v>8309</v>
      </c>
      <c r="R153" t="s">
        <v>8312</v>
      </c>
      <c r="S153" s="14">
        <f t="shared" si="12"/>
        <v>42113.259155092594</v>
      </c>
      <c r="T153" s="14">
        <f t="shared" si="13"/>
        <v>42173.259155092594</v>
      </c>
      <c r="U153">
        <f t="shared" ref="U153:U154" si="24">SUM(L153+5)</f>
        <v>10</v>
      </c>
    </row>
    <row r="154" spans="1:21" ht="35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0"/>
        <v>7.8947368421052633E-5</v>
      </c>
      <c r="P154">
        <f t="shared" si="23"/>
        <v>15</v>
      </c>
      <c r="Q154" s="9" t="s">
        <v>8309</v>
      </c>
      <c r="R154" t="s">
        <v>8312</v>
      </c>
      <c r="S154" s="14">
        <f t="shared" si="12"/>
        <v>41874.785879629635</v>
      </c>
      <c r="T154" s="14">
        <f t="shared" si="13"/>
        <v>41904.785879629635</v>
      </c>
      <c r="U154">
        <f t="shared" si="24"/>
        <v>7</v>
      </c>
    </row>
    <row r="155" spans="1:21" ht="35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0"/>
        <v>7.1799999999999998E-3</v>
      </c>
      <c r="P155"/>
      <c r="Q155" s="9" t="s">
        <v>8309</v>
      </c>
      <c r="R155" t="s">
        <v>8312</v>
      </c>
      <c r="S155" s="14">
        <f t="shared" si="12"/>
        <v>41933.294490740744</v>
      </c>
      <c r="T155" s="14">
        <f t="shared" si="13"/>
        <v>41975.336157407415</v>
      </c>
    </row>
    <row r="156" spans="1:21" ht="35" hidden="1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0"/>
        <v>2.6666666666666668E-2</v>
      </c>
      <c r="P156"/>
      <c r="Q156" s="9" t="s">
        <v>8309</v>
      </c>
      <c r="R156" t="s">
        <v>8312</v>
      </c>
      <c r="S156" s="14">
        <f t="shared" si="12"/>
        <v>42115.255729166667</v>
      </c>
      <c r="T156" s="14">
        <f t="shared" si="13"/>
        <v>42158.255729166667</v>
      </c>
    </row>
    <row r="157" spans="1:21" ht="35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0"/>
        <v>6.0000000000000002E-5</v>
      </c>
      <c r="P157">
        <f>SUM(E157/L157)</f>
        <v>20.25</v>
      </c>
      <c r="Q157" s="9" t="s">
        <v>8309</v>
      </c>
      <c r="R157" t="s">
        <v>8312</v>
      </c>
      <c r="S157" s="14">
        <f t="shared" si="12"/>
        <v>42168.267766203709</v>
      </c>
      <c r="T157" s="14">
        <f t="shared" si="13"/>
        <v>42208.267766203709</v>
      </c>
      <c r="U157">
        <f>SUM(L157+5)</f>
        <v>9</v>
      </c>
    </row>
    <row r="158" spans="1:21" ht="35" hidden="1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0"/>
        <v>5.0999999999999997E-2</v>
      </c>
      <c r="P158"/>
      <c r="Q158" s="9" t="s">
        <v>8309</v>
      </c>
      <c r="R158" t="s">
        <v>8312</v>
      </c>
      <c r="S158" s="14">
        <f t="shared" si="12"/>
        <v>41793.833287037043</v>
      </c>
      <c r="T158" s="14">
        <f t="shared" si="13"/>
        <v>41853.833287037043</v>
      </c>
    </row>
    <row r="159" spans="1:21" ht="35" hidden="1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0"/>
        <v>2.671118530884808E-3</v>
      </c>
      <c r="P159">
        <f t="shared" ref="P159:P163" si="25">SUM(E159/L159)</f>
        <v>4</v>
      </c>
      <c r="Q159" s="9" t="s">
        <v>8309</v>
      </c>
      <c r="R159" t="s">
        <v>8312</v>
      </c>
      <c r="S159" s="14">
        <f t="shared" si="12"/>
        <v>42396.620046296295</v>
      </c>
      <c r="T159" s="14">
        <f t="shared" si="13"/>
        <v>42426.620046296295</v>
      </c>
      <c r="U159">
        <f t="shared" ref="U159:U163" si="26">SUM(L159+5)</f>
        <v>7</v>
      </c>
    </row>
    <row r="160" spans="1:21" ht="35" hidden="1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0"/>
        <v>0</v>
      </c>
      <c r="P160" t="e">
        <f t="shared" si="25"/>
        <v>#DIV/0!</v>
      </c>
      <c r="Q160" s="9" t="s">
        <v>8309</v>
      </c>
      <c r="R160" t="s">
        <v>8312</v>
      </c>
      <c r="S160" s="14">
        <f t="shared" si="12"/>
        <v>41903.785046296296</v>
      </c>
      <c r="T160" s="14">
        <f t="shared" si="13"/>
        <v>41933.785046296296</v>
      </c>
      <c r="U160">
        <f t="shared" si="26"/>
        <v>5</v>
      </c>
    </row>
    <row r="161" spans="1:21" ht="35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0"/>
        <v>2.0000000000000002E-5</v>
      </c>
      <c r="P161">
        <f t="shared" si="25"/>
        <v>10</v>
      </c>
      <c r="Q161" s="9" t="s">
        <v>8309</v>
      </c>
      <c r="R161" t="s">
        <v>8312</v>
      </c>
      <c r="S161" s="14">
        <f t="shared" si="12"/>
        <v>42514.142881944448</v>
      </c>
      <c r="T161" s="14">
        <f t="shared" si="13"/>
        <v>42554.142881944448</v>
      </c>
      <c r="U161">
        <f t="shared" si="26"/>
        <v>6</v>
      </c>
    </row>
    <row r="162" spans="1:21" ht="35" hidden="1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0"/>
        <v>0</v>
      </c>
      <c r="P162" t="e">
        <f t="shared" si="25"/>
        <v>#DIV/0!</v>
      </c>
      <c r="Q162" s="9" t="s">
        <v>8309</v>
      </c>
      <c r="R162" t="s">
        <v>8313</v>
      </c>
      <c r="S162" s="14">
        <f t="shared" si="12"/>
        <v>42171.621423611119</v>
      </c>
      <c r="T162" s="14">
        <f t="shared" si="13"/>
        <v>42231.621423611119</v>
      </c>
      <c r="U162">
        <f t="shared" si="26"/>
        <v>5</v>
      </c>
    </row>
    <row r="163" spans="1:21" ht="35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0"/>
        <v>1E-4</v>
      </c>
      <c r="P163">
        <f t="shared" si="25"/>
        <v>5</v>
      </c>
      <c r="Q163" s="9" t="s">
        <v>8309</v>
      </c>
      <c r="R163" t="s">
        <v>8313</v>
      </c>
      <c r="S163" s="14">
        <f t="shared" si="12"/>
        <v>41792.395775462966</v>
      </c>
      <c r="T163" s="14">
        <f t="shared" si="13"/>
        <v>41822.395775462966</v>
      </c>
      <c r="U163">
        <f t="shared" si="26"/>
        <v>6</v>
      </c>
    </row>
    <row r="164" spans="1:21" ht="35" hidden="1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0"/>
        <v>0.15535714285714286</v>
      </c>
      <c r="P164"/>
      <c r="Q164" s="9" t="s">
        <v>8309</v>
      </c>
      <c r="R164" t="s">
        <v>8313</v>
      </c>
      <c r="S164" s="14">
        <f t="shared" si="12"/>
        <v>41834.835138888891</v>
      </c>
      <c r="T164" s="14">
        <f t="shared" si="13"/>
        <v>41867.695833333339</v>
      </c>
    </row>
    <row r="165" spans="1:21" ht="35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0"/>
        <v>0</v>
      </c>
      <c r="P165" t="e">
        <f>SUM(E165/L165)</f>
        <v>#DIV/0!</v>
      </c>
      <c r="Q165" s="9" t="s">
        <v>8309</v>
      </c>
      <c r="R165" t="s">
        <v>8313</v>
      </c>
      <c r="S165" s="14">
        <f t="shared" si="12"/>
        <v>42243.669606481482</v>
      </c>
      <c r="T165" s="14">
        <f t="shared" si="13"/>
        <v>42277.708333333336</v>
      </c>
      <c r="U165">
        <f>SUM(L165+5)</f>
        <v>5</v>
      </c>
    </row>
    <row r="166" spans="1:21" ht="35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0"/>
        <v>5.3333333333333332E-3</v>
      </c>
      <c r="P166"/>
      <c r="Q166" s="9" t="s">
        <v>8309</v>
      </c>
      <c r="R166" t="s">
        <v>8313</v>
      </c>
      <c r="S166" s="14">
        <f t="shared" si="12"/>
        <v>41841.471076388894</v>
      </c>
      <c r="T166" s="14">
        <f t="shared" si="13"/>
        <v>41901.471076388894</v>
      </c>
    </row>
    <row r="167" spans="1:21" ht="35" hidden="1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0"/>
        <v>0</v>
      </c>
      <c r="P167" t="e">
        <f>SUM(E167/L167)</f>
        <v>#DIV/0!</v>
      </c>
      <c r="Q167" s="9" t="s">
        <v>8309</v>
      </c>
      <c r="R167" t="s">
        <v>8313</v>
      </c>
      <c r="S167" s="14">
        <f t="shared" si="12"/>
        <v>42351.367175925923</v>
      </c>
      <c r="T167" s="14">
        <f t="shared" si="13"/>
        <v>42381.367175925923</v>
      </c>
      <c r="U167">
        <f>SUM(L167+5)</f>
        <v>5</v>
      </c>
    </row>
    <row r="168" spans="1:21" ht="35" hidden="1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0"/>
        <v>0.6</v>
      </c>
      <c r="P168"/>
      <c r="Q168" s="9" t="s">
        <v>8309</v>
      </c>
      <c r="R168" t="s">
        <v>8313</v>
      </c>
      <c r="S168" s="14">
        <f t="shared" si="12"/>
        <v>42720.784282407411</v>
      </c>
      <c r="T168" s="14">
        <f t="shared" si="13"/>
        <v>42750.784282407411</v>
      </c>
    </row>
    <row r="169" spans="1:21" ht="35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0"/>
        <v>1E-4</v>
      </c>
      <c r="P169">
        <f t="shared" ref="P169:P170" si="27">SUM(E169/L169)</f>
        <v>5.5</v>
      </c>
      <c r="Q169" s="9" t="s">
        <v>8309</v>
      </c>
      <c r="R169" t="s">
        <v>8313</v>
      </c>
      <c r="S169" s="14">
        <f t="shared" si="12"/>
        <v>42160.635821759257</v>
      </c>
      <c r="T169" s="14">
        <f t="shared" si="13"/>
        <v>42220.635821759257</v>
      </c>
      <c r="U169">
        <f t="shared" ref="U169:U170" si="28">SUM(L169+5)</f>
        <v>7</v>
      </c>
    </row>
    <row r="170" spans="1:21" ht="35" hidden="1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0"/>
        <v>4.0625000000000001E-2</v>
      </c>
      <c r="P170">
        <f t="shared" si="27"/>
        <v>108.33333333333333</v>
      </c>
      <c r="Q170" s="9" t="s">
        <v>8309</v>
      </c>
      <c r="R170" t="s">
        <v>8313</v>
      </c>
      <c r="S170" s="14">
        <f t="shared" si="12"/>
        <v>42052.543634259266</v>
      </c>
      <c r="T170" s="14">
        <f t="shared" si="13"/>
        <v>42082.501967592594</v>
      </c>
      <c r="U170">
        <f t="shared" si="28"/>
        <v>8</v>
      </c>
    </row>
    <row r="171" spans="1:21" ht="35" hidden="1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0"/>
        <v>0.224</v>
      </c>
      <c r="P171"/>
      <c r="Q171" s="9" t="s">
        <v>8309</v>
      </c>
      <c r="R171" t="s">
        <v>8313</v>
      </c>
      <c r="S171" s="14">
        <f t="shared" si="12"/>
        <v>41900.213645833333</v>
      </c>
      <c r="T171" s="14">
        <f t="shared" si="13"/>
        <v>41930.213645833333</v>
      </c>
    </row>
    <row r="172" spans="1:21" ht="35" hidden="1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0"/>
        <v>3.2500000000000001E-2</v>
      </c>
      <c r="P172"/>
      <c r="Q172" s="9" t="s">
        <v>8309</v>
      </c>
      <c r="R172" t="s">
        <v>8313</v>
      </c>
      <c r="S172" s="14">
        <f t="shared" si="12"/>
        <v>42216.686145833337</v>
      </c>
      <c r="T172" s="14">
        <f t="shared" si="13"/>
        <v>42245.936111111114</v>
      </c>
    </row>
    <row r="173" spans="1:21" ht="35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0"/>
        <v>2.0000000000000002E-5</v>
      </c>
      <c r="P173">
        <f t="shared" ref="P173:P176" si="29">SUM(E173/L173)</f>
        <v>1</v>
      </c>
      <c r="Q173" s="9" t="s">
        <v>8309</v>
      </c>
      <c r="R173" t="s">
        <v>8313</v>
      </c>
      <c r="S173" s="14">
        <f t="shared" si="12"/>
        <v>42533.889050925929</v>
      </c>
      <c r="T173" s="14">
        <f t="shared" si="13"/>
        <v>42593.889050925929</v>
      </c>
      <c r="U173">
        <f t="shared" ref="U173:U176" si="30">SUM(L173+5)</f>
        <v>6</v>
      </c>
    </row>
    <row r="174" spans="1:21" ht="35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0"/>
        <v>0</v>
      </c>
      <c r="P174" t="e">
        <f t="shared" si="29"/>
        <v>#DIV/0!</v>
      </c>
      <c r="Q174" s="9" t="s">
        <v>8309</v>
      </c>
      <c r="R174" t="s">
        <v>8313</v>
      </c>
      <c r="S174" s="14">
        <f t="shared" si="12"/>
        <v>42047.103275462963</v>
      </c>
      <c r="T174" s="14">
        <f t="shared" si="13"/>
        <v>42082.061608796292</v>
      </c>
      <c r="U174">
        <f t="shared" si="30"/>
        <v>5</v>
      </c>
    </row>
    <row r="175" spans="1:21" ht="35" hidden="1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0"/>
        <v>0</v>
      </c>
      <c r="P175" t="e">
        <f t="shared" si="29"/>
        <v>#DIV/0!</v>
      </c>
      <c r="Q175" s="9" t="s">
        <v>8309</v>
      </c>
      <c r="R175" t="s">
        <v>8313</v>
      </c>
      <c r="S175" s="14">
        <f t="shared" si="12"/>
        <v>42033.281342592592</v>
      </c>
      <c r="T175" s="14">
        <f t="shared" si="13"/>
        <v>42063.281342592592</v>
      </c>
      <c r="U175">
        <f t="shared" si="30"/>
        <v>5</v>
      </c>
    </row>
    <row r="176" spans="1:21" ht="35" hidden="1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0"/>
        <v>0</v>
      </c>
      <c r="P176" t="e">
        <f t="shared" si="29"/>
        <v>#DIV/0!</v>
      </c>
      <c r="Q176" s="9" t="s">
        <v>8309</v>
      </c>
      <c r="R176" t="s">
        <v>8313</v>
      </c>
      <c r="S176" s="14">
        <f t="shared" si="12"/>
        <v>42072.467314814821</v>
      </c>
      <c r="T176" s="14">
        <f t="shared" si="13"/>
        <v>42132.467314814821</v>
      </c>
      <c r="U176">
        <f t="shared" si="30"/>
        <v>5</v>
      </c>
    </row>
    <row r="177" spans="1:21" ht="35" hidden="1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0"/>
        <v>6.4850000000000005E-2</v>
      </c>
      <c r="P177"/>
      <c r="Q177" s="9" t="s">
        <v>8309</v>
      </c>
      <c r="R177" t="s">
        <v>8313</v>
      </c>
      <c r="S177" s="14">
        <f t="shared" si="12"/>
        <v>41855.486238425925</v>
      </c>
      <c r="T177" s="14">
        <f t="shared" si="13"/>
        <v>41880.486238425925</v>
      </c>
    </row>
    <row r="178" spans="1:21" ht="35" hidden="1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0"/>
        <v>0</v>
      </c>
      <c r="P178" t="e">
        <f>SUM(E178/L178)</f>
        <v>#DIV/0!</v>
      </c>
      <c r="Q178" s="9" t="s">
        <v>8309</v>
      </c>
      <c r="R178" t="s">
        <v>8313</v>
      </c>
      <c r="S178" s="14">
        <f t="shared" si="12"/>
        <v>42191.532395833339</v>
      </c>
      <c r="T178" s="14">
        <f t="shared" si="13"/>
        <v>42221.532395833339</v>
      </c>
      <c r="U178">
        <f>SUM(L178+5)</f>
        <v>5</v>
      </c>
    </row>
    <row r="179" spans="1:21" ht="35" hidden="1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0"/>
        <v>0.4</v>
      </c>
      <c r="P179"/>
      <c r="Q179" s="9" t="s">
        <v>8309</v>
      </c>
      <c r="R179" t="s">
        <v>8313</v>
      </c>
      <c r="S179" s="14">
        <f t="shared" si="12"/>
        <v>42069.756087962967</v>
      </c>
      <c r="T179" s="14">
        <f t="shared" si="13"/>
        <v>42086.714421296296</v>
      </c>
    </row>
    <row r="180" spans="1:21" ht="35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0"/>
        <v>0</v>
      </c>
      <c r="P180" t="e">
        <f>SUM(E180/L180)</f>
        <v>#DIV/0!</v>
      </c>
      <c r="Q180" s="9" t="s">
        <v>8309</v>
      </c>
      <c r="R180" t="s">
        <v>8313</v>
      </c>
      <c r="S180" s="14">
        <f t="shared" si="12"/>
        <v>42304.663715277777</v>
      </c>
      <c r="T180" s="14">
        <f t="shared" si="13"/>
        <v>42334.705381944448</v>
      </c>
      <c r="U180">
        <f>SUM(L180+5)</f>
        <v>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0"/>
        <v>0.2</v>
      </c>
      <c r="P181"/>
      <c r="Q181" s="9" t="s">
        <v>8309</v>
      </c>
      <c r="R181" t="s">
        <v>8313</v>
      </c>
      <c r="S181" s="14">
        <f t="shared" si="12"/>
        <v>42402.788831018523</v>
      </c>
      <c r="T181" s="14">
        <f t="shared" si="13"/>
        <v>42432.788831018523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0"/>
        <v>0.33416666666666667</v>
      </c>
      <c r="P182"/>
      <c r="Q182" s="9" t="s">
        <v>8309</v>
      </c>
      <c r="R182" t="s">
        <v>8313</v>
      </c>
      <c r="S182" s="14">
        <f t="shared" si="12"/>
        <v>42067.699571759258</v>
      </c>
      <c r="T182" s="14">
        <f t="shared" si="13"/>
        <v>42107.500000000007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0"/>
        <v>0.21092608822670172</v>
      </c>
      <c r="P183"/>
      <c r="Q183" s="9" t="s">
        <v>8309</v>
      </c>
      <c r="R183" t="s">
        <v>8313</v>
      </c>
      <c r="S183" s="14">
        <f t="shared" si="12"/>
        <v>42147.450173611112</v>
      </c>
      <c r="T183" s="14">
        <f t="shared" si="13"/>
        <v>42177.450173611112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0"/>
        <v>0</v>
      </c>
      <c r="P184" t="e">
        <f>SUM(E184/L184)</f>
        <v>#DIV/0!</v>
      </c>
      <c r="Q184" s="9" t="s">
        <v>8309</v>
      </c>
      <c r="R184" t="s">
        <v>8313</v>
      </c>
      <c r="S184" s="14">
        <f t="shared" si="12"/>
        <v>42711.720277777778</v>
      </c>
      <c r="T184" s="14">
        <f t="shared" si="13"/>
        <v>42741.720277777778</v>
      </c>
      <c r="U184">
        <f>SUM(L184+5)</f>
        <v>5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0"/>
        <v>0.35855999999999999</v>
      </c>
      <c r="P185"/>
      <c r="Q185" s="9" t="s">
        <v>8309</v>
      </c>
      <c r="R185" t="s">
        <v>8313</v>
      </c>
      <c r="S185" s="14">
        <f t="shared" si="12"/>
        <v>41939.518634259264</v>
      </c>
      <c r="T185" s="14">
        <f t="shared" si="13"/>
        <v>41969.560300925928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0"/>
        <v>3.4000000000000002E-2</v>
      </c>
      <c r="P186"/>
      <c r="Q186" s="9" t="s">
        <v>8309</v>
      </c>
      <c r="R186" t="s">
        <v>8313</v>
      </c>
      <c r="S186" s="14">
        <f t="shared" si="12"/>
        <v>41825.499560185192</v>
      </c>
      <c r="T186" s="14">
        <f t="shared" si="13"/>
        <v>41882.874305555561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0"/>
        <v>5.5E-2</v>
      </c>
      <c r="P187"/>
      <c r="Q187" s="9" t="s">
        <v>8309</v>
      </c>
      <c r="R187" t="s">
        <v>8313</v>
      </c>
      <c r="S187" s="14">
        <f t="shared" si="12"/>
        <v>42570.619664351856</v>
      </c>
      <c r="T187" s="14">
        <f t="shared" si="13"/>
        <v>42600.619664351856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0"/>
        <v>0</v>
      </c>
      <c r="P188" t="e">
        <f>SUM(E188/L188)</f>
        <v>#DIV/0!</v>
      </c>
      <c r="Q188" s="9" t="s">
        <v>8309</v>
      </c>
      <c r="R188" t="s">
        <v>8313</v>
      </c>
      <c r="S188" s="14">
        <f t="shared" si="12"/>
        <v>42767.521226851859</v>
      </c>
      <c r="T188" s="14">
        <f t="shared" si="13"/>
        <v>42797.541666666664</v>
      </c>
      <c r="U188">
        <f>SUM(L188+5)</f>
        <v>5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0"/>
        <v>0.16</v>
      </c>
      <c r="P189"/>
      <c r="Q189" s="9" t="s">
        <v>8309</v>
      </c>
      <c r="R189" t="s">
        <v>8313</v>
      </c>
      <c r="S189" s="14">
        <f t="shared" si="12"/>
        <v>42181.942789351851</v>
      </c>
      <c r="T189" s="14">
        <f t="shared" si="13"/>
        <v>42205.999305555561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0"/>
        <v>0</v>
      </c>
      <c r="P190" t="e">
        <f t="shared" ref="P190:P192" si="31">SUM(E190/L190)</f>
        <v>#DIV/0!</v>
      </c>
      <c r="Q190" s="9" t="s">
        <v>8309</v>
      </c>
      <c r="R190" t="s">
        <v>8313</v>
      </c>
      <c r="S190" s="14">
        <f t="shared" si="12"/>
        <v>41856.891377314816</v>
      </c>
      <c r="T190" s="14">
        <f t="shared" si="13"/>
        <v>41886.891377314816</v>
      </c>
      <c r="U190">
        <f t="shared" ref="U190:U192" si="32">SUM(L190+5)</f>
        <v>5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0"/>
        <v>6.8999999999999997E-4</v>
      </c>
      <c r="P191">
        <f t="shared" si="31"/>
        <v>69</v>
      </c>
      <c r="Q191" s="9" t="s">
        <v>8309</v>
      </c>
      <c r="R191" t="s">
        <v>8313</v>
      </c>
      <c r="S191" s="14">
        <f t="shared" si="12"/>
        <v>42556.399039351854</v>
      </c>
      <c r="T191" s="14">
        <f t="shared" si="13"/>
        <v>42616.399039351854</v>
      </c>
      <c r="U191">
        <f t="shared" si="32"/>
        <v>10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0"/>
        <v>4.1666666666666666E-3</v>
      </c>
      <c r="P192">
        <f t="shared" si="31"/>
        <v>50</v>
      </c>
      <c r="Q192" s="9" t="s">
        <v>8309</v>
      </c>
      <c r="R192" t="s">
        <v>8313</v>
      </c>
      <c r="S192" s="14">
        <f t="shared" si="12"/>
        <v>42527.359328703707</v>
      </c>
      <c r="T192" s="14">
        <f t="shared" si="13"/>
        <v>42537.359328703707</v>
      </c>
      <c r="U192">
        <f t="shared" si="32"/>
        <v>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0"/>
        <v>0.05</v>
      </c>
      <c r="P193"/>
      <c r="Q193" s="9" t="s">
        <v>8309</v>
      </c>
      <c r="R193" t="s">
        <v>8313</v>
      </c>
      <c r="S193" s="14">
        <f t="shared" si="12"/>
        <v>42239.149745370371</v>
      </c>
      <c r="T193" s="14">
        <f t="shared" si="13"/>
        <v>42279.149745370371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0"/>
        <v>1.7E-5</v>
      </c>
      <c r="P194">
        <f t="shared" ref="P194:P197" si="33">SUM(E194/L194)</f>
        <v>5.666666666666667</v>
      </c>
      <c r="Q194" s="9" t="s">
        <v>8309</v>
      </c>
      <c r="R194" t="s">
        <v>8313</v>
      </c>
      <c r="S194" s="14">
        <f t="shared" si="12"/>
        <v>41899.500370370377</v>
      </c>
      <c r="T194" s="14">
        <f t="shared" si="13"/>
        <v>41929.500370370377</v>
      </c>
      <c r="U194">
        <f t="shared" ref="U194:U197" si="34">SUM(L194+5)</f>
        <v>8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35">E195/D195</f>
        <v>0</v>
      </c>
      <c r="P195" t="e">
        <f t="shared" si="33"/>
        <v>#DIV/0!</v>
      </c>
      <c r="Q195" s="9" t="s">
        <v>8309</v>
      </c>
      <c r="R195" t="s">
        <v>8313</v>
      </c>
      <c r="S195" s="14">
        <f t="shared" ref="S195:S258" si="36">((J195/60/60/24)+DATE(1970,1,1)+(-7/24))</f>
        <v>41911.643125000002</v>
      </c>
      <c r="T195" s="14">
        <f t="shared" ref="T195:T258" si="37">((I195/60/60/24)+DATE(1970,1,1)+(-7/24))</f>
        <v>41971.684791666667</v>
      </c>
      <c r="U195">
        <f t="shared" si="34"/>
        <v>5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35"/>
        <v>1.1999999999999999E-3</v>
      </c>
      <c r="P196">
        <f t="shared" si="33"/>
        <v>1</v>
      </c>
      <c r="Q196" s="9" t="s">
        <v>8309</v>
      </c>
      <c r="R196" t="s">
        <v>8313</v>
      </c>
      <c r="S196" s="14">
        <f t="shared" si="36"/>
        <v>42375.70521990741</v>
      </c>
      <c r="T196" s="14">
        <f t="shared" si="37"/>
        <v>42435.70521990741</v>
      </c>
      <c r="U196">
        <f t="shared" si="34"/>
        <v>8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35"/>
        <v>0</v>
      </c>
      <c r="P197" t="e">
        <f t="shared" si="33"/>
        <v>#DIV/0!</v>
      </c>
      <c r="Q197" s="9" t="s">
        <v>8309</v>
      </c>
      <c r="R197" t="s">
        <v>8313</v>
      </c>
      <c r="S197" s="14">
        <f t="shared" si="36"/>
        <v>42135.378842592596</v>
      </c>
      <c r="T197" s="14">
        <f t="shared" si="37"/>
        <v>42195.378842592596</v>
      </c>
      <c r="U197">
        <f t="shared" si="34"/>
        <v>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35"/>
        <v>0.41857142857142859</v>
      </c>
      <c r="P198"/>
      <c r="Q198" s="9" t="s">
        <v>8309</v>
      </c>
      <c r="R198" t="s">
        <v>8313</v>
      </c>
      <c r="S198" s="14">
        <f t="shared" si="36"/>
        <v>42259.251134259262</v>
      </c>
      <c r="T198" s="14">
        <f t="shared" si="37"/>
        <v>42287.583333333336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35"/>
        <v>0.1048</v>
      </c>
      <c r="P199"/>
      <c r="Q199" s="9" t="s">
        <v>8309</v>
      </c>
      <c r="R199" t="s">
        <v>8313</v>
      </c>
      <c r="S199" s="14">
        <f t="shared" si="36"/>
        <v>42741.556712962971</v>
      </c>
      <c r="T199" s="14">
        <f t="shared" si="37"/>
        <v>42783.583333333336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35"/>
        <v>1.116E-2</v>
      </c>
      <c r="P200"/>
      <c r="Q200" s="9" t="s">
        <v>8309</v>
      </c>
      <c r="R200" t="s">
        <v>8313</v>
      </c>
      <c r="S200" s="14">
        <f t="shared" si="36"/>
        <v>41887.091689814821</v>
      </c>
      <c r="T200" s="14">
        <f t="shared" si="37"/>
        <v>41917.091689814821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35"/>
        <v>0</v>
      </c>
      <c r="P201" t="e">
        <f>SUM(E201/L201)</f>
        <v>#DIV/0!</v>
      </c>
      <c r="Q201" s="9" t="s">
        <v>8309</v>
      </c>
      <c r="R201" t="s">
        <v>8313</v>
      </c>
      <c r="S201" s="14">
        <f t="shared" si="36"/>
        <v>42583.832199074073</v>
      </c>
      <c r="T201" s="14">
        <f t="shared" si="37"/>
        <v>42613.832199074073</v>
      </c>
      <c r="U201">
        <f>SUM(L201+5)</f>
        <v>5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35"/>
        <v>0.26192500000000002</v>
      </c>
      <c r="P202"/>
      <c r="Q202" s="9" t="s">
        <v>8309</v>
      </c>
      <c r="R202" t="s">
        <v>8313</v>
      </c>
      <c r="S202" s="14">
        <f t="shared" si="36"/>
        <v>41866.791701388895</v>
      </c>
      <c r="T202" s="14">
        <f t="shared" si="37"/>
        <v>41896.791701388895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35"/>
        <v>0.58461538461538465</v>
      </c>
      <c r="P203"/>
      <c r="Q203" s="9" t="s">
        <v>8309</v>
      </c>
      <c r="R203" t="s">
        <v>8313</v>
      </c>
      <c r="S203" s="14">
        <f t="shared" si="36"/>
        <v>42023.526956018519</v>
      </c>
      <c r="T203" s="14">
        <f t="shared" si="37"/>
        <v>42043.526956018519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35"/>
        <v>0</v>
      </c>
      <c r="P204" t="e">
        <f>SUM(E204/L204)</f>
        <v>#DIV/0!</v>
      </c>
      <c r="Q204" s="9" t="s">
        <v>8309</v>
      </c>
      <c r="R204" t="s">
        <v>8313</v>
      </c>
      <c r="S204" s="14">
        <f t="shared" si="36"/>
        <v>42255.636157407411</v>
      </c>
      <c r="T204" s="14">
        <f t="shared" si="37"/>
        <v>42285.582638888889</v>
      </c>
      <c r="U204">
        <f>SUM(L204+5)</f>
        <v>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35"/>
        <v>0.2984</v>
      </c>
      <c r="P205"/>
      <c r="Q205" s="9" t="s">
        <v>8309</v>
      </c>
      <c r="R205" t="s">
        <v>8313</v>
      </c>
      <c r="S205" s="14">
        <f t="shared" si="36"/>
        <v>41973.556296296294</v>
      </c>
      <c r="T205" s="14">
        <f t="shared" si="37"/>
        <v>42033.556296296294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35"/>
        <v>0.50721666666666665</v>
      </c>
      <c r="P206"/>
      <c r="Q206" s="9" t="s">
        <v>8309</v>
      </c>
      <c r="R206" t="s">
        <v>8313</v>
      </c>
      <c r="S206" s="14">
        <f t="shared" si="36"/>
        <v>42556.291701388887</v>
      </c>
      <c r="T206" s="14">
        <f t="shared" si="37"/>
        <v>42586.291701388887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35"/>
        <v>0.16250000000000001</v>
      </c>
      <c r="P207"/>
      <c r="Q207" s="9" t="s">
        <v>8309</v>
      </c>
      <c r="R207" t="s">
        <v>8313</v>
      </c>
      <c r="S207" s="14">
        <f t="shared" si="36"/>
        <v>42248.340532407405</v>
      </c>
      <c r="T207" s="14">
        <f t="shared" si="37"/>
        <v>42283.340532407405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35"/>
        <v>0</v>
      </c>
      <c r="P208" t="e">
        <f>SUM(E208/L208)</f>
        <v>#DIV/0!</v>
      </c>
      <c r="Q208" s="9" t="s">
        <v>8309</v>
      </c>
      <c r="R208" t="s">
        <v>8313</v>
      </c>
      <c r="S208" s="14">
        <f t="shared" si="36"/>
        <v>42566.712766203702</v>
      </c>
      <c r="T208" s="14">
        <f t="shared" si="37"/>
        <v>42587.712766203702</v>
      </c>
      <c r="U208">
        <f>SUM(L208+5)</f>
        <v>5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35"/>
        <v>0.15214285714285714</v>
      </c>
      <c r="P209"/>
      <c r="Q209" s="9" t="s">
        <v>8309</v>
      </c>
      <c r="R209" t="s">
        <v>8313</v>
      </c>
      <c r="S209" s="14">
        <f t="shared" si="36"/>
        <v>41977.905532407407</v>
      </c>
      <c r="T209" s="14">
        <f t="shared" si="37"/>
        <v>42007.905532407407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35"/>
        <v>0</v>
      </c>
      <c r="P210" t="e">
        <f t="shared" ref="P210:P211" si="38">SUM(E210/L210)</f>
        <v>#DIV/0!</v>
      </c>
      <c r="Q210" s="9" t="s">
        <v>8309</v>
      </c>
      <c r="R210" t="s">
        <v>8313</v>
      </c>
      <c r="S210" s="14">
        <f t="shared" si="36"/>
        <v>41959.078321759262</v>
      </c>
      <c r="T210" s="14">
        <f t="shared" si="37"/>
        <v>41989.078321759262</v>
      </c>
      <c r="U210">
        <f t="shared" ref="U210:U211" si="39">SUM(L210+5)</f>
        <v>5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35"/>
        <v>0</v>
      </c>
      <c r="P211" t="e">
        <f t="shared" si="38"/>
        <v>#DIV/0!</v>
      </c>
      <c r="Q211" s="9" t="s">
        <v>8309</v>
      </c>
      <c r="R211" t="s">
        <v>8313</v>
      </c>
      <c r="S211" s="14">
        <f t="shared" si="36"/>
        <v>42165.631192129636</v>
      </c>
      <c r="T211" s="14">
        <f t="shared" si="37"/>
        <v>42195.631192129636</v>
      </c>
      <c r="U211">
        <f t="shared" si="39"/>
        <v>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35"/>
        <v>0.2525</v>
      </c>
      <c r="P212"/>
      <c r="Q212" s="9" t="s">
        <v>8309</v>
      </c>
      <c r="R212" t="s">
        <v>8313</v>
      </c>
      <c r="S212" s="14">
        <f t="shared" si="36"/>
        <v>42248.773055555554</v>
      </c>
      <c r="T212" s="14">
        <f t="shared" si="37"/>
        <v>42277.916666666664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35"/>
        <v>0.44600000000000001</v>
      </c>
      <c r="P213"/>
      <c r="Q213" s="9" t="s">
        <v>8309</v>
      </c>
      <c r="R213" t="s">
        <v>8313</v>
      </c>
      <c r="S213" s="14">
        <f t="shared" si="36"/>
        <v>42235.868252314824</v>
      </c>
      <c r="T213" s="14">
        <f t="shared" si="37"/>
        <v>42265.868252314824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35"/>
        <v>1.5873015873015873E-4</v>
      </c>
      <c r="P214">
        <f t="shared" ref="P214:P217" si="40">SUM(E214/L214)</f>
        <v>1</v>
      </c>
      <c r="Q214" s="9" t="s">
        <v>8309</v>
      </c>
      <c r="R214" t="s">
        <v>8313</v>
      </c>
      <c r="S214" s="14">
        <f t="shared" si="36"/>
        <v>42416.58935185185</v>
      </c>
      <c r="T214" s="14">
        <f t="shared" si="37"/>
        <v>42476.547685185193</v>
      </c>
      <c r="U214">
        <f t="shared" ref="U214:U217" si="41">SUM(L214+5)</f>
        <v>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35"/>
        <v>4.0000000000000002E-4</v>
      </c>
      <c r="P215">
        <f t="shared" si="40"/>
        <v>20</v>
      </c>
      <c r="Q215" s="9" t="s">
        <v>8309</v>
      </c>
      <c r="R215" t="s">
        <v>8313</v>
      </c>
      <c r="S215" s="14">
        <f t="shared" si="36"/>
        <v>42202.302627314821</v>
      </c>
      <c r="T215" s="14">
        <f t="shared" si="37"/>
        <v>42232.296307870369</v>
      </c>
      <c r="U215">
        <f t="shared" si="41"/>
        <v>6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35"/>
        <v>8.0000000000000007E-5</v>
      </c>
      <c r="P216">
        <f t="shared" si="40"/>
        <v>1</v>
      </c>
      <c r="Q216" s="9" t="s">
        <v>8309</v>
      </c>
      <c r="R216" t="s">
        <v>8313</v>
      </c>
      <c r="S216" s="14">
        <f t="shared" si="36"/>
        <v>42009.348946759266</v>
      </c>
      <c r="T216" s="14">
        <f t="shared" si="37"/>
        <v>42069.348946759266</v>
      </c>
      <c r="U216">
        <f t="shared" si="41"/>
        <v>6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35"/>
        <v>2.2727272727272726E-3</v>
      </c>
      <c r="P217">
        <f t="shared" si="40"/>
        <v>10</v>
      </c>
      <c r="Q217" s="9" t="s">
        <v>8309</v>
      </c>
      <c r="R217" t="s">
        <v>8313</v>
      </c>
      <c r="S217" s="14">
        <f t="shared" si="36"/>
        <v>42374.938449074078</v>
      </c>
      <c r="T217" s="14">
        <f t="shared" si="37"/>
        <v>42417.707638888889</v>
      </c>
      <c r="U217">
        <f t="shared" si="41"/>
        <v>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35"/>
        <v>0.55698440000000005</v>
      </c>
      <c r="P218"/>
      <c r="Q218" s="9" t="s">
        <v>8309</v>
      </c>
      <c r="R218" t="s">
        <v>8313</v>
      </c>
      <c r="S218" s="14">
        <f t="shared" si="36"/>
        <v>42066.667094907411</v>
      </c>
      <c r="T218" s="14">
        <f t="shared" si="37"/>
        <v>42116.625428240739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35"/>
        <v>0.11942999999999999</v>
      </c>
      <c r="P219"/>
      <c r="Q219" s="9" t="s">
        <v>8309</v>
      </c>
      <c r="R219" t="s">
        <v>8313</v>
      </c>
      <c r="S219" s="14">
        <f t="shared" si="36"/>
        <v>41970.348946759266</v>
      </c>
      <c r="T219" s="14">
        <f t="shared" si="37"/>
        <v>42001.348946759266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35"/>
        <v>0.02</v>
      </c>
      <c r="P220"/>
      <c r="Q220" s="9" t="s">
        <v>8309</v>
      </c>
      <c r="R220" t="s">
        <v>8313</v>
      </c>
      <c r="S220" s="14">
        <f t="shared" si="36"/>
        <v>42079.336678240747</v>
      </c>
      <c r="T220" s="14">
        <f t="shared" si="37"/>
        <v>42139.336678240747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35"/>
        <v>0.17630000000000001</v>
      </c>
      <c r="P221"/>
      <c r="Q221" s="9" t="s">
        <v>8309</v>
      </c>
      <c r="R221" t="s">
        <v>8313</v>
      </c>
      <c r="S221" s="14">
        <f t="shared" si="36"/>
        <v>42429.03501157408</v>
      </c>
      <c r="T221" s="14">
        <f t="shared" si="37"/>
        <v>42460.999305555561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35"/>
        <v>7.1999999999999998E-3</v>
      </c>
      <c r="P222"/>
      <c r="Q222" s="9" t="s">
        <v>8309</v>
      </c>
      <c r="R222" t="s">
        <v>8313</v>
      </c>
      <c r="S222" s="14">
        <f t="shared" si="36"/>
        <v>42195.352199074077</v>
      </c>
      <c r="T222" s="14">
        <f t="shared" si="37"/>
        <v>42236.54583333333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35"/>
        <v>0</v>
      </c>
      <c r="P223" t="e">
        <f>SUM(E223/L223)</f>
        <v>#DIV/0!</v>
      </c>
      <c r="Q223" s="9" t="s">
        <v>8309</v>
      </c>
      <c r="R223" t="s">
        <v>8313</v>
      </c>
      <c r="S223" s="14">
        <f t="shared" si="36"/>
        <v>42031.545879629637</v>
      </c>
      <c r="T223" s="14">
        <f t="shared" si="37"/>
        <v>42091.504212962966</v>
      </c>
      <c r="U223">
        <f>SUM(L223+5)</f>
        <v>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35"/>
        <v>0.13</v>
      </c>
      <c r="P224"/>
      <c r="Q224" s="9" t="s">
        <v>8309</v>
      </c>
      <c r="R224" t="s">
        <v>8313</v>
      </c>
      <c r="S224" s="14">
        <f t="shared" si="36"/>
        <v>42031.478217592594</v>
      </c>
      <c r="T224" s="14">
        <f t="shared" si="37"/>
        <v>42089.818749999999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35"/>
        <v>0</v>
      </c>
      <c r="P225" t="e">
        <f t="shared" ref="P225:P227" si="42">SUM(E225/L225)</f>
        <v>#DIV/0!</v>
      </c>
      <c r="Q225" s="9" t="s">
        <v>8309</v>
      </c>
      <c r="R225" t="s">
        <v>8313</v>
      </c>
      <c r="S225" s="14">
        <f t="shared" si="36"/>
        <v>42481.756365740745</v>
      </c>
      <c r="T225" s="14">
        <f t="shared" si="37"/>
        <v>42511.753472222226</v>
      </c>
      <c r="U225">
        <f t="shared" ref="U225:U227" si="43">SUM(L225+5)</f>
        <v>5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35"/>
        <v>0</v>
      </c>
      <c r="P226" t="e">
        <f t="shared" si="42"/>
        <v>#DIV/0!</v>
      </c>
      <c r="Q226" s="9" t="s">
        <v>8309</v>
      </c>
      <c r="R226" t="s">
        <v>8313</v>
      </c>
      <c r="S226" s="14">
        <f t="shared" si="36"/>
        <v>42134.943587962967</v>
      </c>
      <c r="T226" s="14">
        <f t="shared" si="37"/>
        <v>42194.943587962967</v>
      </c>
      <c r="U226">
        <f t="shared" si="43"/>
        <v>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35"/>
        <v>0</v>
      </c>
      <c r="P227" t="e">
        <f t="shared" si="42"/>
        <v>#DIV/0!</v>
      </c>
      <c r="Q227" s="9" t="s">
        <v>8309</v>
      </c>
      <c r="R227" t="s">
        <v>8313</v>
      </c>
      <c r="S227" s="14">
        <f t="shared" si="36"/>
        <v>42438.669606481482</v>
      </c>
      <c r="T227" s="14">
        <f t="shared" si="37"/>
        <v>42468.627939814818</v>
      </c>
      <c r="U227">
        <f t="shared" si="43"/>
        <v>5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35"/>
        <v>8.6206896551724137E-3</v>
      </c>
      <c r="P228"/>
      <c r="Q228" s="9" t="s">
        <v>8309</v>
      </c>
      <c r="R228" t="s">
        <v>8313</v>
      </c>
      <c r="S228" s="14">
        <f t="shared" si="36"/>
        <v>42106.374351851853</v>
      </c>
      <c r="T228" s="14">
        <f t="shared" si="37"/>
        <v>42155.103472222225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35"/>
        <v>0</v>
      </c>
      <c r="P229" t="e">
        <f t="shared" ref="P229:P233" si="44">SUM(E229/L229)</f>
        <v>#DIV/0!</v>
      </c>
      <c r="Q229" s="9" t="s">
        <v>8309</v>
      </c>
      <c r="R229" t="s">
        <v>8313</v>
      </c>
      <c r="S229" s="14">
        <f t="shared" si="36"/>
        <v>42164.602326388893</v>
      </c>
      <c r="T229" s="14">
        <f t="shared" si="37"/>
        <v>42194.602326388893</v>
      </c>
      <c r="U229">
        <f t="shared" ref="U229:U233" si="45">SUM(L229+5)</f>
        <v>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35"/>
        <v>0</v>
      </c>
      <c r="P230" t="e">
        <f t="shared" si="44"/>
        <v>#DIV/0!</v>
      </c>
      <c r="Q230" s="9" t="s">
        <v>8309</v>
      </c>
      <c r="R230" t="s">
        <v>8313</v>
      </c>
      <c r="S230" s="14">
        <f t="shared" si="36"/>
        <v>42096.394733796296</v>
      </c>
      <c r="T230" s="14">
        <f t="shared" si="37"/>
        <v>42156.394733796296</v>
      </c>
      <c r="U230">
        <f t="shared" si="45"/>
        <v>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35"/>
        <v>0</v>
      </c>
      <c r="P231" t="e">
        <f t="shared" si="44"/>
        <v>#DIV/0!</v>
      </c>
      <c r="Q231" s="9" t="s">
        <v>8309</v>
      </c>
      <c r="R231" t="s">
        <v>8313</v>
      </c>
      <c r="S231" s="14">
        <f t="shared" si="36"/>
        <v>42383.642326388894</v>
      </c>
      <c r="T231" s="14">
        <f t="shared" si="37"/>
        <v>42413.642326388894</v>
      </c>
      <c r="U231">
        <f t="shared" si="45"/>
        <v>5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35"/>
        <v>4.0000000000000001E-3</v>
      </c>
      <c r="P232">
        <f t="shared" si="44"/>
        <v>30</v>
      </c>
      <c r="Q232" s="9" t="s">
        <v>8309</v>
      </c>
      <c r="R232" t="s">
        <v>8313</v>
      </c>
      <c r="S232" s="14">
        <f t="shared" si="36"/>
        <v>42129.485543981478</v>
      </c>
      <c r="T232" s="14">
        <f t="shared" si="37"/>
        <v>42159.485543981478</v>
      </c>
      <c r="U232">
        <f t="shared" si="45"/>
        <v>7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35"/>
        <v>0</v>
      </c>
      <c r="P233" t="e">
        <f t="shared" si="44"/>
        <v>#DIV/0!</v>
      </c>
      <c r="Q233" s="9" t="s">
        <v>8309</v>
      </c>
      <c r="R233" t="s">
        <v>8313</v>
      </c>
      <c r="S233" s="14">
        <f t="shared" si="36"/>
        <v>42341.667256944449</v>
      </c>
      <c r="T233" s="14">
        <f t="shared" si="37"/>
        <v>42371.667256944449</v>
      </c>
      <c r="U233">
        <f t="shared" si="45"/>
        <v>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35"/>
        <v>2.75E-2</v>
      </c>
      <c r="P234"/>
      <c r="Q234" s="9" t="s">
        <v>8309</v>
      </c>
      <c r="R234" t="s">
        <v>8313</v>
      </c>
      <c r="S234" s="14">
        <f t="shared" si="36"/>
        <v>42032.534097222226</v>
      </c>
      <c r="T234" s="14">
        <f t="shared" si="37"/>
        <v>42062.534097222226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35"/>
        <v>0</v>
      </c>
      <c r="P235" t="e">
        <f>SUM(E235/L235)</f>
        <v>#DIV/0!</v>
      </c>
      <c r="Q235" s="9" t="s">
        <v>8309</v>
      </c>
      <c r="R235" t="s">
        <v>8313</v>
      </c>
      <c r="S235" s="14">
        <f t="shared" si="36"/>
        <v>42612.620046296295</v>
      </c>
      <c r="T235" s="14">
        <f t="shared" si="37"/>
        <v>42642.620046296295</v>
      </c>
      <c r="U235">
        <f>SUM(L235+5)</f>
        <v>5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35"/>
        <v>0.40100000000000002</v>
      </c>
      <c r="P236"/>
      <c r="Q236" s="9" t="s">
        <v>8309</v>
      </c>
      <c r="R236" t="s">
        <v>8313</v>
      </c>
      <c r="S236" s="14">
        <f t="shared" si="36"/>
        <v>42135.743738425932</v>
      </c>
      <c r="T236" s="14">
        <f t="shared" si="37"/>
        <v>42175.743738425932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35"/>
        <v>0</v>
      </c>
      <c r="P237" t="e">
        <f t="shared" ref="P237:P240" si="46">SUM(E237/L237)</f>
        <v>#DIV/0!</v>
      </c>
      <c r="Q237" s="9" t="s">
        <v>8309</v>
      </c>
      <c r="R237" t="s">
        <v>8313</v>
      </c>
      <c r="S237" s="14">
        <f t="shared" si="36"/>
        <v>42164.61686342593</v>
      </c>
      <c r="T237" s="14">
        <f t="shared" si="37"/>
        <v>42194.61686342593</v>
      </c>
      <c r="U237">
        <f t="shared" ref="U237:U240" si="47">SUM(L237+5)</f>
        <v>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35"/>
        <v>0</v>
      </c>
      <c r="P238" t="e">
        <f t="shared" si="46"/>
        <v>#DIV/0!</v>
      </c>
      <c r="Q238" s="9" t="s">
        <v>8309</v>
      </c>
      <c r="R238" t="s">
        <v>8313</v>
      </c>
      <c r="S238" s="14">
        <f t="shared" si="36"/>
        <v>42320.792812499996</v>
      </c>
      <c r="T238" s="14">
        <f t="shared" si="37"/>
        <v>42373.708333333336</v>
      </c>
      <c r="U238">
        <f t="shared" si="47"/>
        <v>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35"/>
        <v>3.3333333333333335E-3</v>
      </c>
      <c r="P239">
        <f t="shared" si="46"/>
        <v>50</v>
      </c>
      <c r="Q239" s="9" t="s">
        <v>8309</v>
      </c>
      <c r="R239" t="s">
        <v>8313</v>
      </c>
      <c r="S239" s="14">
        <f t="shared" si="36"/>
        <v>42377.285520833335</v>
      </c>
      <c r="T239" s="14">
        <f t="shared" si="37"/>
        <v>42437.285520833335</v>
      </c>
      <c r="U239">
        <f t="shared" si="47"/>
        <v>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35"/>
        <v>0</v>
      </c>
      <c r="P240" t="e">
        <f t="shared" si="46"/>
        <v>#DIV/0!</v>
      </c>
      <c r="Q240" s="9" t="s">
        <v>8309</v>
      </c>
      <c r="R240" t="s">
        <v>8313</v>
      </c>
      <c r="S240" s="14">
        <f t="shared" si="36"/>
        <v>42713.67083333333</v>
      </c>
      <c r="T240" s="14">
        <f t="shared" si="37"/>
        <v>42734.083333333336</v>
      </c>
      <c r="U240">
        <f t="shared" si="47"/>
        <v>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35"/>
        <v>0.25</v>
      </c>
      <c r="P241"/>
      <c r="Q241" s="9" t="s">
        <v>8309</v>
      </c>
      <c r="R241" t="s">
        <v>8313</v>
      </c>
      <c r="S241" s="14">
        <f t="shared" si="36"/>
        <v>42296.81863425926</v>
      </c>
      <c r="T241" s="14">
        <f t="shared" si="37"/>
        <v>42316.208333333336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35"/>
        <v>1.0763413333333334</v>
      </c>
      <c r="P242"/>
      <c r="Q242" s="9" t="s">
        <v>8309</v>
      </c>
      <c r="R242" t="s">
        <v>8314</v>
      </c>
      <c r="S242" s="14">
        <f t="shared" si="36"/>
        <v>41354.416793981487</v>
      </c>
      <c r="T242" s="14">
        <f t="shared" si="37"/>
        <v>41399.416793981487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35"/>
        <v>1.1263736263736264</v>
      </c>
      <c r="P243"/>
      <c r="Q243" s="9" t="s">
        <v>8309</v>
      </c>
      <c r="R243" t="s">
        <v>8314</v>
      </c>
      <c r="S243" s="14">
        <f t="shared" si="36"/>
        <v>41949.4062962963</v>
      </c>
      <c r="T243" s="14">
        <f t="shared" si="37"/>
        <v>41994.4062962963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35"/>
        <v>1.1346153846153846</v>
      </c>
      <c r="P244"/>
      <c r="Q244" s="9" t="s">
        <v>8309</v>
      </c>
      <c r="R244" t="s">
        <v>8314</v>
      </c>
      <c r="S244" s="14">
        <f t="shared" si="36"/>
        <v>40862.201273148152</v>
      </c>
      <c r="T244" s="14">
        <f t="shared" si="37"/>
        <v>40897.201273148152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35"/>
        <v>1.0259199999999999</v>
      </c>
      <c r="P245"/>
      <c r="Q245" s="9" t="s">
        <v>8309</v>
      </c>
      <c r="R245" t="s">
        <v>8314</v>
      </c>
      <c r="S245" s="14">
        <f t="shared" si="36"/>
        <v>41661.755833333336</v>
      </c>
      <c r="T245" s="14">
        <f t="shared" si="37"/>
        <v>41691.755833333336</v>
      </c>
    </row>
    <row r="246" spans="1:20" ht="48" hidden="1" x14ac:dyDescent="0.2">
      <c r="A246">
        <v>244</v>
      </c>
      <c r="B246" s="3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35"/>
        <v>1.1375714285714287</v>
      </c>
      <c r="P246"/>
      <c r="Q246" s="9" t="s">
        <v>8309</v>
      </c>
      <c r="R246" t="s">
        <v>8314</v>
      </c>
      <c r="S246" s="14">
        <f t="shared" si="36"/>
        <v>40213.03193287037</v>
      </c>
      <c r="T246" s="14">
        <f t="shared" si="37"/>
        <v>40253.004166666666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35"/>
        <v>1.0371999999999999</v>
      </c>
      <c r="P247"/>
      <c r="Q247" s="9" t="s">
        <v>8309</v>
      </c>
      <c r="R247" t="s">
        <v>8314</v>
      </c>
      <c r="S247" s="14">
        <f t="shared" si="36"/>
        <v>41106.761400462965</v>
      </c>
      <c r="T247" s="14">
        <f t="shared" si="37"/>
        <v>41136.761400462965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35"/>
        <v>3.0546000000000002</v>
      </c>
      <c r="P248"/>
      <c r="Q248" s="9" t="s">
        <v>8309</v>
      </c>
      <c r="R248" t="s">
        <v>8314</v>
      </c>
      <c r="S248" s="14">
        <f t="shared" si="36"/>
        <v>40480.071817129632</v>
      </c>
      <c r="T248" s="14">
        <f t="shared" si="37"/>
        <v>40530.113483796296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35"/>
        <v>1.341</v>
      </c>
      <c r="P249"/>
      <c r="Q249" s="9" t="s">
        <v>8309</v>
      </c>
      <c r="R249" t="s">
        <v>8314</v>
      </c>
      <c r="S249" s="14">
        <f t="shared" si="36"/>
        <v>40430.312662037039</v>
      </c>
      <c r="T249" s="14">
        <f t="shared" si="37"/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35"/>
        <v>1.0133294117647058</v>
      </c>
      <c r="P250"/>
      <c r="Q250" s="9" t="s">
        <v>8309</v>
      </c>
      <c r="R250" t="s">
        <v>8314</v>
      </c>
      <c r="S250" s="14">
        <f t="shared" si="36"/>
        <v>40870.48274305556</v>
      </c>
      <c r="T250" s="14">
        <f t="shared" si="37"/>
        <v>40915.48274305556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35"/>
        <v>1.1292</v>
      </c>
      <c r="P251"/>
      <c r="Q251" s="9" t="s">
        <v>8309</v>
      </c>
      <c r="R251" t="s">
        <v>8314</v>
      </c>
      <c r="S251" s="14">
        <f t="shared" si="36"/>
        <v>40332.63217592593</v>
      </c>
      <c r="T251" s="14">
        <f t="shared" si="37"/>
        <v>40412.444444444445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35"/>
        <v>1.0558333333333334</v>
      </c>
      <c r="P252"/>
      <c r="Q252" s="9" t="s">
        <v>8309</v>
      </c>
      <c r="R252" t="s">
        <v>8314</v>
      </c>
      <c r="S252" s="14">
        <f t="shared" si="36"/>
        <v>41401.274201388893</v>
      </c>
      <c r="T252" s="14">
        <f t="shared" si="37"/>
        <v>41431.274201388893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35"/>
        <v>1.2557142857142858</v>
      </c>
      <c r="P253"/>
      <c r="Q253" s="9" t="s">
        <v>8309</v>
      </c>
      <c r="R253" t="s">
        <v>8314</v>
      </c>
      <c r="S253" s="14">
        <f t="shared" si="36"/>
        <v>41013.49590277778</v>
      </c>
      <c r="T253" s="14">
        <f t="shared" si="37"/>
        <v>41045.5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35"/>
        <v>1.8455999999999999</v>
      </c>
      <c r="P254"/>
      <c r="Q254" s="9" t="s">
        <v>8309</v>
      </c>
      <c r="R254" t="s">
        <v>8314</v>
      </c>
      <c r="S254" s="14">
        <f t="shared" si="36"/>
        <v>40266.371041666673</v>
      </c>
      <c r="T254" s="14">
        <f t="shared" si="37"/>
        <v>40329.874305555561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35"/>
        <v>1.0073333333333334</v>
      </c>
      <c r="P255"/>
      <c r="Q255" s="9" t="s">
        <v>8309</v>
      </c>
      <c r="R255" t="s">
        <v>8314</v>
      </c>
      <c r="S255" s="14">
        <f t="shared" si="36"/>
        <v>40924.359201388892</v>
      </c>
      <c r="T255" s="14">
        <f t="shared" si="37"/>
        <v>40954.359201388892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35"/>
        <v>1.1694724999999999</v>
      </c>
      <c r="P256"/>
      <c r="Q256" s="9" t="s">
        <v>8309</v>
      </c>
      <c r="R256" t="s">
        <v>8314</v>
      </c>
      <c r="S256" s="14">
        <f t="shared" si="36"/>
        <v>42263.660995370366</v>
      </c>
      <c r="T256" s="14">
        <f t="shared" si="37"/>
        <v>42293.791666666664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35"/>
        <v>1.0673325</v>
      </c>
      <c r="P257"/>
      <c r="Q257" s="9" t="s">
        <v>8309</v>
      </c>
      <c r="R257" t="s">
        <v>8314</v>
      </c>
      <c r="S257" s="14">
        <f t="shared" si="36"/>
        <v>40588.234745370377</v>
      </c>
      <c r="T257" s="14">
        <f t="shared" si="37"/>
        <v>40618.193078703705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35"/>
        <v>1.391</v>
      </c>
      <c r="P258"/>
      <c r="Q258" s="9" t="s">
        <v>8309</v>
      </c>
      <c r="R258" t="s">
        <v>8314</v>
      </c>
      <c r="S258" s="14">
        <f t="shared" si="36"/>
        <v>41319.477627314816</v>
      </c>
      <c r="T258" s="14">
        <f t="shared" si="37"/>
        <v>41349.477627314816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48">E259/D259</f>
        <v>1.0672648571428571</v>
      </c>
      <c r="P259"/>
      <c r="Q259" s="9" t="s">
        <v>8309</v>
      </c>
      <c r="R259" t="s">
        <v>8314</v>
      </c>
      <c r="S259" s="14">
        <f t="shared" ref="S259:S322" si="49">((J259/60/60/24)+DATE(1970,1,1)+(-7/24))</f>
        <v>42479.335208333338</v>
      </c>
      <c r="T259" s="14">
        <f t="shared" ref="T259:T322" si="50">((I259/60/60/24)+DATE(1970,1,1)+(-7/24))</f>
        <v>42509.335208333338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48"/>
        <v>1.9114</v>
      </c>
      <c r="P260"/>
      <c r="Q260" s="9" t="s">
        <v>8309</v>
      </c>
      <c r="R260" t="s">
        <v>8314</v>
      </c>
      <c r="S260" s="14">
        <f t="shared" si="49"/>
        <v>40681.760023148148</v>
      </c>
      <c r="T260" s="14">
        <f t="shared" si="50"/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48"/>
        <v>1.3193789333333332</v>
      </c>
      <c r="P261"/>
      <c r="Q261" s="9" t="s">
        <v>8309</v>
      </c>
      <c r="R261" t="s">
        <v>8314</v>
      </c>
      <c r="S261" s="14">
        <f t="shared" si="49"/>
        <v>42072.446400462963</v>
      </c>
      <c r="T261" s="14">
        <f t="shared" si="50"/>
        <v>42102.446400462963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48"/>
        <v>1.0640000000000001</v>
      </c>
      <c r="P262"/>
      <c r="Q262" s="9" t="s">
        <v>8309</v>
      </c>
      <c r="R262" t="s">
        <v>8314</v>
      </c>
      <c r="S262" s="14">
        <f t="shared" si="49"/>
        <v>40330.463877314818</v>
      </c>
      <c r="T262" s="14">
        <f t="shared" si="50"/>
        <v>40376.124305555561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48"/>
        <v>1.0740000000000001</v>
      </c>
      <c r="P263"/>
      <c r="Q263" s="9" t="s">
        <v>8309</v>
      </c>
      <c r="R263" t="s">
        <v>8314</v>
      </c>
      <c r="S263" s="14">
        <f t="shared" si="49"/>
        <v>41017.5937962963</v>
      </c>
      <c r="T263" s="14">
        <f t="shared" si="50"/>
        <v>41067.329861111117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48"/>
        <v>2.4</v>
      </c>
      <c r="P264"/>
      <c r="Q264" s="9" t="s">
        <v>8309</v>
      </c>
      <c r="R264" t="s">
        <v>8314</v>
      </c>
      <c r="S264" s="14">
        <f t="shared" si="49"/>
        <v>40554.956342592595</v>
      </c>
      <c r="T264" s="14">
        <f t="shared" si="50"/>
        <v>40599.956342592595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48"/>
        <v>1.1808107999999999</v>
      </c>
      <c r="P265"/>
      <c r="Q265" s="9" t="s">
        <v>8309</v>
      </c>
      <c r="R265" t="s">
        <v>8314</v>
      </c>
      <c r="S265" s="14">
        <f t="shared" si="49"/>
        <v>41149.663124999999</v>
      </c>
      <c r="T265" s="14">
        <f t="shared" si="50"/>
        <v>41179.663124999999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48"/>
        <v>1.1819999999999999</v>
      </c>
      <c r="P266"/>
      <c r="Q266" s="9" t="s">
        <v>8309</v>
      </c>
      <c r="R266" t="s">
        <v>8314</v>
      </c>
      <c r="S266" s="14">
        <f t="shared" si="49"/>
        <v>41010.328645833339</v>
      </c>
      <c r="T266" s="14">
        <f t="shared" si="50"/>
        <v>41040.328645833339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48"/>
        <v>1.111</v>
      </c>
      <c r="P267"/>
      <c r="Q267" s="9" t="s">
        <v>8309</v>
      </c>
      <c r="R267" t="s">
        <v>8314</v>
      </c>
      <c r="S267" s="14">
        <f t="shared" si="49"/>
        <v>40266.954050925924</v>
      </c>
      <c r="T267" s="14">
        <f t="shared" si="50"/>
        <v>40308.552777777782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48"/>
        <v>1.4550000000000001</v>
      </c>
      <c r="P268"/>
      <c r="Q268" s="9" t="s">
        <v>8309</v>
      </c>
      <c r="R268" t="s">
        <v>8314</v>
      </c>
      <c r="S268" s="14">
        <f t="shared" si="49"/>
        <v>40204.883182870377</v>
      </c>
      <c r="T268" s="14">
        <f t="shared" si="50"/>
        <v>40290.868750000001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48"/>
        <v>1.3162883248730965</v>
      </c>
      <c r="P269"/>
      <c r="Q269" s="9" t="s">
        <v>8309</v>
      </c>
      <c r="R269" t="s">
        <v>8314</v>
      </c>
      <c r="S269" s="14">
        <f t="shared" si="49"/>
        <v>41785.160868055558</v>
      </c>
      <c r="T269" s="14">
        <f t="shared" si="50"/>
        <v>41815.160868055558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48"/>
        <v>1.1140000000000001</v>
      </c>
      <c r="P270"/>
      <c r="Q270" s="9" t="s">
        <v>8309</v>
      </c>
      <c r="R270" t="s">
        <v>8314</v>
      </c>
      <c r="S270" s="14">
        <f t="shared" si="49"/>
        <v>40808.860856481486</v>
      </c>
      <c r="T270" s="14">
        <f t="shared" si="50"/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48"/>
        <v>1.4723377</v>
      </c>
      <c r="P271"/>
      <c r="Q271" s="9" t="s">
        <v>8309</v>
      </c>
      <c r="R271" t="s">
        <v>8314</v>
      </c>
      <c r="S271" s="14">
        <f t="shared" si="49"/>
        <v>42757.905347222222</v>
      </c>
      <c r="T271" s="14">
        <f t="shared" si="50"/>
        <v>42787.905347222222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48"/>
        <v>1.5260869565217392</v>
      </c>
      <c r="P272"/>
      <c r="Q272" s="9" t="s">
        <v>8309</v>
      </c>
      <c r="R272" t="s">
        <v>8314</v>
      </c>
      <c r="S272" s="14">
        <f t="shared" si="49"/>
        <v>40637.574884259258</v>
      </c>
      <c r="T272" s="14">
        <f t="shared" si="50"/>
        <v>40687.875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48"/>
        <v>1.0468</v>
      </c>
      <c r="P273"/>
      <c r="Q273" s="9" t="s">
        <v>8309</v>
      </c>
      <c r="R273" t="s">
        <v>8314</v>
      </c>
      <c r="S273" s="14">
        <f t="shared" si="49"/>
        <v>41611.808576388896</v>
      </c>
      <c r="T273" s="14">
        <f t="shared" si="50"/>
        <v>41641.041666666672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48"/>
        <v>1.7743366666666667</v>
      </c>
      <c r="P274"/>
      <c r="Q274" s="9" t="s">
        <v>8309</v>
      </c>
      <c r="R274" t="s">
        <v>8314</v>
      </c>
      <c r="S274" s="14">
        <f t="shared" si="49"/>
        <v>40235.60869212963</v>
      </c>
      <c r="T274" s="14">
        <f t="shared" si="50"/>
        <v>40296.492361111115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48"/>
        <v>1.077758</v>
      </c>
      <c r="P275"/>
      <c r="Q275" s="9" t="s">
        <v>8309</v>
      </c>
      <c r="R275" t="s">
        <v>8314</v>
      </c>
      <c r="S275" s="14">
        <f t="shared" si="49"/>
        <v>40697.206782407411</v>
      </c>
      <c r="T275" s="14">
        <f t="shared" si="50"/>
        <v>40727.206782407411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48"/>
        <v>1.56</v>
      </c>
      <c r="P276"/>
      <c r="Q276" s="9" t="s">
        <v>8309</v>
      </c>
      <c r="R276" t="s">
        <v>8314</v>
      </c>
      <c r="S276" s="14">
        <f t="shared" si="49"/>
        <v>40969.620706018519</v>
      </c>
      <c r="T276" s="14">
        <f t="shared" si="50"/>
        <v>41003.999305555561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48"/>
        <v>1.08395</v>
      </c>
      <c r="P277"/>
      <c r="Q277" s="9" t="s">
        <v>8309</v>
      </c>
      <c r="R277" t="s">
        <v>8314</v>
      </c>
      <c r="S277" s="14">
        <f t="shared" si="49"/>
        <v>41192.740347222229</v>
      </c>
      <c r="T277" s="14">
        <f t="shared" si="50"/>
        <v>41222.782013888893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48"/>
        <v>1.476</v>
      </c>
      <c r="P278"/>
      <c r="Q278" s="9" t="s">
        <v>8309</v>
      </c>
      <c r="R278" t="s">
        <v>8314</v>
      </c>
      <c r="S278" s="14">
        <f t="shared" si="49"/>
        <v>40966.790208333332</v>
      </c>
      <c r="T278" s="14">
        <f t="shared" si="50"/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48"/>
        <v>1.1038153846153846</v>
      </c>
      <c r="P279"/>
      <c r="Q279" s="9" t="s">
        <v>8309</v>
      </c>
      <c r="R279" t="s">
        <v>8314</v>
      </c>
      <c r="S279" s="14">
        <f t="shared" si="49"/>
        <v>42117.599756944452</v>
      </c>
      <c r="T279" s="14">
        <f t="shared" si="50"/>
        <v>42147.599756944452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48"/>
        <v>1.5034814814814814</v>
      </c>
      <c r="P280"/>
      <c r="Q280" s="9" t="s">
        <v>8309</v>
      </c>
      <c r="R280" t="s">
        <v>8314</v>
      </c>
      <c r="S280" s="14">
        <f t="shared" si="49"/>
        <v>41163.749293981484</v>
      </c>
      <c r="T280" s="14">
        <f t="shared" si="50"/>
        <v>41193.749293981484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48"/>
        <v>1.5731829411764706</v>
      </c>
      <c r="P281"/>
      <c r="Q281" s="9" t="s">
        <v>8309</v>
      </c>
      <c r="R281" t="s">
        <v>8314</v>
      </c>
      <c r="S281" s="14">
        <f t="shared" si="49"/>
        <v>42758.952500000007</v>
      </c>
      <c r="T281" s="14">
        <f t="shared" si="50"/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48"/>
        <v>1.5614399999999999</v>
      </c>
      <c r="P282"/>
      <c r="Q282" s="9" t="s">
        <v>8309</v>
      </c>
      <c r="R282" t="s">
        <v>8314</v>
      </c>
      <c r="S282" s="14">
        <f t="shared" si="49"/>
        <v>41744.299016203702</v>
      </c>
      <c r="T282" s="14">
        <f t="shared" si="50"/>
        <v>41789.299016203702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48"/>
        <v>1.2058763636363636</v>
      </c>
      <c r="P283"/>
      <c r="Q283" s="9" t="s">
        <v>8309</v>
      </c>
      <c r="R283" t="s">
        <v>8314</v>
      </c>
      <c r="S283" s="14">
        <f t="shared" si="49"/>
        <v>39949.871678240743</v>
      </c>
      <c r="T283" s="14">
        <f t="shared" si="50"/>
        <v>40035.518055555556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48"/>
        <v>1.0118888888888888</v>
      </c>
      <c r="P284"/>
      <c r="Q284" s="9" t="s">
        <v>8309</v>
      </c>
      <c r="R284" t="s">
        <v>8314</v>
      </c>
      <c r="S284" s="14">
        <f t="shared" si="49"/>
        <v>40194.628379629634</v>
      </c>
      <c r="T284" s="14">
        <f t="shared" si="50"/>
        <v>40231.625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48"/>
        <v>1.142725</v>
      </c>
      <c r="P285"/>
      <c r="Q285" s="9" t="s">
        <v>8309</v>
      </c>
      <c r="R285" t="s">
        <v>8314</v>
      </c>
      <c r="S285" s="14">
        <f t="shared" si="49"/>
        <v>40675.418333333335</v>
      </c>
      <c r="T285" s="14">
        <f t="shared" si="50"/>
        <v>40694.915972222225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48"/>
        <v>1.0462615</v>
      </c>
      <c r="P286"/>
      <c r="Q286" s="9" t="s">
        <v>8309</v>
      </c>
      <c r="R286" t="s">
        <v>8314</v>
      </c>
      <c r="S286" s="14">
        <f t="shared" si="49"/>
        <v>40904.446527777778</v>
      </c>
      <c r="T286" s="14">
        <f t="shared" si="50"/>
        <v>40929.446527777778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48"/>
        <v>2.2882507142857142</v>
      </c>
      <c r="P287"/>
      <c r="Q287" s="9" t="s">
        <v>8309</v>
      </c>
      <c r="R287" t="s">
        <v>8314</v>
      </c>
      <c r="S287" s="14">
        <f t="shared" si="49"/>
        <v>41506.464444444449</v>
      </c>
      <c r="T287" s="14">
        <f t="shared" si="50"/>
        <v>41536.464444444449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48"/>
        <v>1.0915333333333332</v>
      </c>
      <c r="P288"/>
      <c r="Q288" s="9" t="s">
        <v>8309</v>
      </c>
      <c r="R288" t="s">
        <v>8314</v>
      </c>
      <c r="S288" s="14">
        <f t="shared" si="49"/>
        <v>41313.524583333332</v>
      </c>
      <c r="T288" s="14">
        <f t="shared" si="50"/>
        <v>41358.482916666668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48"/>
        <v>1.7629999999999999</v>
      </c>
      <c r="P289"/>
      <c r="Q289" s="9" t="s">
        <v>8309</v>
      </c>
      <c r="R289" t="s">
        <v>8314</v>
      </c>
      <c r="S289" s="14">
        <f t="shared" si="49"/>
        <v>41183.986319444448</v>
      </c>
      <c r="T289" s="14">
        <f t="shared" si="50"/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48"/>
        <v>1.0321061999999999</v>
      </c>
      <c r="P290"/>
      <c r="Q290" s="9" t="s">
        <v>8309</v>
      </c>
      <c r="R290" t="s">
        <v>8314</v>
      </c>
      <c r="S290" s="14">
        <f t="shared" si="49"/>
        <v>41050.877233796295</v>
      </c>
      <c r="T290" s="14">
        <f t="shared" si="50"/>
        <v>41085.877233796295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48"/>
        <v>1.0482</v>
      </c>
      <c r="P291"/>
      <c r="Q291" s="9" t="s">
        <v>8309</v>
      </c>
      <c r="R291" t="s">
        <v>8314</v>
      </c>
      <c r="S291" s="14">
        <f t="shared" si="49"/>
        <v>41550.16474537037</v>
      </c>
      <c r="T291" s="14">
        <f t="shared" si="50"/>
        <v>41580.16474537037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48"/>
        <v>1.0668444444444445</v>
      </c>
      <c r="P292"/>
      <c r="Q292" s="9" t="s">
        <v>8309</v>
      </c>
      <c r="R292" t="s">
        <v>8314</v>
      </c>
      <c r="S292" s="14">
        <f t="shared" si="49"/>
        <v>40526.077511574076</v>
      </c>
      <c r="T292" s="14">
        <f t="shared" si="50"/>
        <v>40576.040972222225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48"/>
        <v>1.2001999999999999</v>
      </c>
      <c r="P293"/>
      <c r="Q293" s="9" t="s">
        <v>8309</v>
      </c>
      <c r="R293" t="s">
        <v>8314</v>
      </c>
      <c r="S293" s="14">
        <f t="shared" si="49"/>
        <v>41376.477384259262</v>
      </c>
      <c r="T293" s="14">
        <f t="shared" si="50"/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48"/>
        <v>1.0150693333333334</v>
      </c>
      <c r="P294"/>
      <c r="Q294" s="9" t="s">
        <v>8309</v>
      </c>
      <c r="R294" t="s">
        <v>8314</v>
      </c>
      <c r="S294" s="14">
        <f t="shared" si="49"/>
        <v>40812.511562500003</v>
      </c>
      <c r="T294" s="14">
        <f t="shared" si="50"/>
        <v>40844.874305555561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48"/>
        <v>1.0138461538461538</v>
      </c>
      <c r="P295"/>
      <c r="Q295" s="9" t="s">
        <v>8309</v>
      </c>
      <c r="R295" t="s">
        <v>8314</v>
      </c>
      <c r="S295" s="14">
        <f t="shared" si="49"/>
        <v>41719.376319444447</v>
      </c>
      <c r="T295" s="14">
        <f t="shared" si="50"/>
        <v>41749.376319444447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48"/>
        <v>1</v>
      </c>
      <c r="P296"/>
      <c r="Q296" s="9" t="s">
        <v>8309</v>
      </c>
      <c r="R296" t="s">
        <v>8314</v>
      </c>
      <c r="S296" s="14">
        <f t="shared" si="49"/>
        <v>40342.792754629634</v>
      </c>
      <c r="T296" s="14">
        <f t="shared" si="50"/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48"/>
        <v>1.3310911999999999</v>
      </c>
      <c r="P297"/>
      <c r="Q297" s="9" t="s">
        <v>8309</v>
      </c>
      <c r="R297" t="s">
        <v>8314</v>
      </c>
      <c r="S297" s="14">
        <f t="shared" si="49"/>
        <v>41518.713067129633</v>
      </c>
      <c r="T297" s="14">
        <f t="shared" si="50"/>
        <v>41578.708333333336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48"/>
        <v>1.187262</v>
      </c>
      <c r="P298"/>
      <c r="Q298" s="9" t="s">
        <v>8309</v>
      </c>
      <c r="R298" t="s">
        <v>8314</v>
      </c>
      <c r="S298" s="14">
        <f t="shared" si="49"/>
        <v>41134.183831018519</v>
      </c>
      <c r="T298" s="14">
        <f t="shared" si="50"/>
        <v>41159.183831018519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48"/>
        <v>1.0064</v>
      </c>
      <c r="P299"/>
      <c r="Q299" s="9" t="s">
        <v>8309</v>
      </c>
      <c r="R299" t="s">
        <v>8314</v>
      </c>
      <c r="S299" s="14">
        <f t="shared" si="49"/>
        <v>42089.436354166675</v>
      </c>
      <c r="T299" s="14">
        <f t="shared" si="50"/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48"/>
        <v>1.089324126984127</v>
      </c>
      <c r="P300"/>
      <c r="Q300" s="9" t="s">
        <v>8309</v>
      </c>
      <c r="R300" t="s">
        <v>8314</v>
      </c>
      <c r="S300" s="14">
        <f t="shared" si="49"/>
        <v>41709.171851851854</v>
      </c>
      <c r="T300" s="14">
        <f t="shared" si="50"/>
        <v>41768.583333333336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48"/>
        <v>1.789525</v>
      </c>
      <c r="P301"/>
      <c r="Q301" s="9" t="s">
        <v>8309</v>
      </c>
      <c r="R301" t="s">
        <v>8314</v>
      </c>
      <c r="S301" s="14">
        <f t="shared" si="49"/>
        <v>40468.933564814819</v>
      </c>
      <c r="T301" s="14">
        <f t="shared" si="50"/>
        <v>40498.975231481483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48"/>
        <v>1.0172264</v>
      </c>
      <c r="P302"/>
      <c r="Q302" s="9" t="s">
        <v>8309</v>
      </c>
      <c r="R302" t="s">
        <v>8314</v>
      </c>
      <c r="S302" s="14">
        <f t="shared" si="49"/>
        <v>40626.668263888889</v>
      </c>
      <c r="T302" s="14">
        <f t="shared" si="50"/>
        <v>40657.668263888889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48"/>
        <v>1.1873499999999999</v>
      </c>
      <c r="P303"/>
      <c r="Q303" s="9" t="s">
        <v>8309</v>
      </c>
      <c r="R303" t="s">
        <v>8314</v>
      </c>
      <c r="S303" s="14">
        <f t="shared" si="49"/>
        <v>41312.446006944447</v>
      </c>
      <c r="T303" s="14">
        <f t="shared" si="50"/>
        <v>41352.404340277782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48"/>
        <v>1.0045999999999999</v>
      </c>
      <c r="P304"/>
      <c r="Q304" s="9" t="s">
        <v>8309</v>
      </c>
      <c r="R304" t="s">
        <v>8314</v>
      </c>
      <c r="S304" s="14">
        <f t="shared" si="49"/>
        <v>40933.565254629633</v>
      </c>
      <c r="T304" s="14">
        <f t="shared" si="50"/>
        <v>40963.565254629633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48"/>
        <v>1.3746666666666667</v>
      </c>
      <c r="P305"/>
      <c r="Q305" s="9" t="s">
        <v>8309</v>
      </c>
      <c r="R305" t="s">
        <v>8314</v>
      </c>
      <c r="S305" s="14">
        <f t="shared" si="49"/>
        <v>41031.779467592598</v>
      </c>
      <c r="T305" s="14">
        <f t="shared" si="50"/>
        <v>41061.779467592598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48"/>
        <v>2.3164705882352941</v>
      </c>
      <c r="P306"/>
      <c r="Q306" s="9" t="s">
        <v>8309</v>
      </c>
      <c r="R306" t="s">
        <v>8314</v>
      </c>
      <c r="S306" s="14">
        <f t="shared" si="49"/>
        <v>41113.803206018521</v>
      </c>
      <c r="T306" s="14">
        <f t="shared" si="50"/>
        <v>41152.791666666672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48"/>
        <v>1.3033333333333332</v>
      </c>
      <c r="P307"/>
      <c r="Q307" s="9" t="s">
        <v>8309</v>
      </c>
      <c r="R307" t="s">
        <v>8314</v>
      </c>
      <c r="S307" s="14">
        <f t="shared" si="49"/>
        <v>40948.338530092595</v>
      </c>
      <c r="T307" s="14">
        <f t="shared" si="50"/>
        <v>40978.338530092595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48"/>
        <v>2.9289999999999998</v>
      </c>
      <c r="P308"/>
      <c r="Q308" s="9" t="s">
        <v>8309</v>
      </c>
      <c r="R308" t="s">
        <v>8314</v>
      </c>
      <c r="S308" s="14">
        <f t="shared" si="49"/>
        <v>41333.545520833337</v>
      </c>
      <c r="T308" s="14">
        <f t="shared" si="50"/>
        <v>41353.503854166673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48"/>
        <v>1.1131818181818183</v>
      </c>
      <c r="P309"/>
      <c r="Q309" s="9" t="s">
        <v>8309</v>
      </c>
      <c r="R309" t="s">
        <v>8314</v>
      </c>
      <c r="S309" s="14">
        <f t="shared" si="49"/>
        <v>41282.652789351851</v>
      </c>
      <c r="T309" s="14">
        <f t="shared" si="50"/>
        <v>41312.652789351851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48"/>
        <v>1.0556666666666668</v>
      </c>
      <c r="P310"/>
      <c r="Q310" s="9" t="s">
        <v>8309</v>
      </c>
      <c r="R310" t="s">
        <v>8314</v>
      </c>
      <c r="S310" s="14">
        <f t="shared" si="49"/>
        <v>40567.40289351852</v>
      </c>
      <c r="T310" s="14">
        <f t="shared" si="50"/>
        <v>40612.40289351852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48"/>
        <v>1.1894444444444445</v>
      </c>
      <c r="P311"/>
      <c r="Q311" s="9" t="s">
        <v>8309</v>
      </c>
      <c r="R311" t="s">
        <v>8314</v>
      </c>
      <c r="S311" s="14">
        <f t="shared" si="49"/>
        <v>41134.45988425926</v>
      </c>
      <c r="T311" s="14">
        <f t="shared" si="50"/>
        <v>41155.45988425926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48"/>
        <v>1.04129</v>
      </c>
      <c r="P312"/>
      <c r="Q312" s="9" t="s">
        <v>8309</v>
      </c>
      <c r="R312" t="s">
        <v>8314</v>
      </c>
      <c r="S312" s="14">
        <f t="shared" si="49"/>
        <v>40820.891469907408</v>
      </c>
      <c r="T312" s="14">
        <f t="shared" si="50"/>
        <v>40835.791666666672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48"/>
        <v>1.0410165</v>
      </c>
      <c r="P313"/>
      <c r="Q313" s="9" t="s">
        <v>8309</v>
      </c>
      <c r="R313" t="s">
        <v>8314</v>
      </c>
      <c r="S313" s="14">
        <f t="shared" si="49"/>
        <v>40867.928148148152</v>
      </c>
      <c r="T313" s="14">
        <f t="shared" si="50"/>
        <v>40909.040972222225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48"/>
        <v>1.1187499999999999</v>
      </c>
      <c r="P314"/>
      <c r="Q314" s="9" t="s">
        <v>8309</v>
      </c>
      <c r="R314" t="s">
        <v>8314</v>
      </c>
      <c r="S314" s="14">
        <f t="shared" si="49"/>
        <v>41348.586018518523</v>
      </c>
      <c r="T314" s="14">
        <f t="shared" si="50"/>
        <v>41378.586018518523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48"/>
        <v>1.0473529411764706</v>
      </c>
      <c r="P315"/>
      <c r="Q315" s="9" t="s">
        <v>8309</v>
      </c>
      <c r="R315" t="s">
        <v>8314</v>
      </c>
      <c r="S315" s="14">
        <f t="shared" si="49"/>
        <v>40356.936273148152</v>
      </c>
      <c r="T315" s="14">
        <f t="shared" si="50"/>
        <v>40401.374305555561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48"/>
        <v>3.8515000000000001</v>
      </c>
      <c r="P316"/>
      <c r="Q316" s="9" t="s">
        <v>8309</v>
      </c>
      <c r="R316" t="s">
        <v>8314</v>
      </c>
      <c r="S316" s="14">
        <f t="shared" si="49"/>
        <v>41304.541527777779</v>
      </c>
      <c r="T316" s="14">
        <f t="shared" si="50"/>
        <v>41334.541527777779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48"/>
        <v>1.01248</v>
      </c>
      <c r="P317"/>
      <c r="Q317" s="9" t="s">
        <v>8309</v>
      </c>
      <c r="R317" t="s">
        <v>8314</v>
      </c>
      <c r="S317" s="14">
        <f t="shared" si="49"/>
        <v>41113.480717592596</v>
      </c>
      <c r="T317" s="14">
        <f t="shared" si="50"/>
        <v>41143.480717592596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48"/>
        <v>1.1377333333333333</v>
      </c>
      <c r="P318"/>
      <c r="Q318" s="9" t="s">
        <v>8309</v>
      </c>
      <c r="R318" t="s">
        <v>8314</v>
      </c>
      <c r="S318" s="14">
        <f t="shared" si="49"/>
        <v>41950.631909722222</v>
      </c>
      <c r="T318" s="14">
        <f t="shared" si="50"/>
        <v>41983.915972222225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48"/>
        <v>1.0080333333333333</v>
      </c>
      <c r="P319"/>
      <c r="Q319" s="9" t="s">
        <v>8309</v>
      </c>
      <c r="R319" t="s">
        <v>8314</v>
      </c>
      <c r="S319" s="14">
        <f t="shared" si="49"/>
        <v>41589.38521990741</v>
      </c>
      <c r="T319" s="14">
        <f t="shared" si="50"/>
        <v>41619.38521990741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48"/>
        <v>2.8332000000000002</v>
      </c>
      <c r="P320"/>
      <c r="Q320" s="9" t="s">
        <v>8309</v>
      </c>
      <c r="R320" t="s">
        <v>8314</v>
      </c>
      <c r="S320" s="14">
        <f t="shared" si="49"/>
        <v>41329.747118055559</v>
      </c>
      <c r="T320" s="14">
        <f t="shared" si="50"/>
        <v>41359.705451388894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48"/>
        <v>1.1268</v>
      </c>
      <c r="P321"/>
      <c r="Q321" s="9" t="s">
        <v>8309</v>
      </c>
      <c r="R321" t="s">
        <v>8314</v>
      </c>
      <c r="S321" s="14">
        <f t="shared" si="49"/>
        <v>40123.546631944446</v>
      </c>
      <c r="T321" s="14">
        <f t="shared" si="50"/>
        <v>40211.040972222225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48"/>
        <v>1.0658000000000001</v>
      </c>
      <c r="P322"/>
      <c r="Q322" s="9" t="s">
        <v>8309</v>
      </c>
      <c r="R322" t="s">
        <v>8314</v>
      </c>
      <c r="S322" s="14">
        <f t="shared" si="49"/>
        <v>42331.259641203702</v>
      </c>
      <c r="T322" s="14">
        <f t="shared" si="50"/>
        <v>42360.666666666664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51">E323/D323</f>
        <v>1.0266285714285714</v>
      </c>
      <c r="P323"/>
      <c r="Q323" s="9" t="s">
        <v>8309</v>
      </c>
      <c r="R323" t="s">
        <v>8314</v>
      </c>
      <c r="S323" s="14">
        <f t="shared" ref="S323:S386" si="52">((J323/60/60/24)+DATE(1970,1,1)+(-7/24))</f>
        <v>42647.15493055556</v>
      </c>
      <c r="T323" s="14">
        <f t="shared" ref="T323:T386" si="53">((I323/60/60/24)+DATE(1970,1,1)+(-7/24))</f>
        <v>42682.196597222232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51"/>
        <v>1.0791200000000001</v>
      </c>
      <c r="P324"/>
      <c r="Q324" s="9" t="s">
        <v>8309</v>
      </c>
      <c r="R324" t="s">
        <v>8314</v>
      </c>
      <c r="S324" s="14">
        <f t="shared" si="52"/>
        <v>42473.278333333335</v>
      </c>
      <c r="T324" s="14">
        <f t="shared" si="53"/>
        <v>42503.278333333335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51"/>
        <v>1.2307407407407407</v>
      </c>
      <c r="P325"/>
      <c r="Q325" s="9" t="s">
        <v>8309</v>
      </c>
      <c r="R325" t="s">
        <v>8314</v>
      </c>
      <c r="S325" s="14">
        <f t="shared" si="52"/>
        <v>42697.029699074075</v>
      </c>
      <c r="T325" s="14">
        <f t="shared" si="53"/>
        <v>42725.040972222225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51"/>
        <v>1.016</v>
      </c>
      <c r="P326"/>
      <c r="Q326" s="9" t="s">
        <v>8309</v>
      </c>
      <c r="R326" t="s">
        <v>8314</v>
      </c>
      <c r="S326" s="14">
        <f t="shared" si="52"/>
        <v>42184.334583333337</v>
      </c>
      <c r="T326" s="14">
        <f t="shared" si="53"/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51"/>
        <v>1.04396</v>
      </c>
      <c r="P327"/>
      <c r="Q327" s="9" t="s">
        <v>8309</v>
      </c>
      <c r="R327" t="s">
        <v>8314</v>
      </c>
      <c r="S327" s="14">
        <f t="shared" si="52"/>
        <v>42688.896215277775</v>
      </c>
      <c r="T327" s="14">
        <f t="shared" si="53"/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51"/>
        <v>1.1292973333333334</v>
      </c>
      <c r="P328"/>
      <c r="Q328" s="9" t="s">
        <v>8309</v>
      </c>
      <c r="R328" t="s">
        <v>8314</v>
      </c>
      <c r="S328" s="14">
        <f t="shared" si="52"/>
        <v>42775.023217592599</v>
      </c>
      <c r="T328" s="14">
        <f t="shared" si="53"/>
        <v>42808.664583333339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51"/>
        <v>1.3640000000000001</v>
      </c>
      <c r="P329"/>
      <c r="Q329" s="9" t="s">
        <v>8309</v>
      </c>
      <c r="R329" t="s">
        <v>8314</v>
      </c>
      <c r="S329" s="14">
        <f t="shared" si="52"/>
        <v>42057.94362268519</v>
      </c>
      <c r="T329" s="14">
        <f t="shared" si="53"/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51"/>
        <v>1.036144</v>
      </c>
      <c r="P330"/>
      <c r="Q330" s="9" t="s">
        <v>8309</v>
      </c>
      <c r="R330" t="s">
        <v>8314</v>
      </c>
      <c r="S330" s="14">
        <f t="shared" si="52"/>
        <v>42278.654953703706</v>
      </c>
      <c r="T330" s="14">
        <f t="shared" si="53"/>
        <v>42308.875000000007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51"/>
        <v>1.0549999999999999</v>
      </c>
      <c r="P331"/>
      <c r="Q331" s="9" t="s">
        <v>8309</v>
      </c>
      <c r="R331" t="s">
        <v>8314</v>
      </c>
      <c r="S331" s="14">
        <f t="shared" si="52"/>
        <v>42291.175081018526</v>
      </c>
      <c r="T331" s="14">
        <f t="shared" si="53"/>
        <v>42314.875000000007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51"/>
        <v>1.0182857142857142</v>
      </c>
      <c r="P332"/>
      <c r="Q332" s="9" t="s">
        <v>8309</v>
      </c>
      <c r="R332" t="s">
        <v>8314</v>
      </c>
      <c r="S332" s="14">
        <f t="shared" si="52"/>
        <v>41379.224108796298</v>
      </c>
      <c r="T332" s="14">
        <f t="shared" si="53"/>
        <v>41410.874305555561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51"/>
        <v>1.0660499999999999</v>
      </c>
      <c r="P333"/>
      <c r="Q333" s="9" t="s">
        <v>8309</v>
      </c>
      <c r="R333" t="s">
        <v>8314</v>
      </c>
      <c r="S333" s="14">
        <f t="shared" si="52"/>
        <v>42507.28974537037</v>
      </c>
      <c r="T333" s="14">
        <f t="shared" si="53"/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51"/>
        <v>1.13015</v>
      </c>
      <c r="P334"/>
      <c r="Q334" s="9" t="s">
        <v>8309</v>
      </c>
      <c r="R334" t="s">
        <v>8314</v>
      </c>
      <c r="S334" s="14">
        <f t="shared" si="52"/>
        <v>42263.388622685183</v>
      </c>
      <c r="T334" s="14">
        <f t="shared" si="53"/>
        <v>42305.041666666664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51"/>
        <v>1.252275</v>
      </c>
      <c r="P335"/>
      <c r="Q335" s="9" t="s">
        <v>8309</v>
      </c>
      <c r="R335" t="s">
        <v>8314</v>
      </c>
      <c r="S335" s="14">
        <f t="shared" si="52"/>
        <v>42437.34480324074</v>
      </c>
      <c r="T335" s="14">
        <f t="shared" si="53"/>
        <v>42467.303136574075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51"/>
        <v>1.0119</v>
      </c>
      <c r="P336"/>
      <c r="Q336" s="9" t="s">
        <v>8309</v>
      </c>
      <c r="R336" t="s">
        <v>8314</v>
      </c>
      <c r="S336" s="14">
        <f t="shared" si="52"/>
        <v>42101.390706018523</v>
      </c>
      <c r="T336" s="14">
        <f t="shared" si="53"/>
        <v>42139.500000000007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51"/>
        <v>1.0276470588235294</v>
      </c>
      <c r="P337"/>
      <c r="Q337" s="9" t="s">
        <v>8309</v>
      </c>
      <c r="R337" t="s">
        <v>8314</v>
      </c>
      <c r="S337" s="14">
        <f t="shared" si="52"/>
        <v>42101.445775462962</v>
      </c>
      <c r="T337" s="14">
        <f t="shared" si="53"/>
        <v>42132.625000000007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51"/>
        <v>1.1683911999999999</v>
      </c>
      <c r="P338"/>
      <c r="Q338" s="9" t="s">
        <v>8309</v>
      </c>
      <c r="R338" t="s">
        <v>8314</v>
      </c>
      <c r="S338" s="14">
        <f t="shared" si="52"/>
        <v>42291.304606481484</v>
      </c>
      <c r="T338" s="14">
        <f t="shared" si="53"/>
        <v>42321.346273148149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51"/>
        <v>1.0116833333333335</v>
      </c>
      <c r="P339"/>
      <c r="Q339" s="9" t="s">
        <v>8309</v>
      </c>
      <c r="R339" t="s">
        <v>8314</v>
      </c>
      <c r="S339" s="14">
        <f t="shared" si="52"/>
        <v>42046.836898148154</v>
      </c>
      <c r="T339" s="14">
        <f t="shared" si="53"/>
        <v>42076.795231481483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51"/>
        <v>1.1013360000000001</v>
      </c>
      <c r="P340"/>
      <c r="Q340" s="9" t="s">
        <v>8309</v>
      </c>
      <c r="R340" t="s">
        <v>8314</v>
      </c>
      <c r="S340" s="14">
        <f t="shared" si="52"/>
        <v>42559.464004629634</v>
      </c>
      <c r="T340" s="14">
        <f t="shared" si="53"/>
        <v>42615.750000000007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51"/>
        <v>1.0808333333333333</v>
      </c>
      <c r="P341"/>
      <c r="Q341" s="9" t="s">
        <v>8309</v>
      </c>
      <c r="R341" t="s">
        <v>8314</v>
      </c>
      <c r="S341" s="14">
        <f t="shared" si="52"/>
        <v>42093.46837962963</v>
      </c>
      <c r="T341" s="14">
        <f t="shared" si="53"/>
        <v>42123.46837962963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51"/>
        <v>1.2502285714285715</v>
      </c>
      <c r="P342"/>
      <c r="Q342" s="9" t="s">
        <v>8309</v>
      </c>
      <c r="R342" t="s">
        <v>8314</v>
      </c>
      <c r="S342" s="14">
        <f t="shared" si="52"/>
        <v>42772.37739583334</v>
      </c>
      <c r="T342" s="14">
        <f t="shared" si="53"/>
        <v>42802.583333333336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51"/>
        <v>1.0671428571428572</v>
      </c>
      <c r="P343"/>
      <c r="Q343" s="9" t="s">
        <v>8309</v>
      </c>
      <c r="R343" t="s">
        <v>8314</v>
      </c>
      <c r="S343" s="14">
        <f t="shared" si="52"/>
        <v>41894.587939814817</v>
      </c>
      <c r="T343" s="14">
        <f t="shared" si="53"/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51"/>
        <v>1.0036639999999999</v>
      </c>
      <c r="P344"/>
      <c r="Q344" s="9" t="s">
        <v>8309</v>
      </c>
      <c r="R344" t="s">
        <v>8314</v>
      </c>
      <c r="S344" s="14">
        <f t="shared" si="52"/>
        <v>42459.489178240743</v>
      </c>
      <c r="T344" s="14">
        <f t="shared" si="53"/>
        <v>42489.489178240743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51"/>
        <v>1.0202863333333334</v>
      </c>
      <c r="P345"/>
      <c r="Q345" s="9" t="s">
        <v>8309</v>
      </c>
      <c r="R345" t="s">
        <v>8314</v>
      </c>
      <c r="S345" s="14">
        <f t="shared" si="52"/>
        <v>41926.446122685185</v>
      </c>
      <c r="T345" s="14">
        <f t="shared" si="53"/>
        <v>41956.833333333336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51"/>
        <v>1.0208358208955224</v>
      </c>
      <c r="P346"/>
      <c r="Q346" s="9" t="s">
        <v>8309</v>
      </c>
      <c r="R346" t="s">
        <v>8314</v>
      </c>
      <c r="S346" s="14">
        <f t="shared" si="52"/>
        <v>42111.679328703707</v>
      </c>
      <c r="T346" s="14">
        <f t="shared" si="53"/>
        <v>42155.805555555555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51"/>
        <v>1.2327586206896552</v>
      </c>
      <c r="P347"/>
      <c r="Q347" s="9" t="s">
        <v>8309</v>
      </c>
      <c r="R347" t="s">
        <v>8314</v>
      </c>
      <c r="S347" s="14">
        <f t="shared" si="52"/>
        <v>42114.652662037035</v>
      </c>
      <c r="T347" s="14">
        <f t="shared" si="53"/>
        <v>42144.652662037035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51"/>
        <v>1.7028880000000002</v>
      </c>
      <c r="P348"/>
      <c r="Q348" s="9" t="s">
        <v>8309</v>
      </c>
      <c r="R348" t="s">
        <v>8314</v>
      </c>
      <c r="S348" s="14">
        <f t="shared" si="52"/>
        <v>42261.208576388897</v>
      </c>
      <c r="T348" s="14">
        <f t="shared" si="53"/>
        <v>42291.208576388897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51"/>
        <v>1.1159049999999999</v>
      </c>
      <c r="P349"/>
      <c r="Q349" s="9" t="s">
        <v>8309</v>
      </c>
      <c r="R349" t="s">
        <v>8314</v>
      </c>
      <c r="S349" s="14">
        <f t="shared" si="52"/>
        <v>42292.20380787037</v>
      </c>
      <c r="T349" s="14">
        <f t="shared" si="53"/>
        <v>42322.245474537041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51"/>
        <v>1.03</v>
      </c>
      <c r="P350"/>
      <c r="Q350" s="9" t="s">
        <v>8309</v>
      </c>
      <c r="R350" t="s">
        <v>8314</v>
      </c>
      <c r="S350" s="14">
        <f t="shared" si="52"/>
        <v>42207.295324074075</v>
      </c>
      <c r="T350" s="14">
        <f t="shared" si="53"/>
        <v>42237.295324074075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51"/>
        <v>1.0663570159857905</v>
      </c>
      <c r="P351"/>
      <c r="Q351" s="9" t="s">
        <v>8309</v>
      </c>
      <c r="R351" t="s">
        <v>8314</v>
      </c>
      <c r="S351" s="14">
        <f t="shared" si="52"/>
        <v>42760.207268518519</v>
      </c>
      <c r="T351" s="14">
        <f t="shared" si="53"/>
        <v>42790.207268518519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51"/>
        <v>1.1476</v>
      </c>
      <c r="P352"/>
      <c r="Q352" s="9" t="s">
        <v>8309</v>
      </c>
      <c r="R352" t="s">
        <v>8314</v>
      </c>
      <c r="S352" s="14">
        <f t="shared" si="52"/>
        <v>42585.774409722224</v>
      </c>
      <c r="T352" s="14">
        <f t="shared" si="53"/>
        <v>42623.874305555561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51"/>
        <v>1.2734117647058822</v>
      </c>
      <c r="P353"/>
      <c r="Q353" s="9" t="s">
        <v>8309</v>
      </c>
      <c r="R353" t="s">
        <v>8314</v>
      </c>
      <c r="S353" s="14">
        <f t="shared" si="52"/>
        <v>42427.673078703701</v>
      </c>
      <c r="T353" s="14">
        <f t="shared" si="53"/>
        <v>42467.631412037044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51"/>
        <v>1.1656</v>
      </c>
      <c r="P354"/>
      <c r="Q354" s="9" t="s">
        <v>8309</v>
      </c>
      <c r="R354" t="s">
        <v>8314</v>
      </c>
      <c r="S354" s="14">
        <f t="shared" si="52"/>
        <v>41889.875787037039</v>
      </c>
      <c r="T354" s="14">
        <f t="shared" si="53"/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51"/>
        <v>1.0861819426615318</v>
      </c>
      <c r="P355"/>
      <c r="Q355" s="9" t="s">
        <v>8309</v>
      </c>
      <c r="R355" t="s">
        <v>8314</v>
      </c>
      <c r="S355" s="14">
        <f t="shared" si="52"/>
        <v>42297.500219907415</v>
      </c>
      <c r="T355" s="14">
        <f t="shared" si="53"/>
        <v>42327.541886574072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51"/>
        <v>1.0394285714285714</v>
      </c>
      <c r="P356"/>
      <c r="Q356" s="9" t="s">
        <v>8309</v>
      </c>
      <c r="R356" t="s">
        <v>8314</v>
      </c>
      <c r="S356" s="14">
        <f t="shared" si="52"/>
        <v>42438.536122685189</v>
      </c>
      <c r="T356" s="14">
        <f t="shared" si="53"/>
        <v>42468.494456018518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51"/>
        <v>1.1625714285714286</v>
      </c>
      <c r="P357"/>
      <c r="Q357" s="9" t="s">
        <v>8309</v>
      </c>
      <c r="R357" t="s">
        <v>8314</v>
      </c>
      <c r="S357" s="14">
        <f t="shared" si="52"/>
        <v>41943.002245370371</v>
      </c>
      <c r="T357" s="14">
        <f t="shared" si="53"/>
        <v>41974.043912037036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51"/>
        <v>1.0269239999999999</v>
      </c>
      <c r="P358"/>
      <c r="Q358" s="9" t="s">
        <v>8309</v>
      </c>
      <c r="R358" t="s">
        <v>8314</v>
      </c>
      <c r="S358" s="14">
        <f t="shared" si="52"/>
        <v>42415.511493055557</v>
      </c>
      <c r="T358" s="14">
        <f t="shared" si="53"/>
        <v>42445.469826388893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51"/>
        <v>1.74</v>
      </c>
      <c r="P359"/>
      <c r="Q359" s="9" t="s">
        <v>8309</v>
      </c>
      <c r="R359" t="s">
        <v>8314</v>
      </c>
      <c r="S359" s="14">
        <f t="shared" si="52"/>
        <v>42077.930520833332</v>
      </c>
      <c r="T359" s="14">
        <f t="shared" si="53"/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51"/>
        <v>1.03088</v>
      </c>
      <c r="P360"/>
      <c r="Q360" s="9" t="s">
        <v>8309</v>
      </c>
      <c r="R360" t="s">
        <v>8314</v>
      </c>
      <c r="S360" s="14">
        <f t="shared" si="52"/>
        <v>42507.568530092591</v>
      </c>
      <c r="T360" s="14">
        <f t="shared" si="53"/>
        <v>42536.333333333336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51"/>
        <v>1.0485537190082646</v>
      </c>
      <c r="P361"/>
      <c r="Q361" s="9" t="s">
        <v>8309</v>
      </c>
      <c r="R361" t="s">
        <v>8314</v>
      </c>
      <c r="S361" s="14">
        <f t="shared" si="52"/>
        <v>41934.778819444444</v>
      </c>
      <c r="T361" s="14">
        <f t="shared" si="53"/>
        <v>41956.925000000003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51"/>
        <v>1.0137499999999999</v>
      </c>
      <c r="P362"/>
      <c r="Q362" s="9" t="s">
        <v>8309</v>
      </c>
      <c r="R362" t="s">
        <v>8314</v>
      </c>
      <c r="S362" s="14">
        <f t="shared" si="52"/>
        <v>42163.606250000004</v>
      </c>
      <c r="T362" s="14">
        <f t="shared" si="53"/>
        <v>42207.84097222222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51"/>
        <v>1.1107699999999998</v>
      </c>
      <c r="P363"/>
      <c r="Q363" s="9" t="s">
        <v>8309</v>
      </c>
      <c r="R363" t="s">
        <v>8314</v>
      </c>
      <c r="S363" s="14">
        <f t="shared" si="52"/>
        <v>41935.709560185183</v>
      </c>
      <c r="T363" s="14">
        <f t="shared" si="53"/>
        <v>41965.751226851855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51"/>
        <v>1.2415933781686497</v>
      </c>
      <c r="P364"/>
      <c r="Q364" s="9" t="s">
        <v>8309</v>
      </c>
      <c r="R364" t="s">
        <v>8314</v>
      </c>
      <c r="S364" s="14">
        <f t="shared" si="52"/>
        <v>41836.91887731482</v>
      </c>
      <c r="T364" s="14">
        <f t="shared" si="53"/>
        <v>41858.708333333336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51"/>
        <v>1.0133333333333334</v>
      </c>
      <c r="P365"/>
      <c r="Q365" s="9" t="s">
        <v>8309</v>
      </c>
      <c r="R365" t="s">
        <v>8314</v>
      </c>
      <c r="S365" s="14">
        <f t="shared" si="52"/>
        <v>40255.452962962961</v>
      </c>
      <c r="T365" s="14">
        <f t="shared" si="53"/>
        <v>40300.515277777777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51"/>
        <v>1.1016142857142857</v>
      </c>
      <c r="P366"/>
      <c r="Q366" s="9" t="s">
        <v>8309</v>
      </c>
      <c r="R366" t="s">
        <v>8314</v>
      </c>
      <c r="S366" s="14">
        <f t="shared" si="52"/>
        <v>41780.567962962967</v>
      </c>
      <c r="T366" s="14">
        <f t="shared" si="53"/>
        <v>41810.874305555561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51"/>
        <v>1.0397333333333334</v>
      </c>
      <c r="P367"/>
      <c r="Q367" s="9" t="s">
        <v>8309</v>
      </c>
      <c r="R367" t="s">
        <v>8314</v>
      </c>
      <c r="S367" s="14">
        <f t="shared" si="52"/>
        <v>41668.314803240741</v>
      </c>
      <c r="T367" s="14">
        <f t="shared" si="53"/>
        <v>41698.314803240741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51"/>
        <v>1.013157894736842</v>
      </c>
      <c r="P368"/>
      <c r="Q368" s="9" t="s">
        <v>8309</v>
      </c>
      <c r="R368" t="s">
        <v>8314</v>
      </c>
      <c r="S368" s="14">
        <f t="shared" si="52"/>
        <v>41019.50136574074</v>
      </c>
      <c r="T368" s="14">
        <f t="shared" si="53"/>
        <v>41049.50136574074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51"/>
        <v>1.033501</v>
      </c>
      <c r="P369"/>
      <c r="Q369" s="9" t="s">
        <v>8309</v>
      </c>
      <c r="R369" t="s">
        <v>8314</v>
      </c>
      <c r="S369" s="14">
        <f t="shared" si="52"/>
        <v>41355.285625000004</v>
      </c>
      <c r="T369" s="14">
        <f t="shared" si="53"/>
        <v>41394.915972222225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51"/>
        <v>1.04112</v>
      </c>
      <c r="P370"/>
      <c r="Q370" s="9" t="s">
        <v>8309</v>
      </c>
      <c r="R370" t="s">
        <v>8314</v>
      </c>
      <c r="S370" s="14">
        <f t="shared" si="52"/>
        <v>42043.31391203704</v>
      </c>
      <c r="T370" s="14">
        <f t="shared" si="53"/>
        <v>42078.272245370368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51"/>
        <v>1.1015569230769231</v>
      </c>
      <c r="P371"/>
      <c r="Q371" s="9" t="s">
        <v>8309</v>
      </c>
      <c r="R371" t="s">
        <v>8314</v>
      </c>
      <c r="S371" s="14">
        <f t="shared" si="52"/>
        <v>40893.260057870371</v>
      </c>
      <c r="T371" s="14">
        <f t="shared" si="53"/>
        <v>40923.260057870371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51"/>
        <v>1.2202</v>
      </c>
      <c r="P372"/>
      <c r="Q372" s="9" t="s">
        <v>8309</v>
      </c>
      <c r="R372" t="s">
        <v>8314</v>
      </c>
      <c r="S372" s="14">
        <f t="shared" si="52"/>
        <v>42711.503472222226</v>
      </c>
      <c r="T372" s="14">
        <f t="shared" si="53"/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51"/>
        <v>1.1416866666666667</v>
      </c>
      <c r="P373"/>
      <c r="Q373" s="9" t="s">
        <v>8309</v>
      </c>
      <c r="R373" t="s">
        <v>8314</v>
      </c>
      <c r="S373" s="14">
        <f t="shared" si="52"/>
        <v>41261.476145833338</v>
      </c>
      <c r="T373" s="14">
        <f t="shared" si="53"/>
        <v>41306.476145833338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51"/>
        <v>1.2533333333333334</v>
      </c>
      <c r="P374"/>
      <c r="Q374" s="9" t="s">
        <v>8309</v>
      </c>
      <c r="R374" t="s">
        <v>8314</v>
      </c>
      <c r="S374" s="14">
        <f t="shared" si="52"/>
        <v>42425.285231481488</v>
      </c>
      <c r="T374" s="14">
        <f t="shared" si="53"/>
        <v>42465.375000000007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51"/>
        <v>1.0666666666666667</v>
      </c>
      <c r="P375"/>
      <c r="Q375" s="9" t="s">
        <v>8309</v>
      </c>
      <c r="R375" t="s">
        <v>8314</v>
      </c>
      <c r="S375" s="14">
        <f t="shared" si="52"/>
        <v>41078.620347222226</v>
      </c>
      <c r="T375" s="14">
        <f t="shared" si="53"/>
        <v>41108.620347222226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51"/>
        <v>1.3065</v>
      </c>
      <c r="P376"/>
      <c r="Q376" s="9" t="s">
        <v>8309</v>
      </c>
      <c r="R376" t="s">
        <v>8314</v>
      </c>
      <c r="S376" s="14">
        <f t="shared" si="52"/>
        <v>40757.597581018519</v>
      </c>
      <c r="T376" s="14">
        <f t="shared" si="53"/>
        <v>40802.597581018519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51"/>
        <v>1.2</v>
      </c>
      <c r="P377"/>
      <c r="Q377" s="9" t="s">
        <v>8309</v>
      </c>
      <c r="R377" t="s">
        <v>8314</v>
      </c>
      <c r="S377" s="14">
        <f t="shared" si="52"/>
        <v>41657.693414351852</v>
      </c>
      <c r="T377" s="14">
        <f t="shared" si="53"/>
        <v>41699.429166666669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51"/>
        <v>1.0595918367346939</v>
      </c>
      <c r="P378"/>
      <c r="Q378" s="9" t="s">
        <v>8309</v>
      </c>
      <c r="R378" t="s">
        <v>8314</v>
      </c>
      <c r="S378" s="14">
        <f t="shared" si="52"/>
        <v>42576.161064814813</v>
      </c>
      <c r="T378" s="14">
        <f t="shared" si="53"/>
        <v>42607.161064814813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51"/>
        <v>1.1439999999999999</v>
      </c>
      <c r="P379"/>
      <c r="Q379" s="9" t="s">
        <v>8309</v>
      </c>
      <c r="R379" t="s">
        <v>8314</v>
      </c>
      <c r="S379" s="14">
        <f t="shared" si="52"/>
        <v>42291.959120370368</v>
      </c>
      <c r="T379" s="14">
        <f t="shared" si="53"/>
        <v>42322.000694444447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51"/>
        <v>1.1176666666666666</v>
      </c>
      <c r="P380"/>
      <c r="Q380" s="9" t="s">
        <v>8309</v>
      </c>
      <c r="R380" t="s">
        <v>8314</v>
      </c>
      <c r="S380" s="14">
        <f t="shared" si="52"/>
        <v>42370.280185185191</v>
      </c>
      <c r="T380" s="14">
        <f t="shared" si="53"/>
        <v>42394.702777777777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51"/>
        <v>1.1608000000000001</v>
      </c>
      <c r="P381"/>
      <c r="Q381" s="9" t="s">
        <v>8309</v>
      </c>
      <c r="R381" t="s">
        <v>8314</v>
      </c>
      <c r="S381" s="14">
        <f t="shared" si="52"/>
        <v>40987.396666666667</v>
      </c>
      <c r="T381" s="14">
        <f t="shared" si="53"/>
        <v>41032.396666666667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51"/>
        <v>1.415</v>
      </c>
      <c r="P382"/>
      <c r="Q382" s="9" t="s">
        <v>8309</v>
      </c>
      <c r="R382" t="s">
        <v>8314</v>
      </c>
      <c r="S382" s="14">
        <f t="shared" si="52"/>
        <v>42367.428148148152</v>
      </c>
      <c r="T382" s="14">
        <f t="shared" si="53"/>
        <v>42392.428148148152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51"/>
        <v>1.0472999999999999</v>
      </c>
      <c r="P383"/>
      <c r="Q383" s="9" t="s">
        <v>8309</v>
      </c>
      <c r="R383" t="s">
        <v>8314</v>
      </c>
      <c r="S383" s="14">
        <f t="shared" si="52"/>
        <v>41085.406446759262</v>
      </c>
      <c r="T383" s="14">
        <f t="shared" si="53"/>
        <v>41119.916666666672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51"/>
        <v>2.5583333333333331</v>
      </c>
      <c r="P384"/>
      <c r="Q384" s="9" t="s">
        <v>8309</v>
      </c>
      <c r="R384" t="s">
        <v>8314</v>
      </c>
      <c r="S384" s="14">
        <f t="shared" si="52"/>
        <v>41144.41782407408</v>
      </c>
      <c r="T384" s="14">
        <f t="shared" si="53"/>
        <v>41158.41782407408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51"/>
        <v>2.0670670670670672</v>
      </c>
      <c r="P385"/>
      <c r="Q385" s="9" t="s">
        <v>8309</v>
      </c>
      <c r="R385" t="s">
        <v>8314</v>
      </c>
      <c r="S385" s="14">
        <f t="shared" si="52"/>
        <v>41754.825914351852</v>
      </c>
      <c r="T385" s="14">
        <f t="shared" si="53"/>
        <v>41777.825914351852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51"/>
        <v>1.1210500000000001</v>
      </c>
      <c r="P386"/>
      <c r="Q386" s="9" t="s">
        <v>8309</v>
      </c>
      <c r="R386" t="s">
        <v>8314</v>
      </c>
      <c r="S386" s="14">
        <f t="shared" si="52"/>
        <v>41980.490127314821</v>
      </c>
      <c r="T386" s="14">
        <f t="shared" si="53"/>
        <v>42010.490127314821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54">E387/D387</f>
        <v>1.05982</v>
      </c>
      <c r="P387"/>
      <c r="Q387" s="9" t="s">
        <v>8309</v>
      </c>
      <c r="R387" t="s">
        <v>8314</v>
      </c>
      <c r="S387" s="14">
        <f t="shared" ref="S387:S450" si="55">((J387/60/60/24)+DATE(1970,1,1)+(-7/24))</f>
        <v>41934.29283564815</v>
      </c>
      <c r="T387" s="14">
        <f t="shared" ref="T387:T450" si="56">((I387/60/60/24)+DATE(1970,1,1)+(-7/24))</f>
        <v>41964.334502314821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54"/>
        <v>1.0016666666666667</v>
      </c>
      <c r="P388"/>
      <c r="Q388" s="9" t="s">
        <v>8309</v>
      </c>
      <c r="R388" t="s">
        <v>8314</v>
      </c>
      <c r="S388" s="14">
        <f t="shared" si="55"/>
        <v>42211.659618055557</v>
      </c>
      <c r="T388" s="14">
        <f t="shared" si="56"/>
        <v>42226.659618055557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54"/>
        <v>2.1398947368421051</v>
      </c>
      <c r="P389"/>
      <c r="Q389" s="9" t="s">
        <v>8309</v>
      </c>
      <c r="R389" t="s">
        <v>8314</v>
      </c>
      <c r="S389" s="14">
        <f t="shared" si="55"/>
        <v>42200.384930555556</v>
      </c>
      <c r="T389" s="14">
        <f t="shared" si="56"/>
        <v>42230.958333333336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54"/>
        <v>1.2616000000000001</v>
      </c>
      <c r="P390"/>
      <c r="Q390" s="9" t="s">
        <v>8309</v>
      </c>
      <c r="R390" t="s">
        <v>8314</v>
      </c>
      <c r="S390" s="14">
        <f t="shared" si="55"/>
        <v>42548.784490740749</v>
      </c>
      <c r="T390" s="14">
        <f t="shared" si="56"/>
        <v>42578.784490740749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54"/>
        <v>1.8153547058823529</v>
      </c>
      <c r="P391"/>
      <c r="Q391" s="9" t="s">
        <v>8309</v>
      </c>
      <c r="R391" t="s">
        <v>8314</v>
      </c>
      <c r="S391" s="14">
        <f t="shared" si="55"/>
        <v>41673.771412037036</v>
      </c>
      <c r="T391" s="14">
        <f t="shared" si="56"/>
        <v>41705.665972222225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54"/>
        <v>1</v>
      </c>
      <c r="P392"/>
      <c r="Q392" s="9" t="s">
        <v>8309</v>
      </c>
      <c r="R392" t="s">
        <v>8314</v>
      </c>
      <c r="S392" s="14">
        <f t="shared" si="55"/>
        <v>42111.745046296295</v>
      </c>
      <c r="T392" s="14">
        <f t="shared" si="56"/>
        <v>42131.745046296295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54"/>
        <v>1.0061</v>
      </c>
      <c r="P393"/>
      <c r="Q393" s="9" t="s">
        <v>8309</v>
      </c>
      <c r="R393" t="s">
        <v>8314</v>
      </c>
      <c r="S393" s="14">
        <f t="shared" si="55"/>
        <v>40864.750590277785</v>
      </c>
      <c r="T393" s="14">
        <f t="shared" si="56"/>
        <v>40894.749305555561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54"/>
        <v>1.009027027027027</v>
      </c>
      <c r="P394"/>
      <c r="Q394" s="9" t="s">
        <v>8309</v>
      </c>
      <c r="R394" t="s">
        <v>8314</v>
      </c>
      <c r="S394" s="14">
        <f t="shared" si="55"/>
        <v>40763.42559027778</v>
      </c>
      <c r="T394" s="14">
        <f t="shared" si="56"/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54"/>
        <v>1.10446</v>
      </c>
      <c r="P395"/>
      <c r="Q395" s="9" t="s">
        <v>8309</v>
      </c>
      <c r="R395" t="s">
        <v>8314</v>
      </c>
      <c r="S395" s="14">
        <f t="shared" si="55"/>
        <v>41526.417268518519</v>
      </c>
      <c r="T395" s="14">
        <f t="shared" si="56"/>
        <v>41557.417268518519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54"/>
        <v>1.118936170212766</v>
      </c>
      <c r="P396"/>
      <c r="Q396" s="9" t="s">
        <v>8309</v>
      </c>
      <c r="R396" t="s">
        <v>8314</v>
      </c>
      <c r="S396" s="14">
        <f t="shared" si="55"/>
        <v>42417.526412037041</v>
      </c>
      <c r="T396" s="14">
        <f t="shared" si="56"/>
        <v>42477.484745370377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54"/>
        <v>1.0804450000000001</v>
      </c>
      <c r="P397"/>
      <c r="Q397" s="9" t="s">
        <v>8309</v>
      </c>
      <c r="R397" t="s">
        <v>8314</v>
      </c>
      <c r="S397" s="14">
        <f t="shared" si="55"/>
        <v>40990.617592592593</v>
      </c>
      <c r="T397" s="14">
        <f t="shared" si="56"/>
        <v>41026.605555555558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54"/>
        <v>1.0666666666666667</v>
      </c>
      <c r="P398"/>
      <c r="Q398" s="9" t="s">
        <v>8309</v>
      </c>
      <c r="R398" t="s">
        <v>8314</v>
      </c>
      <c r="S398" s="14">
        <f t="shared" si="55"/>
        <v>41082.273217592592</v>
      </c>
      <c r="T398" s="14">
        <f t="shared" si="56"/>
        <v>41097.273217592592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54"/>
        <v>1.0390027322404372</v>
      </c>
      <c r="P399"/>
      <c r="Q399" s="9" t="s">
        <v>8309</v>
      </c>
      <c r="R399" t="s">
        <v>8314</v>
      </c>
      <c r="S399" s="14">
        <f t="shared" si="55"/>
        <v>40379.484768518523</v>
      </c>
      <c r="T399" s="14">
        <f t="shared" si="56"/>
        <v>40421.863888888889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54"/>
        <v>1.2516</v>
      </c>
      <c r="P400"/>
      <c r="Q400" s="9" t="s">
        <v>8309</v>
      </c>
      <c r="R400" t="s">
        <v>8314</v>
      </c>
      <c r="S400" s="14">
        <f t="shared" si="55"/>
        <v>42078.501458333332</v>
      </c>
      <c r="T400" s="14">
        <f t="shared" si="56"/>
        <v>42123.501458333332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54"/>
        <v>1.0680499999999999</v>
      </c>
      <c r="P401"/>
      <c r="Q401" s="9" t="s">
        <v>8309</v>
      </c>
      <c r="R401" t="s">
        <v>8314</v>
      </c>
      <c r="S401" s="14">
        <f t="shared" si="55"/>
        <v>42687.584108796298</v>
      </c>
      <c r="T401" s="14">
        <f t="shared" si="56"/>
        <v>42718.208333333336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54"/>
        <v>1.1230249999999999</v>
      </c>
      <c r="P402"/>
      <c r="Q402" s="9" t="s">
        <v>8309</v>
      </c>
      <c r="R402" t="s">
        <v>8314</v>
      </c>
      <c r="S402" s="14">
        <f t="shared" si="55"/>
        <v>41745.344293981485</v>
      </c>
      <c r="T402" s="14">
        <f t="shared" si="56"/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54"/>
        <v>1.0381199999999999</v>
      </c>
      <c r="P403"/>
      <c r="Q403" s="9" t="s">
        <v>8309</v>
      </c>
      <c r="R403" t="s">
        <v>8314</v>
      </c>
      <c r="S403" s="14">
        <f t="shared" si="55"/>
        <v>40732.550578703704</v>
      </c>
      <c r="T403" s="14">
        <f t="shared" si="56"/>
        <v>40762.550578703704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54"/>
        <v>1.4165000000000001</v>
      </c>
      <c r="P404"/>
      <c r="Q404" s="9" t="s">
        <v>8309</v>
      </c>
      <c r="R404" t="s">
        <v>8314</v>
      </c>
      <c r="S404" s="14">
        <f t="shared" si="55"/>
        <v>42292.247881944444</v>
      </c>
      <c r="T404" s="14">
        <f t="shared" si="56"/>
        <v>42313.289548611116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54"/>
        <v>1.0526</v>
      </c>
      <c r="P405"/>
      <c r="Q405" s="9" t="s">
        <v>8309</v>
      </c>
      <c r="R405" t="s">
        <v>8314</v>
      </c>
      <c r="S405" s="14">
        <f t="shared" si="55"/>
        <v>40718.018993055557</v>
      </c>
      <c r="T405" s="14">
        <f t="shared" si="56"/>
        <v>40765.005555555559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54"/>
        <v>1.0309142857142857</v>
      </c>
      <c r="P406"/>
      <c r="Q406" s="9" t="s">
        <v>8309</v>
      </c>
      <c r="R406" t="s">
        <v>8314</v>
      </c>
      <c r="S406" s="14">
        <f t="shared" si="55"/>
        <v>41646.336365740746</v>
      </c>
      <c r="T406" s="14">
        <f t="shared" si="56"/>
        <v>41675.669444444444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54"/>
        <v>1.0765957446808512</v>
      </c>
      <c r="P407"/>
      <c r="Q407" s="9" t="s">
        <v>8309</v>
      </c>
      <c r="R407" t="s">
        <v>8314</v>
      </c>
      <c r="S407" s="14">
        <f t="shared" si="55"/>
        <v>41673.793275462966</v>
      </c>
      <c r="T407" s="14">
        <f t="shared" si="56"/>
        <v>41703.793275462966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54"/>
        <v>1.0770464285714285</v>
      </c>
      <c r="P408"/>
      <c r="Q408" s="9" t="s">
        <v>8309</v>
      </c>
      <c r="R408" t="s">
        <v>8314</v>
      </c>
      <c r="S408" s="14">
        <f t="shared" si="55"/>
        <v>40637.870798611111</v>
      </c>
      <c r="T408" s="14">
        <f t="shared" si="56"/>
        <v>40671.957638888889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54"/>
        <v>1.0155000000000001</v>
      </c>
      <c r="P409"/>
      <c r="Q409" s="9" t="s">
        <v>8309</v>
      </c>
      <c r="R409" t="s">
        <v>8314</v>
      </c>
      <c r="S409" s="14">
        <f t="shared" si="55"/>
        <v>40806.579282407409</v>
      </c>
      <c r="T409" s="14">
        <f t="shared" si="56"/>
        <v>40866.62094907408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54"/>
        <v>1.0143766666666667</v>
      </c>
      <c r="P410"/>
      <c r="Q410" s="9" t="s">
        <v>8309</v>
      </c>
      <c r="R410" t="s">
        <v>8314</v>
      </c>
      <c r="S410" s="14">
        <f t="shared" si="55"/>
        <v>41543.444328703707</v>
      </c>
      <c r="T410" s="14">
        <f t="shared" si="56"/>
        <v>41583.485995370371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54"/>
        <v>1.3680000000000001</v>
      </c>
      <c r="P411"/>
      <c r="Q411" s="9" t="s">
        <v>8309</v>
      </c>
      <c r="R411" t="s">
        <v>8314</v>
      </c>
      <c r="S411" s="14">
        <f t="shared" si="55"/>
        <v>42543.571111111109</v>
      </c>
      <c r="T411" s="14">
        <f t="shared" si="56"/>
        <v>42573.571111111109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54"/>
        <v>1.2829999999999999</v>
      </c>
      <c r="P412"/>
      <c r="Q412" s="9" t="s">
        <v>8309</v>
      </c>
      <c r="R412" t="s">
        <v>8314</v>
      </c>
      <c r="S412" s="14">
        <f t="shared" si="55"/>
        <v>42113.689780092602</v>
      </c>
      <c r="T412" s="14">
        <f t="shared" si="56"/>
        <v>42173.689780092602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54"/>
        <v>1.0105</v>
      </c>
      <c r="P413"/>
      <c r="Q413" s="9" t="s">
        <v>8309</v>
      </c>
      <c r="R413" t="s">
        <v>8314</v>
      </c>
      <c r="S413" s="14">
        <f t="shared" si="55"/>
        <v>41597.884305555555</v>
      </c>
      <c r="T413" s="14">
        <f t="shared" si="56"/>
        <v>41629.916666666672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54"/>
        <v>1.2684</v>
      </c>
      <c r="P414"/>
      <c r="Q414" s="9" t="s">
        <v>8309</v>
      </c>
      <c r="R414" t="s">
        <v>8314</v>
      </c>
      <c r="S414" s="14">
        <f t="shared" si="55"/>
        <v>41099.45113425926</v>
      </c>
      <c r="T414" s="14">
        <f t="shared" si="56"/>
        <v>41115.45113425926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54"/>
        <v>1.0508593749999999</v>
      </c>
      <c r="P415"/>
      <c r="Q415" s="9" t="s">
        <v>8309</v>
      </c>
      <c r="R415" t="s">
        <v>8314</v>
      </c>
      <c r="S415" s="14">
        <f t="shared" si="55"/>
        <v>41079.585775462961</v>
      </c>
      <c r="T415" s="14">
        <f t="shared" si="56"/>
        <v>41109.585775462961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54"/>
        <v>1.0285405405405406</v>
      </c>
      <c r="P416"/>
      <c r="Q416" s="9" t="s">
        <v>8309</v>
      </c>
      <c r="R416" t="s">
        <v>8314</v>
      </c>
      <c r="S416" s="14">
        <f t="shared" si="55"/>
        <v>41528.771585648152</v>
      </c>
      <c r="T416" s="14">
        <f t="shared" si="56"/>
        <v>41558.771585648152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54"/>
        <v>1.0214714285714286</v>
      </c>
      <c r="P417"/>
      <c r="Q417" s="9" t="s">
        <v>8309</v>
      </c>
      <c r="R417" t="s">
        <v>8314</v>
      </c>
      <c r="S417" s="14">
        <f t="shared" si="55"/>
        <v>41904.560208333336</v>
      </c>
      <c r="T417" s="14">
        <f t="shared" si="56"/>
        <v>41929.208333333336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54"/>
        <v>1.2021700000000002</v>
      </c>
      <c r="P418"/>
      <c r="Q418" s="9" t="s">
        <v>8309</v>
      </c>
      <c r="R418" t="s">
        <v>8314</v>
      </c>
      <c r="S418" s="14">
        <f t="shared" si="55"/>
        <v>41648.104525462964</v>
      </c>
      <c r="T418" s="14">
        <f t="shared" si="56"/>
        <v>41678.104525462964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54"/>
        <v>1.0024761904761905</v>
      </c>
      <c r="P419"/>
      <c r="Q419" s="9" t="s">
        <v>8309</v>
      </c>
      <c r="R419" t="s">
        <v>8314</v>
      </c>
      <c r="S419" s="14">
        <f t="shared" si="55"/>
        <v>41360.678935185191</v>
      </c>
      <c r="T419" s="14">
        <f t="shared" si="56"/>
        <v>41371.897916666669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54"/>
        <v>1.0063392857142857</v>
      </c>
      <c r="P420"/>
      <c r="Q420" s="9" t="s">
        <v>8309</v>
      </c>
      <c r="R420" t="s">
        <v>8314</v>
      </c>
      <c r="S420" s="14">
        <f t="shared" si="55"/>
        <v>42177.990706018521</v>
      </c>
      <c r="T420" s="14">
        <f t="shared" si="56"/>
        <v>42207.990706018521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54"/>
        <v>1.004375</v>
      </c>
      <c r="P421"/>
      <c r="Q421" s="9" t="s">
        <v>8309</v>
      </c>
      <c r="R421" t="s">
        <v>8314</v>
      </c>
      <c r="S421" s="14">
        <f t="shared" si="55"/>
        <v>41394.550775462965</v>
      </c>
      <c r="T421" s="14">
        <f t="shared" si="56"/>
        <v>41454.550775462965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54"/>
        <v>4.3939393939393936E-3</v>
      </c>
      <c r="P422">
        <f>SUM(E422/L422)</f>
        <v>4.833333333333333</v>
      </c>
      <c r="Q422" s="9" t="s">
        <v>8309</v>
      </c>
      <c r="R422" t="s">
        <v>8315</v>
      </c>
      <c r="S422" s="14">
        <f t="shared" si="55"/>
        <v>41681.944803240745</v>
      </c>
      <c r="T422" s="14">
        <f t="shared" si="56"/>
        <v>41711.903136574074</v>
      </c>
      <c r="U422">
        <f>SUM(L422+5)</f>
        <v>8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54"/>
        <v>2.0066666666666667E-2</v>
      </c>
      <c r="P423"/>
      <c r="Q423" s="9" t="s">
        <v>8309</v>
      </c>
      <c r="R423" t="s">
        <v>8315</v>
      </c>
      <c r="S423" s="14">
        <f t="shared" si="55"/>
        <v>42177.19972222222</v>
      </c>
      <c r="T423" s="14">
        <f t="shared" si="56"/>
        <v>42237.19972222222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54"/>
        <v>1.0749999999999999E-2</v>
      </c>
      <c r="P424"/>
      <c r="Q424" s="9" t="s">
        <v>8309</v>
      </c>
      <c r="R424" t="s">
        <v>8315</v>
      </c>
      <c r="S424" s="14">
        <f t="shared" si="55"/>
        <v>41862.968715277777</v>
      </c>
      <c r="T424" s="14">
        <f t="shared" si="56"/>
        <v>41892.968715277777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54"/>
        <v>7.6499999999999997E-3</v>
      </c>
      <c r="P425"/>
      <c r="Q425" s="9" t="s">
        <v>8309</v>
      </c>
      <c r="R425" t="s">
        <v>8315</v>
      </c>
      <c r="S425" s="14">
        <f t="shared" si="55"/>
        <v>41400.634606481486</v>
      </c>
      <c r="T425" s="14">
        <f t="shared" si="56"/>
        <v>41430.634606481486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54"/>
        <v>6.7966666666666675E-2</v>
      </c>
      <c r="P426"/>
      <c r="Q426" s="9" t="s">
        <v>8309</v>
      </c>
      <c r="R426" t="s">
        <v>8315</v>
      </c>
      <c r="S426" s="14">
        <f t="shared" si="55"/>
        <v>40934.084479166668</v>
      </c>
      <c r="T426" s="14">
        <f t="shared" si="56"/>
        <v>40994.042812500003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54"/>
        <v>1.2E-4</v>
      </c>
      <c r="P427">
        <f>SUM(E427/L427)</f>
        <v>3</v>
      </c>
      <c r="Q427" s="9" t="s">
        <v>8309</v>
      </c>
      <c r="R427" t="s">
        <v>8315</v>
      </c>
      <c r="S427" s="14">
        <f t="shared" si="55"/>
        <v>42275.569490740738</v>
      </c>
      <c r="T427" s="14">
        <f t="shared" si="56"/>
        <v>42335.611157407409</v>
      </c>
      <c r="U427">
        <f>SUM(L427+5)</f>
        <v>7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54"/>
        <v>1.3299999999999999E-2</v>
      </c>
      <c r="P428"/>
      <c r="Q428" s="9" t="s">
        <v>8309</v>
      </c>
      <c r="R428" t="s">
        <v>8315</v>
      </c>
      <c r="S428" s="14">
        <f t="shared" si="55"/>
        <v>42400.420300925929</v>
      </c>
      <c r="T428" s="14">
        <f t="shared" si="56"/>
        <v>42430.420300925929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54"/>
        <v>0</v>
      </c>
      <c r="P429" t="e">
        <f>SUM(E429/L429)</f>
        <v>#DIV/0!</v>
      </c>
      <c r="Q429" s="9" t="s">
        <v>8309</v>
      </c>
      <c r="R429" t="s">
        <v>8315</v>
      </c>
      <c r="S429" s="14">
        <f t="shared" si="55"/>
        <v>42285.617361111108</v>
      </c>
      <c r="T429" s="14">
        <f t="shared" si="56"/>
        <v>42299.499305555561</v>
      </c>
      <c r="U429">
        <f>SUM(L429+5)</f>
        <v>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54"/>
        <v>5.6333333333333332E-2</v>
      </c>
      <c r="P430"/>
      <c r="Q430" s="9" t="s">
        <v>8309</v>
      </c>
      <c r="R430" t="s">
        <v>8315</v>
      </c>
      <c r="S430" s="14">
        <f t="shared" si="55"/>
        <v>41778.475057870375</v>
      </c>
      <c r="T430" s="14">
        <f t="shared" si="56"/>
        <v>41806.625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54"/>
        <v>0</v>
      </c>
      <c r="P431" t="e">
        <f>SUM(E431/L431)</f>
        <v>#DIV/0!</v>
      </c>
      <c r="Q431" s="9" t="s">
        <v>8309</v>
      </c>
      <c r="R431" t="s">
        <v>8315</v>
      </c>
      <c r="S431" s="14">
        <f t="shared" si="55"/>
        <v>40070.609745370377</v>
      </c>
      <c r="T431" s="14">
        <f t="shared" si="56"/>
        <v>40143.915972222225</v>
      </c>
      <c r="U431">
        <f>SUM(L431+5)</f>
        <v>5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54"/>
        <v>2.4E-2</v>
      </c>
      <c r="P432"/>
      <c r="Q432" s="9" t="s">
        <v>8309</v>
      </c>
      <c r="R432" t="s">
        <v>8315</v>
      </c>
      <c r="S432" s="14">
        <f t="shared" si="55"/>
        <v>41512.81559027778</v>
      </c>
      <c r="T432" s="14">
        <f t="shared" si="56"/>
        <v>41527.81559027778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54"/>
        <v>0.13833333333333334</v>
      </c>
      <c r="P433"/>
      <c r="Q433" s="9" t="s">
        <v>8309</v>
      </c>
      <c r="R433" t="s">
        <v>8315</v>
      </c>
      <c r="S433" s="14">
        <f t="shared" si="55"/>
        <v>42526.579664351848</v>
      </c>
      <c r="T433" s="14">
        <f t="shared" si="56"/>
        <v>42556.579664351848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54"/>
        <v>9.5000000000000001E-2</v>
      </c>
      <c r="P434"/>
      <c r="Q434" s="9" t="s">
        <v>8309</v>
      </c>
      <c r="R434" t="s">
        <v>8315</v>
      </c>
      <c r="S434" s="14">
        <f t="shared" si="55"/>
        <v>42238.434965277782</v>
      </c>
      <c r="T434" s="14">
        <f t="shared" si="56"/>
        <v>42298.434965277782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54"/>
        <v>0</v>
      </c>
      <c r="P435" t="e">
        <f>SUM(E435/L435)</f>
        <v>#DIV/0!</v>
      </c>
      <c r="Q435" s="9" t="s">
        <v>8309</v>
      </c>
      <c r="R435" t="s">
        <v>8315</v>
      </c>
      <c r="S435" s="14">
        <f t="shared" si="55"/>
        <v>42228.338217592602</v>
      </c>
      <c r="T435" s="14">
        <f t="shared" si="56"/>
        <v>42288.338217592602</v>
      </c>
      <c r="U435">
        <f>SUM(L435+5)</f>
        <v>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54"/>
        <v>0.05</v>
      </c>
      <c r="P436"/>
      <c r="Q436" s="9" t="s">
        <v>8309</v>
      </c>
      <c r="R436" t="s">
        <v>8315</v>
      </c>
      <c r="S436" s="14">
        <f t="shared" si="55"/>
        <v>41576.542847222227</v>
      </c>
      <c r="T436" s="14">
        <f t="shared" si="56"/>
        <v>41609.584513888891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54"/>
        <v>2.7272727272727273E-5</v>
      </c>
      <c r="P437">
        <f t="shared" ref="P437:P439" si="57">SUM(E437/L437)</f>
        <v>1</v>
      </c>
      <c r="Q437" s="9" t="s">
        <v>8309</v>
      </c>
      <c r="R437" t="s">
        <v>8315</v>
      </c>
      <c r="S437" s="14">
        <f t="shared" si="55"/>
        <v>41500.455787037041</v>
      </c>
      <c r="T437" s="14">
        <f t="shared" si="56"/>
        <v>41530.455787037041</v>
      </c>
      <c r="U437">
        <f t="shared" ref="U437:U439" si="58">SUM(L437+5)</f>
        <v>8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54"/>
        <v>0</v>
      </c>
      <c r="P438" t="e">
        <f t="shared" si="57"/>
        <v>#DIV/0!</v>
      </c>
      <c r="Q438" s="9" t="s">
        <v>8309</v>
      </c>
      <c r="R438" t="s">
        <v>8315</v>
      </c>
      <c r="S438" s="14">
        <f t="shared" si="55"/>
        <v>41456.070752314816</v>
      </c>
      <c r="T438" s="14">
        <f t="shared" si="56"/>
        <v>41486.070752314816</v>
      </c>
      <c r="U438">
        <f t="shared" si="58"/>
        <v>5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54"/>
        <v>0</v>
      </c>
      <c r="P439" t="e">
        <f t="shared" si="57"/>
        <v>#DIV/0!</v>
      </c>
      <c r="Q439" s="9" t="s">
        <v>8309</v>
      </c>
      <c r="R439" t="s">
        <v>8315</v>
      </c>
      <c r="S439" s="14">
        <f t="shared" si="55"/>
        <v>42591.026921296296</v>
      </c>
      <c r="T439" s="14">
        <f t="shared" si="56"/>
        <v>42651.026921296296</v>
      </c>
      <c r="U439">
        <f t="shared" si="58"/>
        <v>5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54"/>
        <v>9.3799999999999994E-2</v>
      </c>
      <c r="P440"/>
      <c r="Q440" s="9" t="s">
        <v>8309</v>
      </c>
      <c r="R440" t="s">
        <v>8315</v>
      </c>
      <c r="S440" s="14">
        <f t="shared" si="55"/>
        <v>42295.9694212963</v>
      </c>
      <c r="T440" s="14">
        <f t="shared" si="56"/>
        <v>42326.011087962965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54"/>
        <v>0</v>
      </c>
      <c r="P441" t="e">
        <f t="shared" ref="P441:P443" si="59">SUM(E441/L441)</f>
        <v>#DIV/0!</v>
      </c>
      <c r="Q441" s="9" t="s">
        <v>8309</v>
      </c>
      <c r="R441" t="s">
        <v>8315</v>
      </c>
      <c r="S441" s="14">
        <f t="shared" si="55"/>
        <v>41919.47011574074</v>
      </c>
      <c r="T441" s="14">
        <f t="shared" si="56"/>
        <v>41929.47011574074</v>
      </c>
      <c r="U441">
        <f t="shared" ref="U441:U443" si="60">SUM(L441+5)</f>
        <v>5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54"/>
        <v>1E-3</v>
      </c>
      <c r="P442">
        <f t="shared" si="59"/>
        <v>5</v>
      </c>
      <c r="Q442" s="9" t="s">
        <v>8309</v>
      </c>
      <c r="R442" t="s">
        <v>8315</v>
      </c>
      <c r="S442" s="14">
        <f t="shared" si="55"/>
        <v>42423.69390046296</v>
      </c>
      <c r="T442" s="14">
        <f t="shared" si="56"/>
        <v>42453.652233796303</v>
      </c>
      <c r="U442">
        <f t="shared" si="60"/>
        <v>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54"/>
        <v>0</v>
      </c>
      <c r="P443" t="e">
        <f t="shared" si="59"/>
        <v>#DIV/0!</v>
      </c>
      <c r="Q443" s="9" t="s">
        <v>8309</v>
      </c>
      <c r="R443" t="s">
        <v>8315</v>
      </c>
      <c r="S443" s="14">
        <f t="shared" si="55"/>
        <v>41550.502268518518</v>
      </c>
      <c r="T443" s="14">
        <f t="shared" si="56"/>
        <v>41580.502268518518</v>
      </c>
      <c r="U443">
        <f t="shared" si="60"/>
        <v>5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54"/>
        <v>0.39358823529411763</v>
      </c>
      <c r="P444"/>
      <c r="Q444" s="9" t="s">
        <v>8309</v>
      </c>
      <c r="R444" t="s">
        <v>8315</v>
      </c>
      <c r="S444" s="14">
        <f t="shared" si="55"/>
        <v>42024.597025462965</v>
      </c>
      <c r="T444" s="14">
        <f t="shared" si="56"/>
        <v>42054.597025462965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54"/>
        <v>1E-3</v>
      </c>
      <c r="P445">
        <f>SUM(E445/L445)</f>
        <v>5</v>
      </c>
      <c r="Q445" s="9" t="s">
        <v>8309</v>
      </c>
      <c r="R445" t="s">
        <v>8315</v>
      </c>
      <c r="S445" s="14">
        <f t="shared" si="55"/>
        <v>41649.723391203705</v>
      </c>
      <c r="T445" s="14">
        <f t="shared" si="56"/>
        <v>41679.723391203705</v>
      </c>
      <c r="U445">
        <f>SUM(L445+5)</f>
        <v>7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54"/>
        <v>0.05</v>
      </c>
      <c r="P446"/>
      <c r="Q446" s="9" t="s">
        <v>8309</v>
      </c>
      <c r="R446" t="s">
        <v>8315</v>
      </c>
      <c r="S446" s="14">
        <f t="shared" si="55"/>
        <v>40894.615289351852</v>
      </c>
      <c r="T446" s="14">
        <f t="shared" si="56"/>
        <v>40954.615289351852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54"/>
        <v>3.3333333333333335E-5</v>
      </c>
      <c r="P447">
        <f>SUM(E447/L447)</f>
        <v>1</v>
      </c>
      <c r="Q447" s="9" t="s">
        <v>8309</v>
      </c>
      <c r="R447" t="s">
        <v>8315</v>
      </c>
      <c r="S447" s="14">
        <f t="shared" si="55"/>
        <v>42130.043692129628</v>
      </c>
      <c r="T447" s="14">
        <f t="shared" si="56"/>
        <v>42145.043692129628</v>
      </c>
      <c r="U447">
        <f>SUM(L447+5)</f>
        <v>7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54"/>
        <v>7.2952380952380949E-2</v>
      </c>
      <c r="P448"/>
      <c r="Q448" s="9" t="s">
        <v>8309</v>
      </c>
      <c r="R448" t="s">
        <v>8315</v>
      </c>
      <c r="S448" s="14">
        <f t="shared" si="55"/>
        <v>42036.791898148149</v>
      </c>
      <c r="T448" s="14">
        <f t="shared" si="56"/>
        <v>42066.791898148149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54"/>
        <v>1.6666666666666666E-4</v>
      </c>
      <c r="P449">
        <f>SUM(E449/L449)</f>
        <v>5</v>
      </c>
      <c r="Q449" s="9" t="s">
        <v>8309</v>
      </c>
      <c r="R449" t="s">
        <v>8315</v>
      </c>
      <c r="S449" s="14">
        <f t="shared" si="55"/>
        <v>41331.263460648152</v>
      </c>
      <c r="T449" s="14">
        <f t="shared" si="56"/>
        <v>41356.22179398148</v>
      </c>
      <c r="U449">
        <f>SUM(L449+5)</f>
        <v>6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54"/>
        <v>3.2804E-2</v>
      </c>
      <c r="P450"/>
      <c r="Q450" s="9" t="s">
        <v>8309</v>
      </c>
      <c r="R450" t="s">
        <v>8315</v>
      </c>
      <c r="S450" s="14">
        <f t="shared" si="55"/>
        <v>41753.466377314813</v>
      </c>
      <c r="T450" s="14">
        <f t="shared" si="56"/>
        <v>41773.466377314813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61">E451/D451</f>
        <v>2.2499999999999999E-2</v>
      </c>
      <c r="P451"/>
      <c r="Q451" s="9" t="s">
        <v>8309</v>
      </c>
      <c r="R451" t="s">
        <v>8315</v>
      </c>
      <c r="S451" s="14">
        <f t="shared" ref="S451:S514" si="62">((J451/60/60/24)+DATE(1970,1,1)+(-7/24))</f>
        <v>41534.276446759264</v>
      </c>
      <c r="T451" s="14">
        <f t="shared" ref="T451:T514" si="63">((I451/60/60/24)+DATE(1970,1,1)+(-7/24))</f>
        <v>41564.276446759264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61"/>
        <v>7.92E-3</v>
      </c>
      <c r="P452"/>
      <c r="Q452" s="9" t="s">
        <v>8309</v>
      </c>
      <c r="R452" t="s">
        <v>8315</v>
      </c>
      <c r="S452" s="14">
        <f t="shared" si="62"/>
        <v>41654.655092592591</v>
      </c>
      <c r="T452" s="14">
        <f t="shared" si="63"/>
        <v>41684.655092592591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61"/>
        <v>0</v>
      </c>
      <c r="P453" t="e">
        <f>SUM(E453/L453)</f>
        <v>#DIV/0!</v>
      </c>
      <c r="Q453" s="9" t="s">
        <v>8309</v>
      </c>
      <c r="R453" t="s">
        <v>8315</v>
      </c>
      <c r="S453" s="14">
        <f t="shared" si="62"/>
        <v>41634.423506944448</v>
      </c>
      <c r="T453" s="14">
        <f t="shared" si="63"/>
        <v>41664.423506944448</v>
      </c>
      <c r="U453">
        <f>SUM(L453+5)</f>
        <v>5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61"/>
        <v>0.64</v>
      </c>
      <c r="P454"/>
      <c r="Q454" s="9" t="s">
        <v>8309</v>
      </c>
      <c r="R454" t="s">
        <v>8315</v>
      </c>
      <c r="S454" s="14">
        <f t="shared" si="62"/>
        <v>42107.412210648145</v>
      </c>
      <c r="T454" s="14">
        <f t="shared" si="63"/>
        <v>42137.412210648145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61"/>
        <v>2.740447957839262E-4</v>
      </c>
      <c r="P455">
        <f>SUM(E455/L455)</f>
        <v>13</v>
      </c>
      <c r="Q455" s="9" t="s">
        <v>8309</v>
      </c>
      <c r="R455" t="s">
        <v>8315</v>
      </c>
      <c r="S455" s="14">
        <f t="shared" si="62"/>
        <v>42038.533321759263</v>
      </c>
      <c r="T455" s="14">
        <f t="shared" si="63"/>
        <v>42054.533321759263</v>
      </c>
      <c r="U455">
        <f>SUM(L455+5)</f>
        <v>7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61"/>
        <v>8.2000000000000007E-3</v>
      </c>
      <c r="P456"/>
      <c r="Q456" s="9" t="s">
        <v>8309</v>
      </c>
      <c r="R456" t="s">
        <v>8315</v>
      </c>
      <c r="S456" s="14">
        <f t="shared" si="62"/>
        <v>41938.42559027778</v>
      </c>
      <c r="T456" s="14">
        <f t="shared" si="63"/>
        <v>41969.259722222225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61"/>
        <v>6.9230769230769226E-4</v>
      </c>
      <c r="P457">
        <f>SUM(E457/L457)</f>
        <v>22.5</v>
      </c>
      <c r="Q457" s="9" t="s">
        <v>8309</v>
      </c>
      <c r="R457" t="s">
        <v>8315</v>
      </c>
      <c r="S457" s="14">
        <f t="shared" si="62"/>
        <v>40970.710902777777</v>
      </c>
      <c r="T457" s="14">
        <f t="shared" si="63"/>
        <v>41015.729861111111</v>
      </c>
      <c r="U457">
        <f>SUM(L457+5)</f>
        <v>7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61"/>
        <v>6.8631863186318634E-3</v>
      </c>
      <c r="P458"/>
      <c r="Q458" s="9" t="s">
        <v>8309</v>
      </c>
      <c r="R458" t="s">
        <v>8315</v>
      </c>
      <c r="S458" s="14">
        <f t="shared" si="62"/>
        <v>41547.402789351851</v>
      </c>
      <c r="T458" s="14">
        <f t="shared" si="63"/>
        <v>41568.874305555561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61"/>
        <v>0</v>
      </c>
      <c r="P459" t="e">
        <f>SUM(E459/L459)</f>
        <v>#DIV/0!</v>
      </c>
      <c r="Q459" s="9" t="s">
        <v>8309</v>
      </c>
      <c r="R459" t="s">
        <v>8315</v>
      </c>
      <c r="S459" s="14">
        <f t="shared" si="62"/>
        <v>41837.475833333338</v>
      </c>
      <c r="T459" s="14">
        <f t="shared" si="63"/>
        <v>41867.475833333338</v>
      </c>
      <c r="U459">
        <f>SUM(L459+5)</f>
        <v>5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61"/>
        <v>8.2100000000000006E-2</v>
      </c>
      <c r="P460"/>
      <c r="Q460" s="9" t="s">
        <v>8309</v>
      </c>
      <c r="R460" t="s">
        <v>8315</v>
      </c>
      <c r="S460" s="14">
        <f t="shared" si="62"/>
        <v>41378.408101851855</v>
      </c>
      <c r="T460" s="14">
        <f t="shared" si="63"/>
        <v>41408.408101851855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61"/>
        <v>6.4102564102564103E-4</v>
      </c>
      <c r="P461">
        <f t="shared" ref="P461:P464" si="64">SUM(E461/L461)</f>
        <v>25</v>
      </c>
      <c r="Q461" s="9" t="s">
        <v>8309</v>
      </c>
      <c r="R461" t="s">
        <v>8315</v>
      </c>
      <c r="S461" s="14">
        <f t="shared" si="62"/>
        <v>40800.348692129635</v>
      </c>
      <c r="T461" s="14">
        <f t="shared" si="63"/>
        <v>40860.3903587963</v>
      </c>
      <c r="U461">
        <f t="shared" ref="U461:U464" si="65">SUM(L461+5)</f>
        <v>6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61"/>
        <v>2.9411764705882353E-3</v>
      </c>
      <c r="P462">
        <f t="shared" si="64"/>
        <v>12.5</v>
      </c>
      <c r="Q462" s="9" t="s">
        <v>8309</v>
      </c>
      <c r="R462" t="s">
        <v>8315</v>
      </c>
      <c r="S462" s="14">
        <f t="shared" si="62"/>
        <v>41759.250868055555</v>
      </c>
      <c r="T462" s="14">
        <f t="shared" si="63"/>
        <v>41790.875</v>
      </c>
      <c r="U462">
        <f t="shared" si="65"/>
        <v>7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61"/>
        <v>0</v>
      </c>
      <c r="P463" t="e">
        <f t="shared" si="64"/>
        <v>#DIV/0!</v>
      </c>
      <c r="Q463" s="9" t="s">
        <v>8309</v>
      </c>
      <c r="R463" t="s">
        <v>8315</v>
      </c>
      <c r="S463" s="14">
        <f t="shared" si="62"/>
        <v>41407.555173611116</v>
      </c>
      <c r="T463" s="14">
        <f t="shared" si="63"/>
        <v>41427.555173611116</v>
      </c>
      <c r="U463">
        <f t="shared" si="65"/>
        <v>5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61"/>
        <v>0</v>
      </c>
      <c r="P464" t="e">
        <f t="shared" si="64"/>
        <v>#DIV/0!</v>
      </c>
      <c r="Q464" s="9" t="s">
        <v>8309</v>
      </c>
      <c r="R464" t="s">
        <v>8315</v>
      </c>
      <c r="S464" s="14">
        <f t="shared" si="62"/>
        <v>40704.834965277783</v>
      </c>
      <c r="T464" s="14">
        <f t="shared" si="63"/>
        <v>40764.834965277783</v>
      </c>
      <c r="U464">
        <f t="shared" si="65"/>
        <v>5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61"/>
        <v>2.2727272727272728E-2</v>
      </c>
      <c r="P465"/>
      <c r="Q465" s="9" t="s">
        <v>8309</v>
      </c>
      <c r="R465" t="s">
        <v>8315</v>
      </c>
      <c r="S465" s="14">
        <f t="shared" si="62"/>
        <v>40750.418437500004</v>
      </c>
      <c r="T465" s="14">
        <f t="shared" si="63"/>
        <v>40810.418437500004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61"/>
        <v>9.9009900990099011E-4</v>
      </c>
      <c r="P466">
        <f>SUM(E466/L466)</f>
        <v>1</v>
      </c>
      <c r="Q466" s="9" t="s">
        <v>8309</v>
      </c>
      <c r="R466" t="s">
        <v>8315</v>
      </c>
      <c r="S466" s="14">
        <f t="shared" si="62"/>
        <v>42488.557118055563</v>
      </c>
      <c r="T466" s="14">
        <f t="shared" si="63"/>
        <v>42508.557118055563</v>
      </c>
      <c r="U466">
        <f>SUM(L466+5)</f>
        <v>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61"/>
        <v>0.26953125</v>
      </c>
      <c r="P467"/>
      <c r="Q467" s="9" t="s">
        <v>8309</v>
      </c>
      <c r="R467" t="s">
        <v>8315</v>
      </c>
      <c r="S467" s="14">
        <f t="shared" si="62"/>
        <v>41800.828402777777</v>
      </c>
      <c r="T467" s="14">
        <f t="shared" si="63"/>
        <v>41816.828402777777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61"/>
        <v>7.6E-3</v>
      </c>
      <c r="P468"/>
      <c r="Q468" s="9" t="s">
        <v>8309</v>
      </c>
      <c r="R468" t="s">
        <v>8315</v>
      </c>
      <c r="S468" s="14">
        <f t="shared" si="62"/>
        <v>41129.65120370371</v>
      </c>
      <c r="T468" s="14">
        <f t="shared" si="63"/>
        <v>41159.65120370371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61"/>
        <v>0.21575</v>
      </c>
      <c r="P469"/>
      <c r="Q469" s="9" t="s">
        <v>8309</v>
      </c>
      <c r="R469" t="s">
        <v>8315</v>
      </c>
      <c r="S469" s="14">
        <f t="shared" si="62"/>
        <v>41135.388125000005</v>
      </c>
      <c r="T469" s="14">
        <f t="shared" si="63"/>
        <v>41180.388125000005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61"/>
        <v>0</v>
      </c>
      <c r="P470" t="e">
        <f t="shared" ref="P470:P471" si="66">SUM(E470/L470)</f>
        <v>#DIV/0!</v>
      </c>
      <c r="Q470" s="9" t="s">
        <v>8309</v>
      </c>
      <c r="R470" t="s">
        <v>8315</v>
      </c>
      <c r="S470" s="14">
        <f t="shared" si="62"/>
        <v>41040.875960648147</v>
      </c>
      <c r="T470" s="14">
        <f t="shared" si="63"/>
        <v>41100.868807870371</v>
      </c>
      <c r="U470">
        <f t="shared" ref="U470:U471" si="67">SUM(L470+5)</f>
        <v>5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61"/>
        <v>0</v>
      </c>
      <c r="P471" t="e">
        <f t="shared" si="66"/>
        <v>#DIV/0!</v>
      </c>
      <c r="Q471" s="9" t="s">
        <v>8309</v>
      </c>
      <c r="R471" t="s">
        <v>8315</v>
      </c>
      <c r="S471" s="14">
        <f t="shared" si="62"/>
        <v>41827.698194444449</v>
      </c>
      <c r="T471" s="14">
        <f t="shared" si="63"/>
        <v>41887.698194444449</v>
      </c>
      <c r="U471">
        <f t="shared" si="67"/>
        <v>5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61"/>
        <v>1.0200000000000001E-2</v>
      </c>
      <c r="P472"/>
      <c r="Q472" s="9" t="s">
        <v>8309</v>
      </c>
      <c r="R472" t="s">
        <v>8315</v>
      </c>
      <c r="S472" s="14">
        <f t="shared" si="62"/>
        <v>41604.876030092593</v>
      </c>
      <c r="T472" s="14">
        <f t="shared" si="63"/>
        <v>41654.875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61"/>
        <v>0.11892727272727273</v>
      </c>
      <c r="P473"/>
      <c r="Q473" s="9" t="s">
        <v>8309</v>
      </c>
      <c r="R473" t="s">
        <v>8315</v>
      </c>
      <c r="S473" s="14">
        <f t="shared" si="62"/>
        <v>41703.430312500001</v>
      </c>
      <c r="T473" s="14">
        <f t="shared" si="63"/>
        <v>41748.388645833336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61"/>
        <v>0.17624999999999999</v>
      </c>
      <c r="P474"/>
      <c r="Q474" s="9" t="s">
        <v>8309</v>
      </c>
      <c r="R474" t="s">
        <v>8315</v>
      </c>
      <c r="S474" s="14">
        <f t="shared" si="62"/>
        <v>41844.630995370375</v>
      </c>
      <c r="T474" s="14">
        <f t="shared" si="63"/>
        <v>41874.630995370375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61"/>
        <v>2.87E-2</v>
      </c>
      <c r="P475"/>
      <c r="Q475" s="9" t="s">
        <v>8309</v>
      </c>
      <c r="R475" t="s">
        <v>8315</v>
      </c>
      <c r="S475" s="14">
        <f t="shared" si="62"/>
        <v>41869.406469907408</v>
      </c>
      <c r="T475" s="14">
        <f t="shared" si="63"/>
        <v>41899.406469907408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61"/>
        <v>3.0303030303030303E-4</v>
      </c>
      <c r="P476">
        <f t="shared" ref="P476:P477" si="68">SUM(E476/L476)</f>
        <v>1</v>
      </c>
      <c r="Q476" s="9" t="s">
        <v>8309</v>
      </c>
      <c r="R476" t="s">
        <v>8315</v>
      </c>
      <c r="S476" s="14">
        <f t="shared" si="62"/>
        <v>42753.03737268519</v>
      </c>
      <c r="T476" s="14">
        <f t="shared" si="63"/>
        <v>42783.03737268519</v>
      </c>
      <c r="U476">
        <f t="shared" ref="U476:U477" si="69">SUM(L476+5)</f>
        <v>6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61"/>
        <v>0</v>
      </c>
      <c r="P477" t="e">
        <f t="shared" si="68"/>
        <v>#DIV/0!</v>
      </c>
      <c r="Q477" s="9" t="s">
        <v>8309</v>
      </c>
      <c r="R477" t="s">
        <v>8315</v>
      </c>
      <c r="S477" s="14">
        <f t="shared" si="62"/>
        <v>42099.794479166674</v>
      </c>
      <c r="T477" s="14">
        <f t="shared" si="63"/>
        <v>42129.794479166674</v>
      </c>
      <c r="U477">
        <f t="shared" si="69"/>
        <v>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61"/>
        <v>2.2302681818181819E-2</v>
      </c>
      <c r="P478"/>
      <c r="Q478" s="9" t="s">
        <v>8309</v>
      </c>
      <c r="R478" t="s">
        <v>8315</v>
      </c>
      <c r="S478" s="14">
        <f t="shared" si="62"/>
        <v>41757.683344907411</v>
      </c>
      <c r="T478" s="14">
        <f t="shared" si="63"/>
        <v>41792.874305555561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61"/>
        <v>0</v>
      </c>
      <c r="P479" t="e">
        <f t="shared" ref="P479:P480" si="70">SUM(E479/L479)</f>
        <v>#DIV/0!</v>
      </c>
      <c r="Q479" s="9" t="s">
        <v>8309</v>
      </c>
      <c r="R479" t="s">
        <v>8315</v>
      </c>
      <c r="S479" s="14">
        <f t="shared" si="62"/>
        <v>40987.543217592596</v>
      </c>
      <c r="T479" s="14">
        <f t="shared" si="63"/>
        <v>41047.543217592596</v>
      </c>
      <c r="U479">
        <f t="shared" ref="U479:U480" si="71">SUM(L479+5)</f>
        <v>5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61"/>
        <v>0</v>
      </c>
      <c r="P480" t="e">
        <f t="shared" si="70"/>
        <v>#DIV/0!</v>
      </c>
      <c r="Q480" s="9" t="s">
        <v>8309</v>
      </c>
      <c r="R480" t="s">
        <v>8315</v>
      </c>
      <c r="S480" s="14">
        <f t="shared" si="62"/>
        <v>42065.619317129633</v>
      </c>
      <c r="T480" s="14">
        <f t="shared" si="63"/>
        <v>42095.577650462968</v>
      </c>
      <c r="U480">
        <f t="shared" si="71"/>
        <v>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61"/>
        <v>0.3256</v>
      </c>
      <c r="P481"/>
      <c r="Q481" s="9" t="s">
        <v>8309</v>
      </c>
      <c r="R481" t="s">
        <v>8315</v>
      </c>
      <c r="S481" s="14">
        <f t="shared" si="62"/>
        <v>41904.116145833337</v>
      </c>
      <c r="T481" s="14">
        <f t="shared" si="63"/>
        <v>41964.157812500001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61"/>
        <v>0.19409999999999999</v>
      </c>
      <c r="P482"/>
      <c r="Q482" s="9" t="s">
        <v>8309</v>
      </c>
      <c r="R482" t="s">
        <v>8315</v>
      </c>
      <c r="S482" s="14">
        <f t="shared" si="62"/>
        <v>41465.208506944444</v>
      </c>
      <c r="T482" s="14">
        <f t="shared" si="63"/>
        <v>41495.208506944444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61"/>
        <v>6.0999999999999999E-2</v>
      </c>
      <c r="P483"/>
      <c r="Q483" s="9" t="s">
        <v>8309</v>
      </c>
      <c r="R483" t="s">
        <v>8315</v>
      </c>
      <c r="S483" s="14">
        <f t="shared" si="62"/>
        <v>41162.380659722221</v>
      </c>
      <c r="T483" s="14">
        <f t="shared" si="63"/>
        <v>41192.380659722221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61"/>
        <v>1E-3</v>
      </c>
      <c r="P484">
        <f>SUM(E484/L484)</f>
        <v>10</v>
      </c>
      <c r="Q484" s="9" t="s">
        <v>8309</v>
      </c>
      <c r="R484" t="s">
        <v>8315</v>
      </c>
      <c r="S484" s="14">
        <f t="shared" si="62"/>
        <v>42447.605208333342</v>
      </c>
      <c r="T484" s="14">
        <f t="shared" si="63"/>
        <v>42474.31527777778</v>
      </c>
      <c r="U484">
        <f>SUM(L484+5)</f>
        <v>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61"/>
        <v>0.502</v>
      </c>
      <c r="P485"/>
      <c r="Q485" s="9" t="s">
        <v>8309</v>
      </c>
      <c r="R485" t="s">
        <v>8315</v>
      </c>
      <c r="S485" s="14">
        <f t="shared" si="62"/>
        <v>41242.90592592593</v>
      </c>
      <c r="T485" s="14">
        <f t="shared" si="63"/>
        <v>41302.90592592593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61"/>
        <v>1.8625E-3</v>
      </c>
      <c r="P486">
        <f>SUM(E486/L486)</f>
        <v>13.545454545454545</v>
      </c>
      <c r="Q486" s="9" t="s">
        <v>8309</v>
      </c>
      <c r="R486" t="s">
        <v>8315</v>
      </c>
      <c r="S486" s="14">
        <f t="shared" si="62"/>
        <v>42272.647824074076</v>
      </c>
      <c r="T486" s="14">
        <f t="shared" si="63"/>
        <v>42313.689490740748</v>
      </c>
      <c r="U486">
        <f>SUM(L486+5)</f>
        <v>16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61"/>
        <v>0.21906971229845085</v>
      </c>
      <c r="P487"/>
      <c r="Q487" s="9" t="s">
        <v>8309</v>
      </c>
      <c r="R487" t="s">
        <v>8315</v>
      </c>
      <c r="S487" s="14">
        <f t="shared" si="62"/>
        <v>41381.214108796295</v>
      </c>
      <c r="T487" s="14">
        <f t="shared" si="63"/>
        <v>41411.214108796295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61"/>
        <v>9.0909090909090904E-5</v>
      </c>
      <c r="P488">
        <f t="shared" ref="P488:P498" si="72">SUM(E488/L488)</f>
        <v>50</v>
      </c>
      <c r="Q488" s="9" t="s">
        <v>8309</v>
      </c>
      <c r="R488" t="s">
        <v>8315</v>
      </c>
      <c r="S488" s="14">
        <f t="shared" si="62"/>
        <v>41761.650914351856</v>
      </c>
      <c r="T488" s="14">
        <f t="shared" si="63"/>
        <v>41791.650914351856</v>
      </c>
      <c r="U488">
        <f t="shared" ref="U488:U498" si="73">SUM(L488+5)</f>
        <v>6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61"/>
        <v>0</v>
      </c>
      <c r="P489" t="e">
        <f t="shared" si="72"/>
        <v>#DIV/0!</v>
      </c>
      <c r="Q489" s="9" t="s">
        <v>8309</v>
      </c>
      <c r="R489" t="s">
        <v>8315</v>
      </c>
      <c r="S489" s="14">
        <f t="shared" si="62"/>
        <v>42669.303171296298</v>
      </c>
      <c r="T489" s="14">
        <f t="shared" si="63"/>
        <v>42729.344837962963</v>
      </c>
      <c r="U489">
        <f t="shared" si="73"/>
        <v>5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61"/>
        <v>0</v>
      </c>
      <c r="P490" t="e">
        <f t="shared" si="72"/>
        <v>#DIV/0!</v>
      </c>
      <c r="Q490" s="9" t="s">
        <v>8309</v>
      </c>
      <c r="R490" t="s">
        <v>8315</v>
      </c>
      <c r="S490" s="14">
        <f t="shared" si="62"/>
        <v>42713.762731481482</v>
      </c>
      <c r="T490" s="14">
        <f t="shared" si="63"/>
        <v>42743.762731481482</v>
      </c>
      <c r="U490">
        <f t="shared" si="73"/>
        <v>5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61"/>
        <v>2.8667813379201833E-3</v>
      </c>
      <c r="P491">
        <f t="shared" si="72"/>
        <v>71.666666666666671</v>
      </c>
      <c r="Q491" s="9" t="s">
        <v>8309</v>
      </c>
      <c r="R491" t="s">
        <v>8315</v>
      </c>
      <c r="S491" s="14">
        <f t="shared" si="62"/>
        <v>40882.19</v>
      </c>
      <c r="T491" s="14">
        <f t="shared" si="63"/>
        <v>40913.189583333333</v>
      </c>
      <c r="U491">
        <f t="shared" si="73"/>
        <v>8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61"/>
        <v>0</v>
      </c>
      <c r="P492" t="e">
        <f t="shared" si="72"/>
        <v>#DIV/0!</v>
      </c>
      <c r="Q492" s="9" t="s">
        <v>8309</v>
      </c>
      <c r="R492" t="s">
        <v>8315</v>
      </c>
      <c r="S492" s="14">
        <f t="shared" si="62"/>
        <v>41113.676909722228</v>
      </c>
      <c r="T492" s="14">
        <f t="shared" si="63"/>
        <v>41143.676909722228</v>
      </c>
      <c r="U492">
        <f t="shared" si="73"/>
        <v>5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61"/>
        <v>0</v>
      </c>
      <c r="P493" t="e">
        <f t="shared" si="72"/>
        <v>#DIV/0!</v>
      </c>
      <c r="Q493" s="9" t="s">
        <v>8309</v>
      </c>
      <c r="R493" t="s">
        <v>8315</v>
      </c>
      <c r="S493" s="14">
        <f t="shared" si="62"/>
        <v>42366.690960648157</v>
      </c>
      <c r="T493" s="14">
        <f t="shared" si="63"/>
        <v>42396.690960648157</v>
      </c>
      <c r="U493">
        <f t="shared" si="73"/>
        <v>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61"/>
        <v>0</v>
      </c>
      <c r="P494" t="e">
        <f t="shared" si="72"/>
        <v>#DIV/0!</v>
      </c>
      <c r="Q494" s="9" t="s">
        <v>8309</v>
      </c>
      <c r="R494" t="s">
        <v>8315</v>
      </c>
      <c r="S494" s="14">
        <f t="shared" si="62"/>
        <v>42595.743402777785</v>
      </c>
      <c r="T494" s="14">
        <f t="shared" si="63"/>
        <v>42655.743402777785</v>
      </c>
      <c r="U494">
        <f t="shared" si="73"/>
        <v>5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61"/>
        <v>0</v>
      </c>
      <c r="P495" t="e">
        <f t="shared" si="72"/>
        <v>#DIV/0!</v>
      </c>
      <c r="Q495" s="9" t="s">
        <v>8309</v>
      </c>
      <c r="R495" t="s">
        <v>8315</v>
      </c>
      <c r="S495" s="14">
        <f t="shared" si="62"/>
        <v>42114.434467592589</v>
      </c>
      <c r="T495" s="14">
        <f t="shared" si="63"/>
        <v>42144.434467592589</v>
      </c>
      <c r="U495">
        <f t="shared" si="73"/>
        <v>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61"/>
        <v>1.5499999999999999E-3</v>
      </c>
      <c r="P496">
        <f t="shared" si="72"/>
        <v>10.333333333333334</v>
      </c>
      <c r="Q496" s="9" t="s">
        <v>8309</v>
      </c>
      <c r="R496" t="s">
        <v>8315</v>
      </c>
      <c r="S496" s="14">
        <f t="shared" si="62"/>
        <v>41799.538946759261</v>
      </c>
      <c r="T496" s="14">
        <f t="shared" si="63"/>
        <v>41822.833333333336</v>
      </c>
      <c r="U496">
        <f t="shared" si="73"/>
        <v>8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61"/>
        <v>0</v>
      </c>
      <c r="P497" t="e">
        <f t="shared" si="72"/>
        <v>#DIV/0!</v>
      </c>
      <c r="Q497" s="9" t="s">
        <v>8309</v>
      </c>
      <c r="R497" t="s">
        <v>8315</v>
      </c>
      <c r="S497" s="14">
        <f t="shared" si="62"/>
        <v>42171.535937500004</v>
      </c>
      <c r="T497" s="14">
        <f t="shared" si="63"/>
        <v>42201.535937500004</v>
      </c>
      <c r="U497">
        <f t="shared" si="73"/>
        <v>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61"/>
        <v>1.6666666666666667E-5</v>
      </c>
      <c r="P498">
        <f t="shared" si="72"/>
        <v>1</v>
      </c>
      <c r="Q498" s="9" t="s">
        <v>8309</v>
      </c>
      <c r="R498" t="s">
        <v>8315</v>
      </c>
      <c r="S498" s="14">
        <f t="shared" si="62"/>
        <v>41620.639745370376</v>
      </c>
      <c r="T498" s="14">
        <f t="shared" si="63"/>
        <v>41680.639745370376</v>
      </c>
      <c r="U498">
        <f t="shared" si="73"/>
        <v>6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61"/>
        <v>6.6964285714285711E-3</v>
      </c>
      <c r="P499"/>
      <c r="Q499" s="9" t="s">
        <v>8309</v>
      </c>
      <c r="R499" t="s">
        <v>8315</v>
      </c>
      <c r="S499" s="14">
        <f t="shared" si="62"/>
        <v>41944.746122685188</v>
      </c>
      <c r="T499" s="14">
        <f t="shared" si="63"/>
        <v>41997.916666666664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61"/>
        <v>4.5985132395404561E-2</v>
      </c>
      <c r="P500"/>
      <c r="Q500" s="9" t="s">
        <v>8309</v>
      </c>
      <c r="R500" t="s">
        <v>8315</v>
      </c>
      <c r="S500" s="14">
        <f t="shared" si="62"/>
        <v>40858.47047453704</v>
      </c>
      <c r="T500" s="14">
        <f t="shared" si="63"/>
        <v>40900.47047453704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61"/>
        <v>9.5500000000000002E-2</v>
      </c>
      <c r="P501"/>
      <c r="Q501" s="9" t="s">
        <v>8309</v>
      </c>
      <c r="R501" t="s">
        <v>8315</v>
      </c>
      <c r="S501" s="14">
        <f t="shared" si="62"/>
        <v>40043.603796296295</v>
      </c>
      <c r="T501" s="14">
        <f t="shared" si="63"/>
        <v>40098.582638888889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61"/>
        <v>3.307692307692308E-2</v>
      </c>
      <c r="P502"/>
      <c r="Q502" s="9" t="s">
        <v>8309</v>
      </c>
      <c r="R502" t="s">
        <v>8315</v>
      </c>
      <c r="S502" s="14">
        <f t="shared" si="62"/>
        <v>40247.594340277785</v>
      </c>
      <c r="T502" s="14">
        <f t="shared" si="63"/>
        <v>40306.636111111111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61"/>
        <v>0</v>
      </c>
      <c r="P503" t="e">
        <f>SUM(E503/L503)</f>
        <v>#DIV/0!</v>
      </c>
      <c r="Q503" s="9" t="s">
        <v>8309</v>
      </c>
      <c r="R503" t="s">
        <v>8315</v>
      </c>
      <c r="S503" s="14">
        <f t="shared" si="62"/>
        <v>40702.942719907413</v>
      </c>
      <c r="T503" s="14">
        <f t="shared" si="63"/>
        <v>40732.942719907413</v>
      </c>
      <c r="U503">
        <f>SUM(L503+5)</f>
        <v>5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61"/>
        <v>1.15E-2</v>
      </c>
      <c r="P504"/>
      <c r="Q504" s="9" t="s">
        <v>8309</v>
      </c>
      <c r="R504" t="s">
        <v>8315</v>
      </c>
      <c r="S504" s="14">
        <f t="shared" si="62"/>
        <v>40956.261863425927</v>
      </c>
      <c r="T504" s="14">
        <f t="shared" si="63"/>
        <v>40986.220196759263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61"/>
        <v>1.7538461538461537E-2</v>
      </c>
      <c r="P505"/>
      <c r="Q505" s="9" t="s">
        <v>8309</v>
      </c>
      <c r="R505" t="s">
        <v>8315</v>
      </c>
      <c r="S505" s="14">
        <f t="shared" si="62"/>
        <v>41991.234988425924</v>
      </c>
      <c r="T505" s="14">
        <f t="shared" si="63"/>
        <v>42021.234988425924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61"/>
        <v>1.3673469387755101E-2</v>
      </c>
      <c r="P506"/>
      <c r="Q506" s="9" t="s">
        <v>8309</v>
      </c>
      <c r="R506" t="s">
        <v>8315</v>
      </c>
      <c r="S506" s="14">
        <f t="shared" si="62"/>
        <v>40949.691979166666</v>
      </c>
      <c r="T506" s="14">
        <f t="shared" si="63"/>
        <v>41009.650312500002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61"/>
        <v>4.3333333333333331E-3</v>
      </c>
      <c r="P507">
        <f t="shared" ref="P507:P508" si="74">SUM(E507/L507)</f>
        <v>3.7142857142857144</v>
      </c>
      <c r="Q507" s="9" t="s">
        <v>8309</v>
      </c>
      <c r="R507" t="s">
        <v>8315</v>
      </c>
      <c r="S507" s="14">
        <f t="shared" si="62"/>
        <v>42317.806550925925</v>
      </c>
      <c r="T507" s="14">
        <f t="shared" si="63"/>
        <v>42362.806550925925</v>
      </c>
      <c r="U507">
        <f t="shared" ref="U507:U508" si="75">SUM(L507+5)</f>
        <v>19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61"/>
        <v>1.25E-3</v>
      </c>
      <c r="P508">
        <f t="shared" si="74"/>
        <v>250</v>
      </c>
      <c r="Q508" s="9" t="s">
        <v>8309</v>
      </c>
      <c r="R508" t="s">
        <v>8315</v>
      </c>
      <c r="S508" s="14">
        <f t="shared" si="62"/>
        <v>41466.260648148149</v>
      </c>
      <c r="T508" s="14">
        <f t="shared" si="63"/>
        <v>41496.260648148149</v>
      </c>
      <c r="U508">
        <f t="shared" si="75"/>
        <v>6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61"/>
        <v>3.2000000000000001E-2</v>
      </c>
      <c r="P509"/>
      <c r="Q509" s="9" t="s">
        <v>8309</v>
      </c>
      <c r="R509" t="s">
        <v>8315</v>
      </c>
      <c r="S509" s="14">
        <f t="shared" si="62"/>
        <v>41156.667326388888</v>
      </c>
      <c r="T509" s="14">
        <f t="shared" si="63"/>
        <v>41201.667326388888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61"/>
        <v>8.0000000000000002E-3</v>
      </c>
      <c r="P510"/>
      <c r="Q510" s="9" t="s">
        <v>8309</v>
      </c>
      <c r="R510" t="s">
        <v>8315</v>
      </c>
      <c r="S510" s="14">
        <f t="shared" si="62"/>
        <v>40994.732650462967</v>
      </c>
      <c r="T510" s="14">
        <f t="shared" si="63"/>
        <v>41054.301388888889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61"/>
        <v>2E-3</v>
      </c>
      <c r="P511">
        <f t="shared" ref="P511:P512" si="76">SUM(E511/L511)</f>
        <v>10</v>
      </c>
      <c r="Q511" s="9" t="s">
        <v>8309</v>
      </c>
      <c r="R511" t="s">
        <v>8315</v>
      </c>
      <c r="S511" s="14">
        <f t="shared" si="62"/>
        <v>42153.339930555558</v>
      </c>
      <c r="T511" s="14">
        <f t="shared" si="63"/>
        <v>42183.339930555558</v>
      </c>
      <c r="U511">
        <f t="shared" ref="U511:U512" si="77">SUM(L511+5)</f>
        <v>6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61"/>
        <v>0</v>
      </c>
      <c r="P512" t="e">
        <f t="shared" si="76"/>
        <v>#DIV/0!</v>
      </c>
      <c r="Q512" s="9" t="s">
        <v>8309</v>
      </c>
      <c r="R512" t="s">
        <v>8315</v>
      </c>
      <c r="S512" s="14">
        <f t="shared" si="62"/>
        <v>42399.884710648148</v>
      </c>
      <c r="T512" s="14">
        <f t="shared" si="63"/>
        <v>42429.884710648148</v>
      </c>
      <c r="U512">
        <f t="shared" si="77"/>
        <v>5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61"/>
        <v>0.03</v>
      </c>
      <c r="P513"/>
      <c r="Q513" s="9" t="s">
        <v>8309</v>
      </c>
      <c r="R513" t="s">
        <v>8315</v>
      </c>
      <c r="S513" s="14">
        <f t="shared" si="62"/>
        <v>41340.011365740742</v>
      </c>
      <c r="T513" s="14">
        <f t="shared" si="63"/>
        <v>41369.969699074078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61"/>
        <v>1.3749999999999999E-3</v>
      </c>
      <c r="P514">
        <f>SUM(E514/L514)</f>
        <v>5.5</v>
      </c>
      <c r="Q514" s="9" t="s">
        <v>8309</v>
      </c>
      <c r="R514" t="s">
        <v>8315</v>
      </c>
      <c r="S514" s="14">
        <f t="shared" si="62"/>
        <v>42649.450543981489</v>
      </c>
      <c r="T514" s="14">
        <f t="shared" si="63"/>
        <v>42694.492210648146</v>
      </c>
      <c r="U514">
        <f>SUM(L514+5)</f>
        <v>7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78">E515/D515</f>
        <v>0.13924</v>
      </c>
      <c r="P515"/>
      <c r="Q515" s="9" t="s">
        <v>8309</v>
      </c>
      <c r="R515" t="s">
        <v>8315</v>
      </c>
      <c r="S515" s="14">
        <f t="shared" ref="S515:S578" si="79">((J515/60/60/24)+DATE(1970,1,1)+(-7/24))</f>
        <v>42552.362326388895</v>
      </c>
      <c r="T515" s="14">
        <f t="shared" ref="T515:T578" si="80">((I515/60/60/24)+DATE(1970,1,1)+(-7/24))</f>
        <v>42597.000000000007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78"/>
        <v>3.3333333333333333E-2</v>
      </c>
      <c r="P516"/>
      <c r="Q516" s="9" t="s">
        <v>8309</v>
      </c>
      <c r="R516" t="s">
        <v>8315</v>
      </c>
      <c r="S516" s="14">
        <f t="shared" si="79"/>
        <v>41830.32230324074</v>
      </c>
      <c r="T516" s="14">
        <f t="shared" si="80"/>
        <v>41860.32230324074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78"/>
        <v>0.25413402061855672</v>
      </c>
      <c r="P517"/>
      <c r="Q517" s="9" t="s">
        <v>8309</v>
      </c>
      <c r="R517" t="s">
        <v>8315</v>
      </c>
      <c r="S517" s="14">
        <f t="shared" si="79"/>
        <v>42327.19908564815</v>
      </c>
      <c r="T517" s="14">
        <f t="shared" si="80"/>
        <v>42367.19908564815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78"/>
        <v>0</v>
      </c>
      <c r="P518" t="e">
        <f>SUM(E518/L518)</f>
        <v>#DIV/0!</v>
      </c>
      <c r="Q518" s="9" t="s">
        <v>8309</v>
      </c>
      <c r="R518" t="s">
        <v>8315</v>
      </c>
      <c r="S518" s="14">
        <f t="shared" si="79"/>
        <v>42091.487037037041</v>
      </c>
      <c r="T518" s="14">
        <f t="shared" si="80"/>
        <v>42151.487037037041</v>
      </c>
      <c r="U518">
        <f>SUM(L518+5)</f>
        <v>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78"/>
        <v>1.3666666666666667E-2</v>
      </c>
      <c r="P519"/>
      <c r="Q519" s="9" t="s">
        <v>8309</v>
      </c>
      <c r="R519" t="s">
        <v>8315</v>
      </c>
      <c r="S519" s="14">
        <f t="shared" si="79"/>
        <v>42738.323622685188</v>
      </c>
      <c r="T519" s="14">
        <f t="shared" si="80"/>
        <v>42768.323622685188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78"/>
        <v>0</v>
      </c>
      <c r="P520" t="e">
        <f>SUM(E520/L520)</f>
        <v>#DIV/0!</v>
      </c>
      <c r="Q520" s="9" t="s">
        <v>8309</v>
      </c>
      <c r="R520" t="s">
        <v>8315</v>
      </c>
      <c r="S520" s="14">
        <f t="shared" si="79"/>
        <v>42223.32435185185</v>
      </c>
      <c r="T520" s="14">
        <f t="shared" si="80"/>
        <v>42253.323611111111</v>
      </c>
      <c r="U520">
        <f>SUM(L520+5)</f>
        <v>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78"/>
        <v>0.22881426547787684</v>
      </c>
      <c r="P521"/>
      <c r="Q521" s="9" t="s">
        <v>8309</v>
      </c>
      <c r="R521" t="s">
        <v>8315</v>
      </c>
      <c r="S521" s="14">
        <f t="shared" si="79"/>
        <v>41218.099780092598</v>
      </c>
      <c r="T521" s="14">
        <f t="shared" si="80"/>
        <v>41248.099780092598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78"/>
        <v>1.0209999999999999</v>
      </c>
      <c r="P522"/>
      <c r="Q522" s="9" t="s">
        <v>8316</v>
      </c>
      <c r="R522" t="s">
        <v>8317</v>
      </c>
      <c r="S522" s="14">
        <f t="shared" si="79"/>
        <v>42318.410428240742</v>
      </c>
      <c r="T522" s="14">
        <f t="shared" si="80"/>
        <v>42348.410428240742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78"/>
        <v>1.0464</v>
      </c>
      <c r="P523"/>
      <c r="Q523" s="9" t="s">
        <v>8316</v>
      </c>
      <c r="R523" t="s">
        <v>8317</v>
      </c>
      <c r="S523" s="14">
        <f t="shared" si="79"/>
        <v>42645.801145833335</v>
      </c>
      <c r="T523" s="14">
        <f t="shared" si="80"/>
        <v>42674.915972222225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78"/>
        <v>1.1466666666666667</v>
      </c>
      <c r="P524"/>
      <c r="Q524" s="9" t="s">
        <v>8316</v>
      </c>
      <c r="R524" t="s">
        <v>8317</v>
      </c>
      <c r="S524" s="14">
        <f t="shared" si="79"/>
        <v>42429.749131944445</v>
      </c>
      <c r="T524" s="14">
        <f t="shared" si="80"/>
        <v>42449.707465277781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78"/>
        <v>1.206</v>
      </c>
      <c r="P525"/>
      <c r="Q525" s="9" t="s">
        <v>8316</v>
      </c>
      <c r="R525" t="s">
        <v>8317</v>
      </c>
      <c r="S525" s="14">
        <f t="shared" si="79"/>
        <v>42237.841157407405</v>
      </c>
      <c r="T525" s="14">
        <f t="shared" si="80"/>
        <v>42267.841157407405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78"/>
        <v>1.0867285714285715</v>
      </c>
      <c r="P526"/>
      <c r="Q526" s="9" t="s">
        <v>8316</v>
      </c>
      <c r="R526" t="s">
        <v>8317</v>
      </c>
      <c r="S526" s="14">
        <f t="shared" si="79"/>
        <v>42492.425567129634</v>
      </c>
      <c r="T526" s="14">
        <f t="shared" si="80"/>
        <v>42522.425567129634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78"/>
        <v>1</v>
      </c>
      <c r="P527"/>
      <c r="Q527" s="9" t="s">
        <v>8316</v>
      </c>
      <c r="R527" t="s">
        <v>8317</v>
      </c>
      <c r="S527" s="14">
        <f t="shared" si="79"/>
        <v>41850.109270833338</v>
      </c>
      <c r="T527" s="14">
        <f t="shared" si="80"/>
        <v>41895.109270833338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78"/>
        <v>1.1399999999999999</v>
      </c>
      <c r="P528"/>
      <c r="Q528" s="9" t="s">
        <v>8316</v>
      </c>
      <c r="R528" t="s">
        <v>8317</v>
      </c>
      <c r="S528" s="14">
        <f t="shared" si="79"/>
        <v>42192.30027777778</v>
      </c>
      <c r="T528" s="14">
        <f t="shared" si="80"/>
        <v>42223.416666666664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78"/>
        <v>1.0085</v>
      </c>
      <c r="P529"/>
      <c r="Q529" s="9" t="s">
        <v>8316</v>
      </c>
      <c r="R529" t="s">
        <v>8317</v>
      </c>
      <c r="S529" s="14">
        <f t="shared" si="79"/>
        <v>42752.913958333338</v>
      </c>
      <c r="T529" s="14">
        <f t="shared" si="80"/>
        <v>42783.378472222226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78"/>
        <v>1.1565217391304348</v>
      </c>
      <c r="P530"/>
      <c r="Q530" s="9" t="s">
        <v>8316</v>
      </c>
      <c r="R530" t="s">
        <v>8317</v>
      </c>
      <c r="S530" s="14">
        <f t="shared" si="79"/>
        <v>42155.628553240742</v>
      </c>
      <c r="T530" s="14">
        <f t="shared" si="80"/>
        <v>42176.597222222226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78"/>
        <v>1.3041666666666667</v>
      </c>
      <c r="P531"/>
      <c r="Q531" s="9" t="s">
        <v>8316</v>
      </c>
      <c r="R531" t="s">
        <v>8317</v>
      </c>
      <c r="S531" s="14">
        <f t="shared" si="79"/>
        <v>42724.73951388889</v>
      </c>
      <c r="T531" s="14">
        <f t="shared" si="80"/>
        <v>42745.916666666664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78"/>
        <v>1.0778267254038179</v>
      </c>
      <c r="P532"/>
      <c r="Q532" s="9" t="s">
        <v>8316</v>
      </c>
      <c r="R532" t="s">
        <v>8317</v>
      </c>
      <c r="S532" s="14">
        <f t="shared" si="79"/>
        <v>42157.299398148149</v>
      </c>
      <c r="T532" s="14">
        <f t="shared" si="80"/>
        <v>42178.791666666664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78"/>
        <v>1</v>
      </c>
      <c r="P533"/>
      <c r="Q533" s="9" t="s">
        <v>8316</v>
      </c>
      <c r="R533" t="s">
        <v>8317</v>
      </c>
      <c r="S533" s="14">
        <f t="shared" si="79"/>
        <v>42675.7734837963</v>
      </c>
      <c r="T533" s="14">
        <f t="shared" si="80"/>
        <v>42720.999305555561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78"/>
        <v>1.2324999999999999</v>
      </c>
      <c r="P534"/>
      <c r="Q534" s="9" t="s">
        <v>8316</v>
      </c>
      <c r="R534" t="s">
        <v>8317</v>
      </c>
      <c r="S534" s="14">
        <f t="shared" si="79"/>
        <v>42472.715370370373</v>
      </c>
      <c r="T534" s="14">
        <f t="shared" si="80"/>
        <v>42502.715370370373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78"/>
        <v>1.002</v>
      </c>
      <c r="P535"/>
      <c r="Q535" s="9" t="s">
        <v>8316</v>
      </c>
      <c r="R535" t="s">
        <v>8317</v>
      </c>
      <c r="S535" s="14">
        <f t="shared" si="79"/>
        <v>42482.143113425926</v>
      </c>
      <c r="T535" s="14">
        <f t="shared" si="80"/>
        <v>42506.143113425926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78"/>
        <v>1.0466666666666666</v>
      </c>
      <c r="P536"/>
      <c r="Q536" s="9" t="s">
        <v>8316</v>
      </c>
      <c r="R536" t="s">
        <v>8317</v>
      </c>
      <c r="S536" s="14">
        <f t="shared" si="79"/>
        <v>42270.519328703704</v>
      </c>
      <c r="T536" s="14">
        <f t="shared" si="80"/>
        <v>42309.666666666664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78"/>
        <v>1.0249999999999999</v>
      </c>
      <c r="P537"/>
      <c r="Q537" s="9" t="s">
        <v>8316</v>
      </c>
      <c r="R537" t="s">
        <v>8317</v>
      </c>
      <c r="S537" s="14">
        <f t="shared" si="79"/>
        <v>42711.253530092588</v>
      </c>
      <c r="T537" s="14">
        <f t="shared" si="80"/>
        <v>42741.253530092588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78"/>
        <v>1.1825757575757576</v>
      </c>
      <c r="P538"/>
      <c r="Q538" s="9" t="s">
        <v>8316</v>
      </c>
      <c r="R538" t="s">
        <v>8317</v>
      </c>
      <c r="S538" s="14">
        <f t="shared" si="79"/>
        <v>42179.053321759267</v>
      </c>
      <c r="T538" s="14">
        <f t="shared" si="80"/>
        <v>42219.458333333336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78"/>
        <v>1.2050000000000001</v>
      </c>
      <c r="P539"/>
      <c r="Q539" s="9" t="s">
        <v>8316</v>
      </c>
      <c r="R539" t="s">
        <v>8317</v>
      </c>
      <c r="S539" s="14">
        <f t="shared" si="79"/>
        <v>42282.476747685192</v>
      </c>
      <c r="T539" s="14">
        <f t="shared" si="80"/>
        <v>42312.518414351849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78"/>
        <v>3.0242</v>
      </c>
      <c r="P540"/>
      <c r="Q540" s="9" t="s">
        <v>8316</v>
      </c>
      <c r="R540" t="s">
        <v>8317</v>
      </c>
      <c r="S540" s="14">
        <f t="shared" si="79"/>
        <v>42473.50304398148</v>
      </c>
      <c r="T540" s="14">
        <f t="shared" si="80"/>
        <v>42503.50304398148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78"/>
        <v>1.00644</v>
      </c>
      <c r="P541"/>
      <c r="Q541" s="9" t="s">
        <v>8316</v>
      </c>
      <c r="R541" t="s">
        <v>8317</v>
      </c>
      <c r="S541" s="14">
        <f t="shared" si="79"/>
        <v>42534.758182870377</v>
      </c>
      <c r="T541" s="14">
        <f t="shared" si="80"/>
        <v>42555.758182870377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78"/>
        <v>6.666666666666667E-5</v>
      </c>
      <c r="P542">
        <f>SUM(E542/L542)</f>
        <v>1</v>
      </c>
      <c r="Q542" s="9" t="s">
        <v>8318</v>
      </c>
      <c r="R542" t="s">
        <v>8319</v>
      </c>
      <c r="S542" s="14">
        <f t="shared" si="79"/>
        <v>42009.52553240741</v>
      </c>
      <c r="T542" s="14">
        <f t="shared" si="80"/>
        <v>42039.52553240741</v>
      </c>
      <c r="U542">
        <f>SUM(L542+5)</f>
        <v>6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78"/>
        <v>5.5555555555555558E-3</v>
      </c>
      <c r="P543"/>
      <c r="Q543" s="9" t="s">
        <v>8318</v>
      </c>
      <c r="R543" t="s">
        <v>8319</v>
      </c>
      <c r="S543" s="14">
        <f t="shared" si="79"/>
        <v>42275.755023148151</v>
      </c>
      <c r="T543" s="14">
        <f t="shared" si="80"/>
        <v>42305.755023148151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78"/>
        <v>3.9999999999999998E-6</v>
      </c>
      <c r="P544">
        <f t="shared" ref="P544:P545" si="81">SUM(E544/L544)</f>
        <v>1</v>
      </c>
      <c r="Q544" s="9" t="s">
        <v>8318</v>
      </c>
      <c r="R544" t="s">
        <v>8319</v>
      </c>
      <c r="S544" s="14">
        <f t="shared" si="79"/>
        <v>42433.445787037039</v>
      </c>
      <c r="T544" s="14">
        <f t="shared" si="80"/>
        <v>42493.404120370375</v>
      </c>
      <c r="U544">
        <f t="shared" ref="U544:U545" si="82">SUM(L544+5)</f>
        <v>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78"/>
        <v>3.1818181818181819E-3</v>
      </c>
      <c r="P545">
        <f t="shared" si="81"/>
        <v>35</v>
      </c>
      <c r="Q545" s="9" t="s">
        <v>8318</v>
      </c>
      <c r="R545" t="s">
        <v>8319</v>
      </c>
      <c r="S545" s="14">
        <f t="shared" si="79"/>
        <v>41913.800486111111</v>
      </c>
      <c r="T545" s="14">
        <f t="shared" si="80"/>
        <v>41943.800486111111</v>
      </c>
      <c r="U545">
        <f t="shared" si="82"/>
        <v>7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78"/>
        <v>1.2E-2</v>
      </c>
      <c r="P546"/>
      <c r="Q546" s="9" t="s">
        <v>8318</v>
      </c>
      <c r="R546" t="s">
        <v>8319</v>
      </c>
      <c r="S546" s="14">
        <f t="shared" si="79"/>
        <v>42525.365277777782</v>
      </c>
      <c r="T546" s="14">
        <f t="shared" si="80"/>
        <v>42555.365277777782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78"/>
        <v>0.27383999999999997</v>
      </c>
      <c r="P547"/>
      <c r="Q547" s="9" t="s">
        <v>8318</v>
      </c>
      <c r="R547" t="s">
        <v>8319</v>
      </c>
      <c r="S547" s="14">
        <f t="shared" si="79"/>
        <v>42283.300798611112</v>
      </c>
      <c r="T547" s="14">
        <f t="shared" si="80"/>
        <v>42323.342465277783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78"/>
        <v>8.6666666666666663E-4</v>
      </c>
      <c r="P548">
        <f t="shared" ref="P548:P550" si="83">SUM(E548/L548)</f>
        <v>26</v>
      </c>
      <c r="Q548" s="9" t="s">
        <v>8318</v>
      </c>
      <c r="R548" t="s">
        <v>8319</v>
      </c>
      <c r="S548" s="14">
        <f t="shared" si="79"/>
        <v>42249.376331018524</v>
      </c>
      <c r="T548" s="14">
        <f t="shared" si="80"/>
        <v>42294.376331018524</v>
      </c>
      <c r="U548">
        <f t="shared" ref="U548:U550" si="84">SUM(L548+5)</f>
        <v>7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78"/>
        <v>0</v>
      </c>
      <c r="P549" t="e">
        <f t="shared" si="83"/>
        <v>#DIV/0!</v>
      </c>
      <c r="Q549" s="9" t="s">
        <v>8318</v>
      </c>
      <c r="R549" t="s">
        <v>8319</v>
      </c>
      <c r="S549" s="14">
        <f t="shared" si="79"/>
        <v>42380.404675925929</v>
      </c>
      <c r="T549" s="14">
        <f t="shared" si="80"/>
        <v>42410.404675925929</v>
      </c>
      <c r="U549">
        <f t="shared" si="84"/>
        <v>5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78"/>
        <v>8.9999999999999998E-4</v>
      </c>
      <c r="P550">
        <f t="shared" si="83"/>
        <v>9</v>
      </c>
      <c r="Q550" s="9" t="s">
        <v>8318</v>
      </c>
      <c r="R550" t="s">
        <v>8319</v>
      </c>
      <c r="S550" s="14">
        <f t="shared" si="79"/>
        <v>42276.611666666671</v>
      </c>
      <c r="T550" s="14">
        <f t="shared" si="80"/>
        <v>42306.611666666671</v>
      </c>
      <c r="U550">
        <f t="shared" si="84"/>
        <v>6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78"/>
        <v>2.7199999999999998E-2</v>
      </c>
      <c r="P551"/>
      <c r="Q551" s="9" t="s">
        <v>8318</v>
      </c>
      <c r="R551" t="s">
        <v>8319</v>
      </c>
      <c r="S551" s="14">
        <f t="shared" si="79"/>
        <v>42163.34516203704</v>
      </c>
      <c r="T551" s="14">
        <f t="shared" si="80"/>
        <v>42193.34516203704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78"/>
        <v>7.0000000000000001E-3</v>
      </c>
      <c r="P552"/>
      <c r="Q552" s="9" t="s">
        <v>8318</v>
      </c>
      <c r="R552" t="s">
        <v>8319</v>
      </c>
      <c r="S552" s="14">
        <f t="shared" si="79"/>
        <v>42753.387094907412</v>
      </c>
      <c r="T552" s="14">
        <f t="shared" si="80"/>
        <v>42765.916666666664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78"/>
        <v>5.0413333333333331E-2</v>
      </c>
      <c r="P553"/>
      <c r="Q553" s="9" t="s">
        <v>8318</v>
      </c>
      <c r="R553" t="s">
        <v>8319</v>
      </c>
      <c r="S553" s="14">
        <f t="shared" si="79"/>
        <v>42172.984074074076</v>
      </c>
      <c r="T553" s="14">
        <f t="shared" si="80"/>
        <v>42217.453472222223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78"/>
        <v>0</v>
      </c>
      <c r="P554" t="e">
        <f t="shared" ref="P554:P555" si="85">SUM(E554/L554)</f>
        <v>#DIV/0!</v>
      </c>
      <c r="Q554" s="9" t="s">
        <v>8318</v>
      </c>
      <c r="R554" t="s">
        <v>8319</v>
      </c>
      <c r="S554" s="14">
        <f t="shared" si="79"/>
        <v>42318.325185185189</v>
      </c>
      <c r="T554" s="14">
        <f t="shared" si="80"/>
        <v>42378.325185185189</v>
      </c>
      <c r="U554">
        <f t="shared" ref="U554:U555" si="86">SUM(L554+5)</f>
        <v>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78"/>
        <v>4.9199999999999999E-3</v>
      </c>
      <c r="P555">
        <f t="shared" si="85"/>
        <v>20.5</v>
      </c>
      <c r="Q555" s="9" t="s">
        <v>8318</v>
      </c>
      <c r="R555" t="s">
        <v>8319</v>
      </c>
      <c r="S555" s="14">
        <f t="shared" si="79"/>
        <v>41927.428136574075</v>
      </c>
      <c r="T555" s="14">
        <f t="shared" si="80"/>
        <v>41957.46980324074</v>
      </c>
      <c r="U555">
        <f t="shared" si="86"/>
        <v>11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78"/>
        <v>0.36589147286821705</v>
      </c>
      <c r="P556"/>
      <c r="Q556" s="9" t="s">
        <v>8318</v>
      </c>
      <c r="R556" t="s">
        <v>8319</v>
      </c>
      <c r="S556" s="14">
        <f t="shared" si="79"/>
        <v>41901.393194444448</v>
      </c>
      <c r="T556" s="14">
        <f t="shared" si="80"/>
        <v>41931.393194444448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78"/>
        <v>0</v>
      </c>
      <c r="P557" t="e">
        <f>SUM(E557/L557)</f>
        <v>#DIV/0!</v>
      </c>
      <c r="Q557" s="9" t="s">
        <v>8318</v>
      </c>
      <c r="R557" t="s">
        <v>8319</v>
      </c>
      <c r="S557" s="14">
        <f t="shared" si="79"/>
        <v>42503.061840277784</v>
      </c>
      <c r="T557" s="14">
        <f t="shared" si="80"/>
        <v>42533.061840277784</v>
      </c>
      <c r="U557">
        <f>SUM(L557+5)</f>
        <v>5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78"/>
        <v>2.5000000000000001E-2</v>
      </c>
      <c r="P558"/>
      <c r="Q558" s="9" t="s">
        <v>8318</v>
      </c>
      <c r="R558" t="s">
        <v>8319</v>
      </c>
      <c r="S558" s="14">
        <f t="shared" si="79"/>
        <v>42345.568483796298</v>
      </c>
      <c r="T558" s="14">
        <f t="shared" si="80"/>
        <v>42375.568483796298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78"/>
        <v>9.1066666666666674E-3</v>
      </c>
      <c r="P559"/>
      <c r="Q559" s="9" t="s">
        <v>8318</v>
      </c>
      <c r="R559" t="s">
        <v>8319</v>
      </c>
      <c r="S559" s="14">
        <f t="shared" si="79"/>
        <v>42676.650497685187</v>
      </c>
      <c r="T559" s="14">
        <f t="shared" si="80"/>
        <v>42706.692164351851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78"/>
        <v>0</v>
      </c>
      <c r="P560" t="e">
        <f t="shared" ref="P560:P569" si="87">SUM(E560/L560)</f>
        <v>#DIV/0!</v>
      </c>
      <c r="Q560" s="9" t="s">
        <v>8318</v>
      </c>
      <c r="R560" t="s">
        <v>8319</v>
      </c>
      <c r="S560" s="14">
        <f t="shared" si="79"/>
        <v>42057.591493055559</v>
      </c>
      <c r="T560" s="14">
        <f t="shared" si="80"/>
        <v>42087.549826388895</v>
      </c>
      <c r="U560">
        <f t="shared" ref="U560:U569" si="88">SUM(L560+5)</f>
        <v>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78"/>
        <v>2.0833333333333335E-4</v>
      </c>
      <c r="P561">
        <f t="shared" si="87"/>
        <v>50</v>
      </c>
      <c r="Q561" s="9" t="s">
        <v>8318</v>
      </c>
      <c r="R561" t="s">
        <v>8319</v>
      </c>
      <c r="S561" s="14">
        <f t="shared" si="79"/>
        <v>42320.991435185184</v>
      </c>
      <c r="T561" s="14">
        <f t="shared" si="80"/>
        <v>42350.991435185184</v>
      </c>
      <c r="U561">
        <f t="shared" si="88"/>
        <v>6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78"/>
        <v>1.2E-4</v>
      </c>
      <c r="P562">
        <f t="shared" si="87"/>
        <v>4</v>
      </c>
      <c r="Q562" s="9" t="s">
        <v>8318</v>
      </c>
      <c r="R562" t="s">
        <v>8319</v>
      </c>
      <c r="S562" s="14">
        <f t="shared" si="79"/>
        <v>41960.479687500003</v>
      </c>
      <c r="T562" s="14">
        <f t="shared" si="80"/>
        <v>41990.479687500003</v>
      </c>
      <c r="U562">
        <f t="shared" si="88"/>
        <v>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78"/>
        <v>3.6666666666666666E-3</v>
      </c>
      <c r="P563">
        <f t="shared" si="87"/>
        <v>27.5</v>
      </c>
      <c r="Q563" s="9" t="s">
        <v>8318</v>
      </c>
      <c r="R563" t="s">
        <v>8319</v>
      </c>
      <c r="S563" s="14">
        <f t="shared" si="79"/>
        <v>42268.367048611115</v>
      </c>
      <c r="T563" s="14">
        <f t="shared" si="80"/>
        <v>42303.367048611115</v>
      </c>
      <c r="U563">
        <f t="shared" si="88"/>
        <v>7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78"/>
        <v>0</v>
      </c>
      <c r="P564" t="e">
        <f t="shared" si="87"/>
        <v>#DIV/0!</v>
      </c>
      <c r="Q564" s="9" t="s">
        <v>8318</v>
      </c>
      <c r="R564" t="s">
        <v>8319</v>
      </c>
      <c r="S564" s="14">
        <f t="shared" si="79"/>
        <v>42692.097395833342</v>
      </c>
      <c r="T564" s="14">
        <f t="shared" si="80"/>
        <v>42722.097395833342</v>
      </c>
      <c r="U564">
        <f t="shared" si="88"/>
        <v>5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78"/>
        <v>9.0666666666666662E-4</v>
      </c>
      <c r="P565">
        <f t="shared" si="87"/>
        <v>34</v>
      </c>
      <c r="Q565" s="9" t="s">
        <v>8318</v>
      </c>
      <c r="R565" t="s">
        <v>8319</v>
      </c>
      <c r="S565" s="14">
        <f t="shared" si="79"/>
        <v>42021.778321759259</v>
      </c>
      <c r="T565" s="14">
        <f t="shared" si="80"/>
        <v>42051.778321759259</v>
      </c>
      <c r="U565">
        <f t="shared" si="88"/>
        <v>7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78"/>
        <v>5.5555555555555558E-5</v>
      </c>
      <c r="P566">
        <f t="shared" si="87"/>
        <v>1</v>
      </c>
      <c r="Q566" s="9" t="s">
        <v>8318</v>
      </c>
      <c r="R566" t="s">
        <v>8319</v>
      </c>
      <c r="S566" s="14">
        <f t="shared" si="79"/>
        <v>42411.651331018518</v>
      </c>
      <c r="T566" s="14">
        <f t="shared" si="80"/>
        <v>42441.651331018518</v>
      </c>
      <c r="U566">
        <f t="shared" si="88"/>
        <v>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78"/>
        <v>0</v>
      </c>
      <c r="P567" t="e">
        <f t="shared" si="87"/>
        <v>#DIV/0!</v>
      </c>
      <c r="Q567" s="9" t="s">
        <v>8318</v>
      </c>
      <c r="R567" t="s">
        <v>8319</v>
      </c>
      <c r="S567" s="14">
        <f t="shared" si="79"/>
        <v>42165.493622685193</v>
      </c>
      <c r="T567" s="14">
        <f t="shared" si="80"/>
        <v>42195.493622685193</v>
      </c>
      <c r="U567">
        <f t="shared" si="88"/>
        <v>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78"/>
        <v>2.0000000000000001E-4</v>
      </c>
      <c r="P568">
        <f t="shared" si="87"/>
        <v>1</v>
      </c>
      <c r="Q568" s="9" t="s">
        <v>8318</v>
      </c>
      <c r="R568" t="s">
        <v>8319</v>
      </c>
      <c r="S568" s="14">
        <f t="shared" si="79"/>
        <v>42535.392743055556</v>
      </c>
      <c r="T568" s="14">
        <f t="shared" si="80"/>
        <v>42565.392743055556</v>
      </c>
      <c r="U568">
        <f t="shared" si="88"/>
        <v>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78"/>
        <v>0</v>
      </c>
      <c r="P569" t="e">
        <f t="shared" si="87"/>
        <v>#DIV/0!</v>
      </c>
      <c r="Q569" s="9" t="s">
        <v>8318</v>
      </c>
      <c r="R569" t="s">
        <v>8319</v>
      </c>
      <c r="S569" s="14">
        <f t="shared" si="79"/>
        <v>41975.550856481488</v>
      </c>
      <c r="T569" s="14">
        <f t="shared" si="80"/>
        <v>42005.550856481488</v>
      </c>
      <c r="U569">
        <f t="shared" si="88"/>
        <v>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78"/>
        <v>0.01</v>
      </c>
      <c r="P570"/>
      <c r="Q570" s="9" t="s">
        <v>8318</v>
      </c>
      <c r="R570" t="s">
        <v>8319</v>
      </c>
      <c r="S570" s="14">
        <f t="shared" si="79"/>
        <v>42348.629895833335</v>
      </c>
      <c r="T570" s="14">
        <f t="shared" si="80"/>
        <v>42385.166666666664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78"/>
        <v>8.0000000000000002E-3</v>
      </c>
      <c r="P571"/>
      <c r="Q571" s="9" t="s">
        <v>8318</v>
      </c>
      <c r="R571" t="s">
        <v>8319</v>
      </c>
      <c r="S571" s="14">
        <f t="shared" si="79"/>
        <v>42340.555694444447</v>
      </c>
      <c r="T571" s="14">
        <f t="shared" si="80"/>
        <v>42370.555694444447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78"/>
        <v>1.6705882352941177E-3</v>
      </c>
      <c r="P572">
        <f t="shared" ref="P572:P575" si="89">SUM(E572/L572)</f>
        <v>142</v>
      </c>
      <c r="Q572" s="9" t="s">
        <v>8318</v>
      </c>
      <c r="R572" t="s">
        <v>8319</v>
      </c>
      <c r="S572" s="14">
        <f t="shared" si="79"/>
        <v>42388.506585648152</v>
      </c>
      <c r="T572" s="14">
        <f t="shared" si="80"/>
        <v>42418.506585648152</v>
      </c>
      <c r="U572">
        <f t="shared" ref="U572:U575" si="90">SUM(L572+5)</f>
        <v>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78"/>
        <v>4.2399999999999998E-3</v>
      </c>
      <c r="P573">
        <f t="shared" si="89"/>
        <v>53</v>
      </c>
      <c r="Q573" s="9" t="s">
        <v>8318</v>
      </c>
      <c r="R573" t="s">
        <v>8319</v>
      </c>
      <c r="S573" s="14">
        <f t="shared" si="79"/>
        <v>42192.524571759262</v>
      </c>
      <c r="T573" s="14">
        <f t="shared" si="80"/>
        <v>42211.874305555561</v>
      </c>
      <c r="U573">
        <f t="shared" si="90"/>
        <v>7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78"/>
        <v>0</v>
      </c>
      <c r="P574" t="e">
        <f t="shared" si="89"/>
        <v>#DIV/0!</v>
      </c>
      <c r="Q574" s="9" t="s">
        <v>8318</v>
      </c>
      <c r="R574" t="s">
        <v>8319</v>
      </c>
      <c r="S574" s="14">
        <f t="shared" si="79"/>
        <v>42282.424629629626</v>
      </c>
      <c r="T574" s="14">
        <f t="shared" si="80"/>
        <v>42312.466296296298</v>
      </c>
      <c r="U574">
        <f t="shared" si="90"/>
        <v>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78"/>
        <v>3.892538925389254E-3</v>
      </c>
      <c r="P575">
        <f t="shared" si="89"/>
        <v>38.444444444444443</v>
      </c>
      <c r="Q575" s="9" t="s">
        <v>8318</v>
      </c>
      <c r="R575" t="s">
        <v>8319</v>
      </c>
      <c r="S575" s="14">
        <f t="shared" si="79"/>
        <v>41962.758460648147</v>
      </c>
      <c r="T575" s="14">
        <f t="shared" si="80"/>
        <v>42021.758333333339</v>
      </c>
      <c r="U575">
        <f t="shared" si="90"/>
        <v>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78"/>
        <v>7.1556350626118068E-3</v>
      </c>
      <c r="P576"/>
      <c r="Q576" s="9" t="s">
        <v>8318</v>
      </c>
      <c r="R576" t="s">
        <v>8319</v>
      </c>
      <c r="S576" s="14">
        <f t="shared" si="79"/>
        <v>42632.151701388888</v>
      </c>
      <c r="T576" s="14">
        <f t="shared" si="80"/>
        <v>42662.151701388888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78"/>
        <v>4.3166666666666666E-3</v>
      </c>
      <c r="P577">
        <f t="shared" ref="P577:P580" si="91">SUM(E577/L577)</f>
        <v>64.75</v>
      </c>
      <c r="Q577" s="9" t="s">
        <v>8318</v>
      </c>
      <c r="R577" t="s">
        <v>8319</v>
      </c>
      <c r="S577" s="14">
        <f t="shared" si="79"/>
        <v>42138.400960648149</v>
      </c>
      <c r="T577" s="14">
        <f t="shared" si="80"/>
        <v>42168.400960648149</v>
      </c>
      <c r="U577">
        <f t="shared" ref="U577:U580" si="92">SUM(L577+5)</f>
        <v>9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78"/>
        <v>1.2500000000000001E-5</v>
      </c>
      <c r="P578">
        <f t="shared" si="91"/>
        <v>1</v>
      </c>
      <c r="Q578" s="9" t="s">
        <v>8318</v>
      </c>
      <c r="R578" t="s">
        <v>8319</v>
      </c>
      <c r="S578" s="14">
        <f t="shared" si="79"/>
        <v>42031.18</v>
      </c>
      <c r="T578" s="14">
        <f t="shared" si="80"/>
        <v>42091.138333333336</v>
      </c>
      <c r="U578">
        <f t="shared" si="92"/>
        <v>6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93">E579/D579</f>
        <v>2E-3</v>
      </c>
      <c r="P579">
        <f t="shared" si="91"/>
        <v>10</v>
      </c>
      <c r="Q579" s="9" t="s">
        <v>8318</v>
      </c>
      <c r="R579" t="s">
        <v>8319</v>
      </c>
      <c r="S579" s="14">
        <f t="shared" ref="S579:S642" si="94">((J579/60/60/24)+DATE(1970,1,1)+(-7/24))</f>
        <v>42450.297476851854</v>
      </c>
      <c r="T579" s="14">
        <f t="shared" ref="T579:T642" si="95">((I579/60/60/24)+DATE(1970,1,1)+(-7/24))</f>
        <v>42510.297476851854</v>
      </c>
      <c r="U579">
        <f t="shared" si="92"/>
        <v>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93"/>
        <v>1.12E-4</v>
      </c>
      <c r="P580">
        <f t="shared" si="91"/>
        <v>2</v>
      </c>
      <c r="Q580" s="9" t="s">
        <v>8318</v>
      </c>
      <c r="R580" t="s">
        <v>8319</v>
      </c>
      <c r="S580" s="14">
        <f t="shared" si="94"/>
        <v>42230.286956018521</v>
      </c>
      <c r="T580" s="14">
        <f t="shared" si="95"/>
        <v>42254.286956018521</v>
      </c>
      <c r="U580">
        <f t="shared" si="92"/>
        <v>12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93"/>
        <v>1.4583333333333334E-2</v>
      </c>
      <c r="P581"/>
      <c r="Q581" s="9" t="s">
        <v>8318</v>
      </c>
      <c r="R581" t="s">
        <v>8319</v>
      </c>
      <c r="S581" s="14">
        <f t="shared" si="94"/>
        <v>41968.56045138889</v>
      </c>
      <c r="T581" s="14">
        <f t="shared" si="95"/>
        <v>41998.56045138889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93"/>
        <v>3.3333333333333332E-4</v>
      </c>
      <c r="P582">
        <f t="shared" ref="P582:P585" si="96">SUM(E582/L582)</f>
        <v>1</v>
      </c>
      <c r="Q582" s="9" t="s">
        <v>8318</v>
      </c>
      <c r="R582" t="s">
        <v>8319</v>
      </c>
      <c r="S582" s="14">
        <f t="shared" si="94"/>
        <v>42605.616516203707</v>
      </c>
      <c r="T582" s="14">
        <f t="shared" si="95"/>
        <v>42635.616516203707</v>
      </c>
      <c r="U582">
        <f t="shared" ref="U582:U585" si="97">SUM(L582+5)</f>
        <v>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93"/>
        <v>0</v>
      </c>
      <c r="P583" t="e">
        <f t="shared" si="96"/>
        <v>#DIV/0!</v>
      </c>
      <c r="Q583" s="9" t="s">
        <v>8318</v>
      </c>
      <c r="R583" t="s">
        <v>8319</v>
      </c>
      <c r="S583" s="14">
        <f t="shared" si="94"/>
        <v>42187.721111111117</v>
      </c>
      <c r="T583" s="14">
        <f t="shared" si="95"/>
        <v>42217.721111111117</v>
      </c>
      <c r="U583">
        <f t="shared" si="97"/>
        <v>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93"/>
        <v>0</v>
      </c>
      <c r="P584" t="e">
        <f t="shared" si="96"/>
        <v>#DIV/0!</v>
      </c>
      <c r="Q584" s="9" t="s">
        <v>8318</v>
      </c>
      <c r="R584" t="s">
        <v>8319</v>
      </c>
      <c r="S584" s="14">
        <f t="shared" si="94"/>
        <v>42055.448136574072</v>
      </c>
      <c r="T584" s="14">
        <f t="shared" si="95"/>
        <v>42078.458333333336</v>
      </c>
      <c r="U584">
        <f t="shared" si="97"/>
        <v>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93"/>
        <v>1.1111111111111112E-4</v>
      </c>
      <c r="P585">
        <f t="shared" si="96"/>
        <v>1</v>
      </c>
      <c r="Q585" s="9" t="s">
        <v>8318</v>
      </c>
      <c r="R585" t="s">
        <v>8319</v>
      </c>
      <c r="S585" s="14">
        <f t="shared" si="94"/>
        <v>42052.646840277775</v>
      </c>
      <c r="T585" s="14">
        <f t="shared" si="95"/>
        <v>42082.605173611119</v>
      </c>
      <c r="U585">
        <f t="shared" si="97"/>
        <v>6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93"/>
        <v>0.01</v>
      </c>
      <c r="P586"/>
      <c r="Q586" s="9" t="s">
        <v>8318</v>
      </c>
      <c r="R586" t="s">
        <v>8319</v>
      </c>
      <c r="S586" s="14">
        <f t="shared" si="94"/>
        <v>42049.424953703703</v>
      </c>
      <c r="T586" s="14">
        <f t="shared" si="95"/>
        <v>42079.383287037039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93"/>
        <v>0</v>
      </c>
      <c r="P587" t="e">
        <f>SUM(E587/L587)</f>
        <v>#DIV/0!</v>
      </c>
      <c r="Q587" s="9" t="s">
        <v>8318</v>
      </c>
      <c r="R587" t="s">
        <v>8319</v>
      </c>
      <c r="S587" s="14">
        <f t="shared" si="94"/>
        <v>42283.099270833336</v>
      </c>
      <c r="T587" s="14">
        <f t="shared" si="95"/>
        <v>42338.708333333336</v>
      </c>
      <c r="U587">
        <f>SUM(L587+5)</f>
        <v>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93"/>
        <v>5.5999999999999999E-3</v>
      </c>
      <c r="P588"/>
      <c r="Q588" s="9" t="s">
        <v>8318</v>
      </c>
      <c r="R588" t="s">
        <v>8319</v>
      </c>
      <c r="S588" s="14">
        <f t="shared" si="94"/>
        <v>42020.562581018523</v>
      </c>
      <c r="T588" s="14">
        <f t="shared" si="95"/>
        <v>42050.562581018523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93"/>
        <v>9.0833333333333335E-2</v>
      </c>
      <c r="P589"/>
      <c r="Q589" s="9" t="s">
        <v>8318</v>
      </c>
      <c r="R589" t="s">
        <v>8319</v>
      </c>
      <c r="S589" s="14">
        <f t="shared" si="94"/>
        <v>42080.465659722227</v>
      </c>
      <c r="T589" s="14">
        <f t="shared" si="95"/>
        <v>42110.465659722227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93"/>
        <v>3.3444444444444443E-2</v>
      </c>
      <c r="P590"/>
      <c r="Q590" s="9" t="s">
        <v>8318</v>
      </c>
      <c r="R590" t="s">
        <v>8319</v>
      </c>
      <c r="S590" s="14">
        <f t="shared" si="94"/>
        <v>42631.477847222232</v>
      </c>
      <c r="T590" s="14">
        <f t="shared" si="95"/>
        <v>42691.519513888888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93"/>
        <v>1.3333333333333334E-4</v>
      </c>
      <c r="P591">
        <f t="shared" ref="P591:P593" si="98">SUM(E591/L591)</f>
        <v>1</v>
      </c>
      <c r="Q591" s="9" t="s">
        <v>8318</v>
      </c>
      <c r="R591" t="s">
        <v>8319</v>
      </c>
      <c r="S591" s="14">
        <f t="shared" si="94"/>
        <v>42178.322905092595</v>
      </c>
      <c r="T591" s="14">
        <f t="shared" si="95"/>
        <v>42193.322905092595</v>
      </c>
      <c r="U591">
        <f t="shared" ref="U591:U593" si="99">SUM(L591+5)</f>
        <v>6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93"/>
        <v>4.4600000000000001E-2</v>
      </c>
      <c r="P592">
        <f t="shared" si="98"/>
        <v>24.777777777777779</v>
      </c>
      <c r="Q592" s="9" t="s">
        <v>8318</v>
      </c>
      <c r="R592" t="s">
        <v>8319</v>
      </c>
      <c r="S592" s="14">
        <f t="shared" si="94"/>
        <v>42377.263090277782</v>
      </c>
      <c r="T592" s="14">
        <f t="shared" si="95"/>
        <v>42408.250694444447</v>
      </c>
      <c r="U592">
        <f t="shared" si="99"/>
        <v>14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93"/>
        <v>6.0999999999999997E-4</v>
      </c>
      <c r="P593">
        <f t="shared" si="98"/>
        <v>30.5</v>
      </c>
      <c r="Q593" s="9" t="s">
        <v>8318</v>
      </c>
      <c r="R593" t="s">
        <v>8319</v>
      </c>
      <c r="S593" s="14">
        <f t="shared" si="94"/>
        <v>42177.251504629632</v>
      </c>
      <c r="T593" s="14">
        <f t="shared" si="95"/>
        <v>42207.251504629632</v>
      </c>
      <c r="U593">
        <f t="shared" si="99"/>
        <v>7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93"/>
        <v>3.3333333333333333E-2</v>
      </c>
      <c r="P594"/>
      <c r="Q594" s="9" t="s">
        <v>8318</v>
      </c>
      <c r="R594" t="s">
        <v>8319</v>
      </c>
      <c r="S594" s="14">
        <f t="shared" si="94"/>
        <v>41945.940509259264</v>
      </c>
      <c r="T594" s="14">
        <f t="shared" si="95"/>
        <v>41975.940509259257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93"/>
        <v>0.23</v>
      </c>
      <c r="P595"/>
      <c r="Q595" s="9" t="s">
        <v>8318</v>
      </c>
      <c r="R595" t="s">
        <v>8319</v>
      </c>
      <c r="S595" s="14">
        <f t="shared" si="94"/>
        <v>42070.385937500003</v>
      </c>
      <c r="T595" s="14">
        <f t="shared" si="95"/>
        <v>42100.344270833339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93"/>
        <v>1.0399999999999999E-3</v>
      </c>
      <c r="P596">
        <f t="shared" ref="P596:P599" si="100">SUM(E596/L596)</f>
        <v>13</v>
      </c>
      <c r="Q596" s="9" t="s">
        <v>8318</v>
      </c>
      <c r="R596" t="s">
        <v>8319</v>
      </c>
      <c r="S596" s="14">
        <f t="shared" si="94"/>
        <v>42446.488495370373</v>
      </c>
      <c r="T596" s="14">
        <f t="shared" si="95"/>
        <v>42476.488495370373</v>
      </c>
      <c r="U596">
        <f t="shared" ref="U596:U599" si="101">SUM(L596+5)</f>
        <v>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93"/>
        <v>4.2599999999999999E-3</v>
      </c>
      <c r="P597">
        <f t="shared" si="100"/>
        <v>53.25</v>
      </c>
      <c r="Q597" s="9" t="s">
        <v>8318</v>
      </c>
      <c r="R597" t="s">
        <v>8319</v>
      </c>
      <c r="S597" s="14">
        <f t="shared" si="94"/>
        <v>42082.778217592589</v>
      </c>
      <c r="T597" s="14">
        <f t="shared" si="95"/>
        <v>42127.778217592589</v>
      </c>
      <c r="U597">
        <f t="shared" si="101"/>
        <v>13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93"/>
        <v>2.9999999999999997E-4</v>
      </c>
      <c r="P598">
        <f t="shared" si="100"/>
        <v>3</v>
      </c>
      <c r="Q598" s="9" t="s">
        <v>8318</v>
      </c>
      <c r="R598" t="s">
        <v>8319</v>
      </c>
      <c r="S598" s="14">
        <f t="shared" si="94"/>
        <v>42646.605231481481</v>
      </c>
      <c r="T598" s="14">
        <f t="shared" si="95"/>
        <v>42676.605231481481</v>
      </c>
      <c r="U598">
        <f t="shared" si="101"/>
        <v>7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93"/>
        <v>2.6666666666666666E-3</v>
      </c>
      <c r="P599">
        <f t="shared" si="100"/>
        <v>10</v>
      </c>
      <c r="Q599" s="9" t="s">
        <v>8318</v>
      </c>
      <c r="R599" t="s">
        <v>8319</v>
      </c>
      <c r="S599" s="14">
        <f t="shared" si="94"/>
        <v>42545.413599537038</v>
      </c>
      <c r="T599" s="14">
        <f t="shared" si="95"/>
        <v>42582.375000000007</v>
      </c>
      <c r="U599">
        <f t="shared" si="101"/>
        <v>7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93"/>
        <v>0.34</v>
      </c>
      <c r="P600"/>
      <c r="Q600" s="9" t="s">
        <v>8318</v>
      </c>
      <c r="R600" t="s">
        <v>8319</v>
      </c>
      <c r="S600" s="14">
        <f t="shared" si="94"/>
        <v>41947.710428240745</v>
      </c>
      <c r="T600" s="14">
        <f t="shared" si="95"/>
        <v>41977.710428240745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93"/>
        <v>6.2E-4</v>
      </c>
      <c r="P601">
        <f>SUM(E601/L601)</f>
        <v>15.5</v>
      </c>
      <c r="Q601" s="9" t="s">
        <v>8318</v>
      </c>
      <c r="R601" t="s">
        <v>8319</v>
      </c>
      <c r="S601" s="14">
        <f t="shared" si="94"/>
        <v>42047.520856481489</v>
      </c>
      <c r="T601" s="14">
        <f t="shared" si="95"/>
        <v>42071.344444444447</v>
      </c>
      <c r="U601">
        <f>SUM(L601+5)</f>
        <v>7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93"/>
        <v>0.02</v>
      </c>
      <c r="P602"/>
      <c r="Q602" s="9" t="s">
        <v>8318</v>
      </c>
      <c r="R602" t="s">
        <v>8319</v>
      </c>
      <c r="S602" s="14">
        <f t="shared" si="94"/>
        <v>42073.506504629629</v>
      </c>
      <c r="T602" s="14">
        <f t="shared" si="95"/>
        <v>42133.506504629629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93"/>
        <v>1.4E-2</v>
      </c>
      <c r="P603"/>
      <c r="Q603" s="9" t="s">
        <v>8318</v>
      </c>
      <c r="R603" t="s">
        <v>8319</v>
      </c>
      <c r="S603" s="14">
        <f t="shared" si="94"/>
        <v>41969.566423611112</v>
      </c>
      <c r="T603" s="14">
        <f t="shared" si="95"/>
        <v>41999.566423611112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93"/>
        <v>0</v>
      </c>
      <c r="P604" t="e">
        <f t="shared" ref="P604:P606" si="102">SUM(E604/L604)</f>
        <v>#DIV/0!</v>
      </c>
      <c r="Q604" s="9" t="s">
        <v>8318</v>
      </c>
      <c r="R604" t="s">
        <v>8319</v>
      </c>
      <c r="S604" s="14">
        <f t="shared" si="94"/>
        <v>42143.502488425926</v>
      </c>
      <c r="T604" s="14">
        <f t="shared" si="95"/>
        <v>42173.502488425926</v>
      </c>
      <c r="U604">
        <f t="shared" ref="U604:U606" si="103">SUM(L604+5)</f>
        <v>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93"/>
        <v>3.9334666666666664E-2</v>
      </c>
      <c r="P605">
        <f t="shared" si="102"/>
        <v>45.386153846153846</v>
      </c>
      <c r="Q605" s="9" t="s">
        <v>8318</v>
      </c>
      <c r="R605" t="s">
        <v>8319</v>
      </c>
      <c r="S605" s="14">
        <f t="shared" si="94"/>
        <v>41835.347488425927</v>
      </c>
      <c r="T605" s="14">
        <f t="shared" si="95"/>
        <v>41865.347488425927</v>
      </c>
      <c r="U605">
        <f t="shared" si="103"/>
        <v>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93"/>
        <v>0</v>
      </c>
      <c r="P606" t="e">
        <f t="shared" si="102"/>
        <v>#DIV/0!</v>
      </c>
      <c r="Q606" s="9" t="s">
        <v>8318</v>
      </c>
      <c r="R606" t="s">
        <v>8319</v>
      </c>
      <c r="S606" s="14">
        <f t="shared" si="94"/>
        <v>41848.743703703709</v>
      </c>
      <c r="T606" s="14">
        <f t="shared" si="95"/>
        <v>41878.743703703709</v>
      </c>
      <c r="U606">
        <f t="shared" si="103"/>
        <v>5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93"/>
        <v>2.6200000000000001E-2</v>
      </c>
      <c r="P607"/>
      <c r="Q607" s="9" t="s">
        <v>8318</v>
      </c>
      <c r="R607" t="s">
        <v>8319</v>
      </c>
      <c r="S607" s="14">
        <f t="shared" si="94"/>
        <v>42194.066064814811</v>
      </c>
      <c r="T607" s="14">
        <f t="shared" si="95"/>
        <v>42239.066064814811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93"/>
        <v>2E-3</v>
      </c>
      <c r="P608">
        <f t="shared" ref="P608:P609" si="104">SUM(E608/L608)</f>
        <v>10</v>
      </c>
      <c r="Q608" s="9" t="s">
        <v>8318</v>
      </c>
      <c r="R608" t="s">
        <v>8319</v>
      </c>
      <c r="S608" s="14">
        <f t="shared" si="94"/>
        <v>42102.358900462968</v>
      </c>
      <c r="T608" s="14">
        <f t="shared" si="95"/>
        <v>42148.333333333336</v>
      </c>
      <c r="U608">
        <f t="shared" ref="U608:U609" si="105">SUM(L608+5)</f>
        <v>6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93"/>
        <v>0</v>
      </c>
      <c r="P609" t="e">
        <f t="shared" si="104"/>
        <v>#DIV/0!</v>
      </c>
      <c r="Q609" s="9" t="s">
        <v>8318</v>
      </c>
      <c r="R609" t="s">
        <v>8319</v>
      </c>
      <c r="S609" s="14">
        <f t="shared" si="94"/>
        <v>42300.533981481487</v>
      </c>
      <c r="T609" s="14">
        <f t="shared" si="95"/>
        <v>42330.575648148151</v>
      </c>
      <c r="U609">
        <f t="shared" si="105"/>
        <v>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93"/>
        <v>9.7400000000000004E-3</v>
      </c>
      <c r="P610"/>
      <c r="Q610" s="9" t="s">
        <v>8318</v>
      </c>
      <c r="R610" t="s">
        <v>8319</v>
      </c>
      <c r="S610" s="14">
        <f t="shared" si="94"/>
        <v>42140.62939814815</v>
      </c>
      <c r="T610" s="14">
        <f t="shared" si="95"/>
        <v>42170.62939814815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93"/>
        <v>6.41025641025641E-3</v>
      </c>
      <c r="P611"/>
      <c r="Q611" s="9" t="s">
        <v>8318</v>
      </c>
      <c r="R611" t="s">
        <v>8319</v>
      </c>
      <c r="S611" s="14">
        <f t="shared" si="94"/>
        <v>42306.742407407415</v>
      </c>
      <c r="T611" s="14">
        <f t="shared" si="95"/>
        <v>42336.784074074072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93"/>
        <v>0</v>
      </c>
      <c r="P612" t="e">
        <f t="shared" ref="P612:P614" si="106">SUM(E612/L612)</f>
        <v>#DIV/0!</v>
      </c>
      <c r="Q612" s="9" t="s">
        <v>8318</v>
      </c>
      <c r="R612" t="s">
        <v>8319</v>
      </c>
      <c r="S612" s="14">
        <f t="shared" si="94"/>
        <v>42086.539189814815</v>
      </c>
      <c r="T612" s="14">
        <f t="shared" si="95"/>
        <v>42116.539189814815</v>
      </c>
      <c r="U612">
        <f t="shared" ref="U612:U614" si="107">SUM(L612+5)</f>
        <v>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93"/>
        <v>0</v>
      </c>
      <c r="P613" t="e">
        <f t="shared" si="106"/>
        <v>#DIV/0!</v>
      </c>
      <c r="Q613" s="9" t="s">
        <v>8318</v>
      </c>
      <c r="R613" t="s">
        <v>8319</v>
      </c>
      <c r="S613" s="14">
        <f t="shared" si="94"/>
        <v>42328.268946759265</v>
      </c>
      <c r="T613" s="14">
        <f t="shared" si="95"/>
        <v>42388.268946759265</v>
      </c>
      <c r="U613">
        <f t="shared" si="107"/>
        <v>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93"/>
        <v>0</v>
      </c>
      <c r="P614" t="e">
        <f t="shared" si="106"/>
        <v>#DIV/0!</v>
      </c>
      <c r="Q614" s="9" t="s">
        <v>8318</v>
      </c>
      <c r="R614" t="s">
        <v>8319</v>
      </c>
      <c r="S614" s="14">
        <f t="shared" si="94"/>
        <v>42584.740115740737</v>
      </c>
      <c r="T614" s="14">
        <f t="shared" si="95"/>
        <v>42614.740115740737</v>
      </c>
      <c r="U614">
        <f t="shared" si="107"/>
        <v>5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93"/>
        <v>0.21363333333333334</v>
      </c>
      <c r="P615"/>
      <c r="Q615" s="9" t="s">
        <v>8318</v>
      </c>
      <c r="R615" t="s">
        <v>8319</v>
      </c>
      <c r="S615" s="14">
        <f t="shared" si="94"/>
        <v>42247.205092592594</v>
      </c>
      <c r="T615" s="14">
        <f t="shared" si="95"/>
        <v>42277.915972222225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93"/>
        <v>0</v>
      </c>
      <c r="P616" t="e">
        <f t="shared" ref="P616:P618" si="108">SUM(E616/L616)</f>
        <v>#DIV/0!</v>
      </c>
      <c r="Q616" s="9" t="s">
        <v>8318</v>
      </c>
      <c r="R616" t="s">
        <v>8319</v>
      </c>
      <c r="S616" s="14">
        <f t="shared" si="94"/>
        <v>42514.770138888889</v>
      </c>
      <c r="T616" s="14">
        <f t="shared" si="95"/>
        <v>42544.770138888889</v>
      </c>
      <c r="U616">
        <f t="shared" ref="U616:U618" si="109">SUM(L616+5)</f>
        <v>5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93"/>
        <v>0</v>
      </c>
      <c r="P617" t="e">
        <f t="shared" si="108"/>
        <v>#DIV/0!</v>
      </c>
      <c r="Q617" s="9" t="s">
        <v>8318</v>
      </c>
      <c r="R617" t="s">
        <v>8319</v>
      </c>
      <c r="S617" s="14">
        <f t="shared" si="94"/>
        <v>42241.830543981479</v>
      </c>
      <c r="T617" s="14">
        <f t="shared" si="95"/>
        <v>42271.830543981479</v>
      </c>
      <c r="U617">
        <f t="shared" si="109"/>
        <v>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93"/>
        <v>0</v>
      </c>
      <c r="P618" t="e">
        <f t="shared" si="108"/>
        <v>#DIV/0!</v>
      </c>
      <c r="Q618" s="9" t="s">
        <v>8318</v>
      </c>
      <c r="R618" t="s">
        <v>8319</v>
      </c>
      <c r="S618" s="14">
        <f t="shared" si="94"/>
        <v>42761.084571759267</v>
      </c>
      <c r="T618" s="14">
        <f t="shared" si="95"/>
        <v>42791.084571759267</v>
      </c>
      <c r="U618">
        <f t="shared" si="109"/>
        <v>5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93"/>
        <v>0.03</v>
      </c>
      <c r="P619"/>
      <c r="Q619" s="9" t="s">
        <v>8318</v>
      </c>
      <c r="R619" t="s">
        <v>8319</v>
      </c>
      <c r="S619" s="14">
        <f t="shared" si="94"/>
        <v>42087.051423611112</v>
      </c>
      <c r="T619" s="14">
        <f t="shared" si="95"/>
        <v>42132.051423611112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93"/>
        <v>0</v>
      </c>
      <c r="P620" t="e">
        <f t="shared" ref="P620:P621" si="110">SUM(E620/L620)</f>
        <v>#DIV/0!</v>
      </c>
      <c r="Q620" s="9" t="s">
        <v>8318</v>
      </c>
      <c r="R620" t="s">
        <v>8319</v>
      </c>
      <c r="S620" s="14">
        <f t="shared" si="94"/>
        <v>42317.518553240741</v>
      </c>
      <c r="T620" s="14">
        <f t="shared" si="95"/>
        <v>42347.518553240741</v>
      </c>
      <c r="U620">
        <f t="shared" ref="U620:U621" si="111">SUM(L620+5)</f>
        <v>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93"/>
        <v>3.9999999999999998E-7</v>
      </c>
      <c r="P621">
        <f t="shared" si="110"/>
        <v>1</v>
      </c>
      <c r="Q621" s="9" t="s">
        <v>8318</v>
      </c>
      <c r="R621" t="s">
        <v>8319</v>
      </c>
      <c r="S621" s="14">
        <f t="shared" si="94"/>
        <v>41908.358680555561</v>
      </c>
      <c r="T621" s="14">
        <f t="shared" si="95"/>
        <v>41968.400347222225</v>
      </c>
      <c r="U621">
        <f t="shared" si="111"/>
        <v>6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93"/>
        <v>0.01</v>
      </c>
      <c r="P622"/>
      <c r="Q622" s="9" t="s">
        <v>8318</v>
      </c>
      <c r="R622" t="s">
        <v>8319</v>
      </c>
      <c r="S622" s="14">
        <f t="shared" si="94"/>
        <v>41831.425208333334</v>
      </c>
      <c r="T622" s="14">
        <f t="shared" si="95"/>
        <v>41876.425208333334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93"/>
        <v>1.044E-2</v>
      </c>
      <c r="P623"/>
      <c r="Q623" s="9" t="s">
        <v>8318</v>
      </c>
      <c r="R623" t="s">
        <v>8319</v>
      </c>
      <c r="S623" s="14">
        <f t="shared" si="94"/>
        <v>42528.696030092593</v>
      </c>
      <c r="T623" s="14">
        <f t="shared" si="95"/>
        <v>42558.696030092593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93"/>
        <v>5.6833333333333333E-2</v>
      </c>
      <c r="P624"/>
      <c r="Q624" s="9" t="s">
        <v>8318</v>
      </c>
      <c r="R624" t="s">
        <v>8319</v>
      </c>
      <c r="S624" s="14">
        <f t="shared" si="94"/>
        <v>42532.483078703706</v>
      </c>
      <c r="T624" s="14">
        <f t="shared" si="95"/>
        <v>42552.483078703706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93"/>
        <v>0</v>
      </c>
      <c r="P625" t="e">
        <f t="shared" ref="P625:P627" si="112">SUM(E625/L625)</f>
        <v>#DIV/0!</v>
      </c>
      <c r="Q625" s="9" t="s">
        <v>8318</v>
      </c>
      <c r="R625" t="s">
        <v>8319</v>
      </c>
      <c r="S625" s="14">
        <f t="shared" si="94"/>
        <v>42121.717557870368</v>
      </c>
      <c r="T625" s="14">
        <f t="shared" si="95"/>
        <v>42151.717557870368</v>
      </c>
      <c r="U625">
        <f t="shared" ref="U625:U627" si="113">SUM(L625+5)</f>
        <v>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93"/>
        <v>0</v>
      </c>
      <c r="P626" t="e">
        <f t="shared" si="112"/>
        <v>#DIV/0!</v>
      </c>
      <c r="Q626" s="9" t="s">
        <v>8318</v>
      </c>
      <c r="R626" t="s">
        <v>8319</v>
      </c>
      <c r="S626" s="14">
        <f t="shared" si="94"/>
        <v>42108.697233796302</v>
      </c>
      <c r="T626" s="14">
        <f t="shared" si="95"/>
        <v>42138.697233796302</v>
      </c>
      <c r="U626">
        <f t="shared" si="113"/>
        <v>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93"/>
        <v>0</v>
      </c>
      <c r="P627" t="e">
        <f t="shared" si="112"/>
        <v>#DIV/0!</v>
      </c>
      <c r="Q627" s="9" t="s">
        <v>8318</v>
      </c>
      <c r="R627" t="s">
        <v>8319</v>
      </c>
      <c r="S627" s="14">
        <f t="shared" si="94"/>
        <v>42790.603900462964</v>
      </c>
      <c r="T627" s="14">
        <f t="shared" si="95"/>
        <v>42820.5622337963</v>
      </c>
      <c r="U627">
        <f t="shared" si="113"/>
        <v>5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93"/>
        <v>0.17380000000000001</v>
      </c>
      <c r="P628"/>
      <c r="Q628" s="9" t="s">
        <v>8318</v>
      </c>
      <c r="R628" t="s">
        <v>8319</v>
      </c>
      <c r="S628" s="14">
        <f t="shared" si="94"/>
        <v>42198.267812500002</v>
      </c>
      <c r="T628" s="14">
        <f t="shared" si="95"/>
        <v>42231.265277777777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93"/>
        <v>2.0000000000000001E-4</v>
      </c>
      <c r="P629">
        <f t="shared" ref="P629:P632" si="114">SUM(E629/L629)</f>
        <v>90</v>
      </c>
      <c r="Q629" s="9" t="s">
        <v>8318</v>
      </c>
      <c r="R629" t="s">
        <v>8319</v>
      </c>
      <c r="S629" s="14">
        <f t="shared" si="94"/>
        <v>42384.015173611115</v>
      </c>
      <c r="T629" s="14">
        <f t="shared" si="95"/>
        <v>42443.666666666664</v>
      </c>
      <c r="U629">
        <f t="shared" ref="U629:U632" si="115">SUM(L629+5)</f>
        <v>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93"/>
        <v>0</v>
      </c>
      <c r="P630" t="e">
        <f t="shared" si="114"/>
        <v>#DIV/0!</v>
      </c>
      <c r="Q630" s="9" t="s">
        <v>8318</v>
      </c>
      <c r="R630" t="s">
        <v>8319</v>
      </c>
      <c r="S630" s="14">
        <f t="shared" si="94"/>
        <v>41803.401122685187</v>
      </c>
      <c r="T630" s="14">
        <f t="shared" si="95"/>
        <v>41833.401122685187</v>
      </c>
      <c r="U630">
        <f t="shared" si="115"/>
        <v>5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93"/>
        <v>1.75E-3</v>
      </c>
      <c r="P631">
        <f t="shared" si="114"/>
        <v>116.66666666666667</v>
      </c>
      <c r="Q631" s="9" t="s">
        <v>8318</v>
      </c>
      <c r="R631" t="s">
        <v>8319</v>
      </c>
      <c r="S631" s="14">
        <f t="shared" si="94"/>
        <v>42474.34615740741</v>
      </c>
      <c r="T631" s="14">
        <f t="shared" si="95"/>
        <v>42504.34615740741</v>
      </c>
      <c r="U631">
        <f t="shared" si="115"/>
        <v>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93"/>
        <v>8.3340278356529708E-4</v>
      </c>
      <c r="P632">
        <f t="shared" si="114"/>
        <v>10</v>
      </c>
      <c r="Q632" s="9" t="s">
        <v>8318</v>
      </c>
      <c r="R632" t="s">
        <v>8319</v>
      </c>
      <c r="S632" s="14">
        <f t="shared" si="94"/>
        <v>42223.327789351853</v>
      </c>
      <c r="T632" s="14">
        <f t="shared" si="95"/>
        <v>42252.923611111117</v>
      </c>
      <c r="U632">
        <f t="shared" si="115"/>
        <v>6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93"/>
        <v>1.38E-2</v>
      </c>
      <c r="P633"/>
      <c r="Q633" s="9" t="s">
        <v>8318</v>
      </c>
      <c r="R633" t="s">
        <v>8319</v>
      </c>
      <c r="S633" s="14">
        <f t="shared" si="94"/>
        <v>42489.480659722227</v>
      </c>
      <c r="T633" s="14">
        <f t="shared" si="95"/>
        <v>42518.480659722227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93"/>
        <v>0</v>
      </c>
      <c r="P634" t="e">
        <f>SUM(E634/L634)</f>
        <v>#DIV/0!</v>
      </c>
      <c r="Q634" s="9" t="s">
        <v>8318</v>
      </c>
      <c r="R634" t="s">
        <v>8319</v>
      </c>
      <c r="S634" s="14">
        <f t="shared" si="94"/>
        <v>42303.367650462962</v>
      </c>
      <c r="T634" s="14">
        <f t="shared" si="95"/>
        <v>42333.409317129634</v>
      </c>
      <c r="U634">
        <f>SUM(L634+5)</f>
        <v>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93"/>
        <v>0.1245</v>
      </c>
      <c r="P635"/>
      <c r="Q635" s="9" t="s">
        <v>8318</v>
      </c>
      <c r="R635" t="s">
        <v>8319</v>
      </c>
      <c r="S635" s="14">
        <f t="shared" si="94"/>
        <v>42507.007662037046</v>
      </c>
      <c r="T635" s="14">
        <f t="shared" si="95"/>
        <v>42538.666666666664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93"/>
        <v>2.0000000000000001E-4</v>
      </c>
      <c r="P636">
        <f t="shared" ref="P636:P641" si="116">SUM(E636/L636)</f>
        <v>1</v>
      </c>
      <c r="Q636" s="9" t="s">
        <v>8318</v>
      </c>
      <c r="R636" t="s">
        <v>8319</v>
      </c>
      <c r="S636" s="14">
        <f t="shared" si="94"/>
        <v>42031.636909722227</v>
      </c>
      <c r="T636" s="14">
        <f t="shared" si="95"/>
        <v>42061.636909722227</v>
      </c>
      <c r="U636">
        <f t="shared" ref="U636:U641" si="117">SUM(L636+5)</f>
        <v>6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93"/>
        <v>8.0000000000000007E-5</v>
      </c>
      <c r="P637">
        <f t="shared" si="116"/>
        <v>2</v>
      </c>
      <c r="Q637" s="9" t="s">
        <v>8318</v>
      </c>
      <c r="R637" t="s">
        <v>8319</v>
      </c>
      <c r="S637" s="14">
        <f t="shared" si="94"/>
        <v>42075.800486111119</v>
      </c>
      <c r="T637" s="14">
        <f t="shared" si="95"/>
        <v>42105.800486111119</v>
      </c>
      <c r="U637">
        <f t="shared" si="117"/>
        <v>6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93"/>
        <v>2E-3</v>
      </c>
      <c r="P638">
        <f t="shared" si="116"/>
        <v>4</v>
      </c>
      <c r="Q638" s="9" t="s">
        <v>8318</v>
      </c>
      <c r="R638" t="s">
        <v>8319</v>
      </c>
      <c r="S638" s="14">
        <f t="shared" si="94"/>
        <v>42131.163773148153</v>
      </c>
      <c r="T638" s="14">
        <f t="shared" si="95"/>
        <v>42161.157638888886</v>
      </c>
      <c r="U638">
        <f t="shared" si="117"/>
        <v>6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93"/>
        <v>0</v>
      </c>
      <c r="P639" t="e">
        <f t="shared" si="116"/>
        <v>#DIV/0!</v>
      </c>
      <c r="Q639" s="9" t="s">
        <v>8318</v>
      </c>
      <c r="R639" t="s">
        <v>8319</v>
      </c>
      <c r="S639" s="14">
        <f t="shared" si="94"/>
        <v>42762.670347222222</v>
      </c>
      <c r="T639" s="14">
        <f t="shared" si="95"/>
        <v>42791.669444444451</v>
      </c>
      <c r="U639">
        <f t="shared" si="117"/>
        <v>5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93"/>
        <v>9.0000000000000006E-5</v>
      </c>
      <c r="P640">
        <f t="shared" si="116"/>
        <v>3</v>
      </c>
      <c r="Q640" s="9" t="s">
        <v>8318</v>
      </c>
      <c r="R640" t="s">
        <v>8319</v>
      </c>
      <c r="S640" s="14">
        <f t="shared" si="94"/>
        <v>42759.30164351852</v>
      </c>
      <c r="T640" s="14">
        <f t="shared" si="95"/>
        <v>42819.259976851856</v>
      </c>
      <c r="U640">
        <f t="shared" si="117"/>
        <v>11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93"/>
        <v>9.9999999999999995E-7</v>
      </c>
      <c r="P641">
        <f t="shared" si="116"/>
        <v>1</v>
      </c>
      <c r="Q641" s="9" t="s">
        <v>8318</v>
      </c>
      <c r="R641" t="s">
        <v>8319</v>
      </c>
      <c r="S641" s="14">
        <f t="shared" si="94"/>
        <v>41865.291608796302</v>
      </c>
      <c r="T641" s="14">
        <f t="shared" si="95"/>
        <v>41925.291608796302</v>
      </c>
      <c r="U641">
        <f t="shared" si="117"/>
        <v>6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93"/>
        <v>1.4428571428571428</v>
      </c>
      <c r="P642"/>
      <c r="Q642" s="9" t="s">
        <v>8318</v>
      </c>
      <c r="R642" t="s">
        <v>8320</v>
      </c>
      <c r="S642" s="14">
        <f t="shared" si="94"/>
        <v>42683.128645833342</v>
      </c>
      <c r="T642" s="14">
        <f t="shared" si="95"/>
        <v>42698.666666666664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118">E643/D643</f>
        <v>1.1916249999999999</v>
      </c>
      <c r="P643"/>
      <c r="Q643" s="9" t="s">
        <v>8318</v>
      </c>
      <c r="R643" t="s">
        <v>8320</v>
      </c>
      <c r="S643" s="14">
        <f t="shared" ref="S643:S706" si="119">((J643/60/60/24)+DATE(1970,1,1)+(-7/24))</f>
        <v>42199.278333333335</v>
      </c>
      <c r="T643" s="14">
        <f t="shared" ref="T643:T706" si="120">((I643/60/60/24)+DATE(1970,1,1)+(-7/24))</f>
        <v>42229.278333333335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118"/>
        <v>14.604850000000001</v>
      </c>
      <c r="P644"/>
      <c r="Q644" s="9" t="s">
        <v>8318</v>
      </c>
      <c r="R644" t="s">
        <v>8320</v>
      </c>
      <c r="S644" s="14">
        <f t="shared" si="119"/>
        <v>42199.359652777777</v>
      </c>
      <c r="T644" s="14">
        <f t="shared" si="120"/>
        <v>42235.359652777777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118"/>
        <v>1.0580799999999999</v>
      </c>
      <c r="P645"/>
      <c r="Q645" s="9" t="s">
        <v>8318</v>
      </c>
      <c r="R645" t="s">
        <v>8320</v>
      </c>
      <c r="S645" s="14">
        <f t="shared" si="119"/>
        <v>42100.350405092591</v>
      </c>
      <c r="T645" s="14">
        <f t="shared" si="120"/>
        <v>42155.350405092591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118"/>
        <v>3.0011791999999997</v>
      </c>
      <c r="P646"/>
      <c r="Q646" s="9" t="s">
        <v>8318</v>
      </c>
      <c r="R646" t="s">
        <v>8320</v>
      </c>
      <c r="S646" s="14">
        <f t="shared" si="119"/>
        <v>41898.374293981484</v>
      </c>
      <c r="T646" s="14">
        <f t="shared" si="120"/>
        <v>41940.75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118"/>
        <v>2.7869999999999999</v>
      </c>
      <c r="P647"/>
      <c r="Q647" s="9" t="s">
        <v>8318</v>
      </c>
      <c r="R647" t="s">
        <v>8320</v>
      </c>
      <c r="S647" s="14">
        <f t="shared" si="119"/>
        <v>42563.734652777777</v>
      </c>
      <c r="T647" s="14">
        <f t="shared" si="120"/>
        <v>42593.734652777777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118"/>
        <v>1.3187625000000001</v>
      </c>
      <c r="P648"/>
      <c r="Q648" s="9" t="s">
        <v>8318</v>
      </c>
      <c r="R648" t="s">
        <v>8320</v>
      </c>
      <c r="S648" s="14">
        <f t="shared" si="119"/>
        <v>41832.560960648152</v>
      </c>
      <c r="T648" s="14">
        <f t="shared" si="120"/>
        <v>41862.560960648152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118"/>
        <v>1.0705</v>
      </c>
      <c r="P649"/>
      <c r="Q649" s="9" t="s">
        <v>8318</v>
      </c>
      <c r="R649" t="s">
        <v>8320</v>
      </c>
      <c r="S649" s="14">
        <f t="shared" si="119"/>
        <v>42416.476261574076</v>
      </c>
      <c r="T649" s="14">
        <f t="shared" si="120"/>
        <v>42446.434594907412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118"/>
        <v>1.2682285714285715</v>
      </c>
      <c r="P650"/>
      <c r="Q650" s="9" t="s">
        <v>8318</v>
      </c>
      <c r="R650" t="s">
        <v>8320</v>
      </c>
      <c r="S650" s="14">
        <f t="shared" si="119"/>
        <v>41891.401712962965</v>
      </c>
      <c r="T650" s="14">
        <f t="shared" si="120"/>
        <v>41926.401712962965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118"/>
        <v>1.3996</v>
      </c>
      <c r="P651"/>
      <c r="Q651" s="9" t="s">
        <v>8318</v>
      </c>
      <c r="R651" t="s">
        <v>8320</v>
      </c>
      <c r="S651" s="14">
        <f t="shared" si="119"/>
        <v>41877.620520833334</v>
      </c>
      <c r="T651" s="14">
        <f t="shared" si="120"/>
        <v>41898.620520833334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118"/>
        <v>1.1240000000000001</v>
      </c>
      <c r="P652"/>
      <c r="Q652" s="9" t="s">
        <v>8318</v>
      </c>
      <c r="R652" t="s">
        <v>8320</v>
      </c>
      <c r="S652" s="14">
        <f t="shared" si="119"/>
        <v>41931.745185185187</v>
      </c>
      <c r="T652" s="14">
        <f t="shared" si="120"/>
        <v>41991.786851851859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118"/>
        <v>1.00528</v>
      </c>
      <c r="P653"/>
      <c r="Q653" s="9" t="s">
        <v>8318</v>
      </c>
      <c r="R653" t="s">
        <v>8320</v>
      </c>
      <c r="S653" s="14">
        <f t="shared" si="119"/>
        <v>41955.725821759261</v>
      </c>
      <c r="T653" s="14">
        <f t="shared" si="120"/>
        <v>41985.725821759261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118"/>
        <v>1.0046666666666666</v>
      </c>
      <c r="P654"/>
      <c r="Q654" s="9" t="s">
        <v>8318</v>
      </c>
      <c r="R654" t="s">
        <v>8320</v>
      </c>
      <c r="S654" s="14">
        <f t="shared" si="119"/>
        <v>42675.398726851854</v>
      </c>
      <c r="T654" s="14">
        <f t="shared" si="120"/>
        <v>42705.440393518518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118"/>
        <v>1.4144600000000001</v>
      </c>
      <c r="P655"/>
      <c r="Q655" s="9" t="s">
        <v>8318</v>
      </c>
      <c r="R655" t="s">
        <v>8320</v>
      </c>
      <c r="S655" s="14">
        <f t="shared" si="119"/>
        <v>42199.326851851853</v>
      </c>
      <c r="T655" s="14">
        <f t="shared" si="120"/>
        <v>42236.326851851853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118"/>
        <v>2.6729166666666666</v>
      </c>
      <c r="P656"/>
      <c r="Q656" s="9" t="s">
        <v>8318</v>
      </c>
      <c r="R656" t="s">
        <v>8320</v>
      </c>
      <c r="S656" s="14">
        <f t="shared" si="119"/>
        <v>42163.665659722225</v>
      </c>
      <c r="T656" s="14">
        <f t="shared" si="120"/>
        <v>42193.665659722225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118"/>
        <v>1.4688749999999999</v>
      </c>
      <c r="P657"/>
      <c r="Q657" s="9" t="s">
        <v>8318</v>
      </c>
      <c r="R657" t="s">
        <v>8320</v>
      </c>
      <c r="S657" s="14">
        <f t="shared" si="119"/>
        <v>42045.665648148155</v>
      </c>
      <c r="T657" s="14">
        <f t="shared" si="120"/>
        <v>42075.623981481483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118"/>
        <v>2.1356000000000002</v>
      </c>
      <c r="P658"/>
      <c r="Q658" s="9" t="s">
        <v>8318</v>
      </c>
      <c r="R658" t="s">
        <v>8320</v>
      </c>
      <c r="S658" s="14">
        <f t="shared" si="119"/>
        <v>42417.51295138889</v>
      </c>
      <c r="T658" s="14">
        <f t="shared" si="120"/>
        <v>42477.471284722218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118"/>
        <v>1.2569999999999999</v>
      </c>
      <c r="P659"/>
      <c r="Q659" s="9" t="s">
        <v>8318</v>
      </c>
      <c r="R659" t="s">
        <v>8320</v>
      </c>
      <c r="S659" s="14">
        <f t="shared" si="119"/>
        <v>42331.554074074076</v>
      </c>
      <c r="T659" s="14">
        <f t="shared" si="120"/>
        <v>42361.554074074076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118"/>
        <v>1.0446206037108834</v>
      </c>
      <c r="P660"/>
      <c r="Q660" s="9" t="s">
        <v>8318</v>
      </c>
      <c r="R660" t="s">
        <v>8320</v>
      </c>
      <c r="S660" s="14">
        <f t="shared" si="119"/>
        <v>42178.869085648148</v>
      </c>
      <c r="T660" s="14">
        <f t="shared" si="120"/>
        <v>42211.458333333336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118"/>
        <v>1.0056666666666667</v>
      </c>
      <c r="P661"/>
      <c r="Q661" s="9" t="s">
        <v>8318</v>
      </c>
      <c r="R661" t="s">
        <v>8320</v>
      </c>
      <c r="S661" s="14">
        <f t="shared" si="119"/>
        <v>42209.302025462966</v>
      </c>
      <c r="T661" s="14">
        <f t="shared" si="120"/>
        <v>42239.302025462966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118"/>
        <v>3.058E-2</v>
      </c>
      <c r="P662"/>
      <c r="Q662" s="9" t="s">
        <v>8318</v>
      </c>
      <c r="R662" t="s">
        <v>8320</v>
      </c>
      <c r="S662" s="14">
        <f t="shared" si="119"/>
        <v>41922.449988425928</v>
      </c>
      <c r="T662" s="14">
        <f t="shared" si="120"/>
        <v>41952.491655092599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118"/>
        <v>9.4999999999999998E-3</v>
      </c>
      <c r="P663"/>
      <c r="Q663" s="9" t="s">
        <v>8318</v>
      </c>
      <c r="R663" t="s">
        <v>8320</v>
      </c>
      <c r="S663" s="14">
        <f t="shared" si="119"/>
        <v>42636.353692129633</v>
      </c>
      <c r="T663" s="14">
        <f t="shared" si="120"/>
        <v>42666.353692129633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118"/>
        <v>4.0000000000000001E-3</v>
      </c>
      <c r="P664">
        <f t="shared" ref="P664:P665" si="121">SUM(E664/L664)</f>
        <v>39</v>
      </c>
      <c r="Q664" s="9" t="s">
        <v>8318</v>
      </c>
      <c r="R664" t="s">
        <v>8320</v>
      </c>
      <c r="S664" s="14">
        <f t="shared" si="119"/>
        <v>41990.146377314821</v>
      </c>
      <c r="T664" s="14">
        <f t="shared" si="120"/>
        <v>42020.146377314821</v>
      </c>
      <c r="U664">
        <f t="shared" ref="U664:U665" si="122">SUM(L664+5)</f>
        <v>9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118"/>
        <v>3.5000000000000001E-3</v>
      </c>
      <c r="P665">
        <f t="shared" si="121"/>
        <v>100</v>
      </c>
      <c r="Q665" s="9" t="s">
        <v>8318</v>
      </c>
      <c r="R665" t="s">
        <v>8320</v>
      </c>
      <c r="S665" s="14">
        <f t="shared" si="119"/>
        <v>42173.551574074074</v>
      </c>
      <c r="T665" s="14">
        <f t="shared" si="120"/>
        <v>42203.551574074074</v>
      </c>
      <c r="U665">
        <f t="shared" si="122"/>
        <v>12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118"/>
        <v>7.5333333333333335E-2</v>
      </c>
      <c r="P666"/>
      <c r="Q666" s="9" t="s">
        <v>8318</v>
      </c>
      <c r="R666" t="s">
        <v>8320</v>
      </c>
      <c r="S666" s="14">
        <f t="shared" si="119"/>
        <v>42077.374710648153</v>
      </c>
      <c r="T666" s="14">
        <f t="shared" si="120"/>
        <v>42107.374710648153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118"/>
        <v>0.18640000000000001</v>
      </c>
      <c r="P667"/>
      <c r="Q667" s="9" t="s">
        <v>8318</v>
      </c>
      <c r="R667" t="s">
        <v>8320</v>
      </c>
      <c r="S667" s="14">
        <f t="shared" si="119"/>
        <v>42688.419687499998</v>
      </c>
      <c r="T667" s="14">
        <f t="shared" si="120"/>
        <v>42748.419687499998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118"/>
        <v>4.0000000000000003E-5</v>
      </c>
      <c r="P668">
        <f>SUM(E668/L668)</f>
        <v>2</v>
      </c>
      <c r="Q668" s="9" t="s">
        <v>8318</v>
      </c>
      <c r="R668" t="s">
        <v>8320</v>
      </c>
      <c r="S668" s="14">
        <f t="shared" si="119"/>
        <v>41838.540486111116</v>
      </c>
      <c r="T668" s="14">
        <f t="shared" si="120"/>
        <v>41868.540486111116</v>
      </c>
      <c r="U668">
        <f>SUM(L668+5)</f>
        <v>9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118"/>
        <v>0.1002</v>
      </c>
      <c r="P669"/>
      <c r="Q669" s="9" t="s">
        <v>8318</v>
      </c>
      <c r="R669" t="s">
        <v>8320</v>
      </c>
      <c r="S669" s="14">
        <f t="shared" si="119"/>
        <v>42632.081747685188</v>
      </c>
      <c r="T669" s="14">
        <f t="shared" si="120"/>
        <v>42672.081747685188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118"/>
        <v>4.5600000000000002E-2</v>
      </c>
      <c r="P670"/>
      <c r="Q670" s="9" t="s">
        <v>8318</v>
      </c>
      <c r="R670" t="s">
        <v>8320</v>
      </c>
      <c r="S670" s="14">
        <f t="shared" si="119"/>
        <v>42090.539606481485</v>
      </c>
      <c r="T670" s="14">
        <f t="shared" si="120"/>
        <v>42135.539606481485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118"/>
        <v>0.21507499999999999</v>
      </c>
      <c r="P671"/>
      <c r="Q671" s="9" t="s">
        <v>8318</v>
      </c>
      <c r="R671" t="s">
        <v>8320</v>
      </c>
      <c r="S671" s="14">
        <f t="shared" si="119"/>
        <v>42527.334004629629</v>
      </c>
      <c r="T671" s="14">
        <f t="shared" si="120"/>
        <v>42557.334004629629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118"/>
        <v>0.29276666666666668</v>
      </c>
      <c r="P672"/>
      <c r="Q672" s="9" t="s">
        <v>8318</v>
      </c>
      <c r="R672" t="s">
        <v>8320</v>
      </c>
      <c r="S672" s="14">
        <f t="shared" si="119"/>
        <v>42506.418055555558</v>
      </c>
      <c r="T672" s="14">
        <f t="shared" si="120"/>
        <v>42540.048611111117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118"/>
        <v>0.39426666666666665</v>
      </c>
      <c r="P673"/>
      <c r="Q673" s="9" t="s">
        <v>8318</v>
      </c>
      <c r="R673" t="s">
        <v>8320</v>
      </c>
      <c r="S673" s="14">
        <f t="shared" si="119"/>
        <v>41984.401064814818</v>
      </c>
      <c r="T673" s="14">
        <f t="shared" si="120"/>
        <v>42017.875000000007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118"/>
        <v>0.21628</v>
      </c>
      <c r="P674"/>
      <c r="Q674" s="9" t="s">
        <v>8318</v>
      </c>
      <c r="R674" t="s">
        <v>8320</v>
      </c>
      <c r="S674" s="14">
        <f t="shared" si="119"/>
        <v>41973.927824074075</v>
      </c>
      <c r="T674" s="14">
        <f t="shared" si="120"/>
        <v>42004.915972222225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118"/>
        <v>2.0500000000000002E-3</v>
      </c>
      <c r="P675">
        <f t="shared" ref="P675:P676" si="123">SUM(E675/L675)</f>
        <v>68.333333333333329</v>
      </c>
      <c r="Q675" s="9" t="s">
        <v>8318</v>
      </c>
      <c r="R675" t="s">
        <v>8320</v>
      </c>
      <c r="S675" s="14">
        <f t="shared" si="119"/>
        <v>41838.548807870371</v>
      </c>
      <c r="T675" s="14">
        <f t="shared" si="120"/>
        <v>41883.548807870371</v>
      </c>
      <c r="U675">
        <f t="shared" ref="U675:U676" si="124">SUM(L675+5)</f>
        <v>8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118"/>
        <v>2.9999999999999997E-4</v>
      </c>
      <c r="P676">
        <f t="shared" si="123"/>
        <v>7.5</v>
      </c>
      <c r="Q676" s="9" t="s">
        <v>8318</v>
      </c>
      <c r="R676" t="s">
        <v>8320</v>
      </c>
      <c r="S676" s="14">
        <f t="shared" si="119"/>
        <v>41802.824386574073</v>
      </c>
      <c r="T676" s="14">
        <f t="shared" si="120"/>
        <v>41862.824386574073</v>
      </c>
      <c r="U676">
        <f t="shared" si="124"/>
        <v>7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118"/>
        <v>0.14849999999999999</v>
      </c>
      <c r="P677"/>
      <c r="Q677" s="9" t="s">
        <v>8318</v>
      </c>
      <c r="R677" t="s">
        <v>8320</v>
      </c>
      <c r="S677" s="14">
        <f t="shared" si="119"/>
        <v>41975.63893518519</v>
      </c>
      <c r="T677" s="14">
        <f t="shared" si="120"/>
        <v>42004.999305555561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118"/>
        <v>1.4710000000000001E-2</v>
      </c>
      <c r="P678"/>
      <c r="Q678" s="9" t="s">
        <v>8318</v>
      </c>
      <c r="R678" t="s">
        <v>8320</v>
      </c>
      <c r="S678" s="14">
        <f t="shared" si="119"/>
        <v>42012.476631944453</v>
      </c>
      <c r="T678" s="14">
        <f t="shared" si="120"/>
        <v>42042.476631944453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118"/>
        <v>0.25584000000000001</v>
      </c>
      <c r="P679"/>
      <c r="Q679" s="9" t="s">
        <v>8318</v>
      </c>
      <c r="R679" t="s">
        <v>8320</v>
      </c>
      <c r="S679" s="14">
        <f t="shared" si="119"/>
        <v>42504.112210648149</v>
      </c>
      <c r="T679" s="14">
        <f t="shared" si="120"/>
        <v>42549.112210648149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118"/>
        <v>3.8206896551724136E-2</v>
      </c>
      <c r="P680">
        <f>SUM(E680/L680)</f>
        <v>65.17647058823529</v>
      </c>
      <c r="Q680" s="9" t="s">
        <v>8318</v>
      </c>
      <c r="R680" t="s">
        <v>8320</v>
      </c>
      <c r="S680" s="14">
        <f t="shared" si="119"/>
        <v>42481.084930555553</v>
      </c>
      <c r="T680" s="14">
        <f t="shared" si="120"/>
        <v>42511.084930555553</v>
      </c>
      <c r="U680">
        <f>SUM(L680+5)</f>
        <v>22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118"/>
        <v>0.15485964912280703</v>
      </c>
      <c r="P681"/>
      <c r="Q681" s="9" t="s">
        <v>8318</v>
      </c>
      <c r="R681" t="s">
        <v>8320</v>
      </c>
      <c r="S681" s="14">
        <f t="shared" si="119"/>
        <v>42556.404039351859</v>
      </c>
      <c r="T681" s="14">
        <f t="shared" si="120"/>
        <v>42616.404039351859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118"/>
        <v>0.25912000000000002</v>
      </c>
      <c r="P682"/>
      <c r="Q682" s="9" t="s">
        <v>8318</v>
      </c>
      <c r="R682" t="s">
        <v>8320</v>
      </c>
      <c r="S682" s="14">
        <f t="shared" si="119"/>
        <v>41864.209849537037</v>
      </c>
      <c r="T682" s="14">
        <f t="shared" si="120"/>
        <v>41899.209849537037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118"/>
        <v>4.0000000000000002E-4</v>
      </c>
      <c r="P683">
        <f t="shared" ref="P683:P684" si="125">SUM(E683/L683)</f>
        <v>1</v>
      </c>
      <c r="Q683" s="9" t="s">
        <v>8318</v>
      </c>
      <c r="R683" t="s">
        <v>8320</v>
      </c>
      <c r="S683" s="14">
        <f t="shared" si="119"/>
        <v>42639.51393518519</v>
      </c>
      <c r="T683" s="14">
        <f t="shared" si="120"/>
        <v>42669.51393518519</v>
      </c>
      <c r="U683">
        <f t="shared" ref="U683:U684" si="126">SUM(L683+5)</f>
        <v>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118"/>
        <v>1.06E-3</v>
      </c>
      <c r="P684">
        <f t="shared" si="125"/>
        <v>13.25</v>
      </c>
      <c r="Q684" s="9" t="s">
        <v>8318</v>
      </c>
      <c r="R684" t="s">
        <v>8320</v>
      </c>
      <c r="S684" s="14">
        <f t="shared" si="119"/>
        <v>42778.473634259259</v>
      </c>
      <c r="T684" s="14">
        <f t="shared" si="120"/>
        <v>42808.431967592602</v>
      </c>
      <c r="U684">
        <f t="shared" si="126"/>
        <v>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118"/>
        <v>8.5142857142857138E-3</v>
      </c>
      <c r="P685"/>
      <c r="Q685" s="9" t="s">
        <v>8318</v>
      </c>
      <c r="R685" t="s">
        <v>8320</v>
      </c>
      <c r="S685" s="14">
        <f t="shared" si="119"/>
        <v>42634.608379629637</v>
      </c>
      <c r="T685" s="14">
        <f t="shared" si="120"/>
        <v>42674.608379629637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118"/>
        <v>7.4837500000000001E-2</v>
      </c>
      <c r="P686"/>
      <c r="Q686" s="9" t="s">
        <v>8318</v>
      </c>
      <c r="R686" t="s">
        <v>8320</v>
      </c>
      <c r="S686" s="14">
        <f t="shared" si="119"/>
        <v>41809.181608796302</v>
      </c>
      <c r="T686" s="14">
        <f t="shared" si="120"/>
        <v>41844.833333333336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118"/>
        <v>0.27650000000000002</v>
      </c>
      <c r="P687"/>
      <c r="Q687" s="9" t="s">
        <v>8318</v>
      </c>
      <c r="R687" t="s">
        <v>8320</v>
      </c>
      <c r="S687" s="14">
        <f t="shared" si="119"/>
        <v>41971.574907407405</v>
      </c>
      <c r="T687" s="14">
        <f t="shared" si="120"/>
        <v>42016.574907407405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118"/>
        <v>0</v>
      </c>
      <c r="P688" t="e">
        <f t="shared" ref="P688:P689" si="127">SUM(E688/L688)</f>
        <v>#DIV/0!</v>
      </c>
      <c r="Q688" s="9" t="s">
        <v>8318</v>
      </c>
      <c r="R688" t="s">
        <v>8320</v>
      </c>
      <c r="S688" s="14">
        <f t="shared" si="119"/>
        <v>42189.381597222229</v>
      </c>
      <c r="T688" s="14">
        <f t="shared" si="120"/>
        <v>42219.381597222229</v>
      </c>
      <c r="U688">
        <f t="shared" ref="U688:U689" si="128">SUM(L688+5)</f>
        <v>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118"/>
        <v>3.5499999999999997E-2</v>
      </c>
      <c r="P689">
        <f t="shared" si="127"/>
        <v>591.66666666666663</v>
      </c>
      <c r="Q689" s="9" t="s">
        <v>8318</v>
      </c>
      <c r="R689" t="s">
        <v>8320</v>
      </c>
      <c r="S689" s="14">
        <f t="shared" si="119"/>
        <v>42711.458946759267</v>
      </c>
      <c r="T689" s="14">
        <f t="shared" si="120"/>
        <v>42771.458946759267</v>
      </c>
      <c r="U689">
        <f t="shared" si="128"/>
        <v>11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118"/>
        <v>0.72989999999999999</v>
      </c>
      <c r="P690"/>
      <c r="Q690" s="9" t="s">
        <v>8318</v>
      </c>
      <c r="R690" t="s">
        <v>8320</v>
      </c>
      <c r="S690" s="14">
        <f t="shared" si="119"/>
        <v>42261.813113425924</v>
      </c>
      <c r="T690" s="14">
        <f t="shared" si="120"/>
        <v>42291.813113425924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118"/>
        <v>0.57648750000000004</v>
      </c>
      <c r="P691"/>
      <c r="Q691" s="9" t="s">
        <v>8318</v>
      </c>
      <c r="R691" t="s">
        <v>8320</v>
      </c>
      <c r="S691" s="14">
        <f t="shared" si="119"/>
        <v>42675.376122685186</v>
      </c>
      <c r="T691" s="14">
        <f t="shared" si="120"/>
        <v>42711.915972222225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118"/>
        <v>0.1234</v>
      </c>
      <c r="P692"/>
      <c r="Q692" s="9" t="s">
        <v>8318</v>
      </c>
      <c r="R692" t="s">
        <v>8320</v>
      </c>
      <c r="S692" s="14">
        <f t="shared" si="119"/>
        <v>42579.34306712963</v>
      </c>
      <c r="T692" s="14">
        <f t="shared" si="120"/>
        <v>42621.958333333336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118"/>
        <v>5.1999999999999998E-3</v>
      </c>
      <c r="P693"/>
      <c r="Q693" s="9" t="s">
        <v>8318</v>
      </c>
      <c r="R693" t="s">
        <v>8320</v>
      </c>
      <c r="S693" s="14">
        <f t="shared" si="119"/>
        <v>42157.736643518518</v>
      </c>
      <c r="T693" s="14">
        <f t="shared" si="120"/>
        <v>42185.736643518518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118"/>
        <v>6.5299999999999997E-2</v>
      </c>
      <c r="P694"/>
      <c r="Q694" s="9" t="s">
        <v>8318</v>
      </c>
      <c r="R694" t="s">
        <v>8320</v>
      </c>
      <c r="S694" s="14">
        <f t="shared" si="119"/>
        <v>42696.084062500006</v>
      </c>
      <c r="T694" s="14">
        <f t="shared" si="120"/>
        <v>42726.084062500006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118"/>
        <v>0.35338000000000003</v>
      </c>
      <c r="P695"/>
      <c r="Q695" s="9" t="s">
        <v>8318</v>
      </c>
      <c r="R695" t="s">
        <v>8320</v>
      </c>
      <c r="S695" s="14">
        <f t="shared" si="119"/>
        <v>42094.516516203708</v>
      </c>
      <c r="T695" s="14">
        <f t="shared" si="120"/>
        <v>42124.516516203708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118"/>
        <v>3.933333333333333E-3</v>
      </c>
      <c r="P696">
        <f>SUM(E696/L696)</f>
        <v>84.285714285714292</v>
      </c>
      <c r="Q696" s="9" t="s">
        <v>8318</v>
      </c>
      <c r="R696" t="s">
        <v>8320</v>
      </c>
      <c r="S696" s="14">
        <f t="shared" si="119"/>
        <v>42737.372210648151</v>
      </c>
      <c r="T696" s="14">
        <f t="shared" si="120"/>
        <v>42767.372210648151</v>
      </c>
      <c r="U696">
        <f>SUM(L696+5)</f>
        <v>12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118"/>
        <v>1.06E-2</v>
      </c>
      <c r="P697"/>
      <c r="Q697" s="9" t="s">
        <v>8318</v>
      </c>
      <c r="R697" t="s">
        <v>8320</v>
      </c>
      <c r="S697" s="14">
        <f t="shared" si="119"/>
        <v>41913.229398148149</v>
      </c>
      <c r="T697" s="14">
        <f t="shared" si="120"/>
        <v>41943.229398148149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118"/>
        <v>5.7142857142857145E-6</v>
      </c>
      <c r="P698">
        <f>SUM(E698/L698)</f>
        <v>1</v>
      </c>
      <c r="Q698" s="9" t="s">
        <v>8318</v>
      </c>
      <c r="R698" t="s">
        <v>8320</v>
      </c>
      <c r="S698" s="14">
        <f t="shared" si="119"/>
        <v>41815.635439814818</v>
      </c>
      <c r="T698" s="14">
        <f t="shared" si="120"/>
        <v>41845.635439814818</v>
      </c>
      <c r="U698">
        <f>SUM(L698+5)</f>
        <v>6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118"/>
        <v>0.46379999999999999</v>
      </c>
      <c r="P699"/>
      <c r="Q699" s="9" t="s">
        <v>8318</v>
      </c>
      <c r="R699" t="s">
        <v>8320</v>
      </c>
      <c r="S699" s="14">
        <f t="shared" si="119"/>
        <v>42388.231354166674</v>
      </c>
      <c r="T699" s="14">
        <f t="shared" si="120"/>
        <v>42403.231354166674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118"/>
        <v>0.15390000000000001</v>
      </c>
      <c r="P700"/>
      <c r="Q700" s="9" t="s">
        <v>8318</v>
      </c>
      <c r="R700" t="s">
        <v>8320</v>
      </c>
      <c r="S700" s="14">
        <f t="shared" si="119"/>
        <v>41866.639409722222</v>
      </c>
      <c r="T700" s="14">
        <f t="shared" si="120"/>
        <v>41899.791666666672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118"/>
        <v>0.824221076923077</v>
      </c>
      <c r="P701"/>
      <c r="Q701" s="9" t="s">
        <v>8318</v>
      </c>
      <c r="R701" t="s">
        <v>8320</v>
      </c>
      <c r="S701" s="14">
        <f t="shared" si="119"/>
        <v>41563.193842592598</v>
      </c>
      <c r="T701" s="14">
        <f t="shared" si="120"/>
        <v>41600.375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118"/>
        <v>2.6866666666666667E-2</v>
      </c>
      <c r="P702"/>
      <c r="Q702" s="9" t="s">
        <v>8318</v>
      </c>
      <c r="R702" t="s">
        <v>8320</v>
      </c>
      <c r="S702" s="14">
        <f t="shared" si="119"/>
        <v>42715.396770833337</v>
      </c>
      <c r="T702" s="14">
        <f t="shared" si="120"/>
        <v>42745.396770833337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118"/>
        <v>0.26600000000000001</v>
      </c>
      <c r="P703"/>
      <c r="Q703" s="9" t="s">
        <v>8318</v>
      </c>
      <c r="R703" t="s">
        <v>8320</v>
      </c>
      <c r="S703" s="14">
        <f t="shared" si="119"/>
        <v>41813.371296296296</v>
      </c>
      <c r="T703" s="14">
        <f t="shared" si="120"/>
        <v>41843.371296296296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118"/>
        <v>0.30813400000000002</v>
      </c>
      <c r="P704"/>
      <c r="Q704" s="9" t="s">
        <v>8318</v>
      </c>
      <c r="R704" t="s">
        <v>8320</v>
      </c>
      <c r="S704" s="14">
        <f t="shared" si="119"/>
        <v>42668.435034722228</v>
      </c>
      <c r="T704" s="14">
        <f t="shared" si="120"/>
        <v>42698.476701388885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118"/>
        <v>5.5800000000000002E-2</v>
      </c>
      <c r="P705"/>
      <c r="Q705" s="9" t="s">
        <v>8318</v>
      </c>
      <c r="R705" t="s">
        <v>8320</v>
      </c>
      <c r="S705" s="14">
        <f t="shared" si="119"/>
        <v>42711.659131944449</v>
      </c>
      <c r="T705" s="14">
        <f t="shared" si="120"/>
        <v>42766.688888888886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118"/>
        <v>8.7454545454545458E-3</v>
      </c>
      <c r="P706"/>
      <c r="Q706" s="9" t="s">
        <v>8318</v>
      </c>
      <c r="R706" t="s">
        <v>8320</v>
      </c>
      <c r="S706" s="14">
        <f t="shared" si="119"/>
        <v>42725.901250000003</v>
      </c>
      <c r="T706" s="14">
        <f t="shared" si="120"/>
        <v>42785.901250000003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129">E707/D707</f>
        <v>9.7699999999999992E-3</v>
      </c>
      <c r="P707"/>
      <c r="Q707" s="9" t="s">
        <v>8318</v>
      </c>
      <c r="R707" t="s">
        <v>8320</v>
      </c>
      <c r="S707" s="14">
        <f t="shared" ref="S707:S770" si="130">((J707/60/60/24)+DATE(1970,1,1)+(-7/24))</f>
        <v>42726.199976851851</v>
      </c>
      <c r="T707" s="14">
        <f t="shared" ref="T707:T770" si="131">((I707/60/60/24)+DATE(1970,1,1)+(-7/24))</f>
        <v>42756.199976851851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129"/>
        <v>0</v>
      </c>
      <c r="P708" t="e">
        <f>SUM(E708/L708)</f>
        <v>#DIV/0!</v>
      </c>
      <c r="Q708" s="9" t="s">
        <v>8318</v>
      </c>
      <c r="R708" t="s">
        <v>8320</v>
      </c>
      <c r="S708" s="14">
        <f t="shared" si="130"/>
        <v>42676.703506944446</v>
      </c>
      <c r="T708" s="14">
        <f t="shared" si="131"/>
        <v>42718.48541666667</v>
      </c>
      <c r="U708">
        <f>SUM(L708+5)</f>
        <v>5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129"/>
        <v>0.78927352941176465</v>
      </c>
      <c r="P709"/>
      <c r="Q709" s="9" t="s">
        <v>8318</v>
      </c>
      <c r="R709" t="s">
        <v>8320</v>
      </c>
      <c r="S709" s="14">
        <f t="shared" si="130"/>
        <v>42696.371840277781</v>
      </c>
      <c r="T709" s="14">
        <f t="shared" si="131"/>
        <v>42736.371840277781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129"/>
        <v>0.22092500000000001</v>
      </c>
      <c r="P710"/>
      <c r="Q710" s="9" t="s">
        <v>8318</v>
      </c>
      <c r="R710" t="s">
        <v>8320</v>
      </c>
      <c r="S710" s="14">
        <f t="shared" si="130"/>
        <v>41835.289351851854</v>
      </c>
      <c r="T710" s="14">
        <f t="shared" si="131"/>
        <v>41895.289351851854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129"/>
        <v>4.0666666666666663E-3</v>
      </c>
      <c r="P711">
        <f t="shared" ref="P711:P712" si="132">SUM(E711/L711)</f>
        <v>30.5</v>
      </c>
      <c r="Q711" s="9" t="s">
        <v>8318</v>
      </c>
      <c r="R711" t="s">
        <v>8320</v>
      </c>
      <c r="S711" s="14">
        <f t="shared" si="130"/>
        <v>41947.749525462968</v>
      </c>
      <c r="T711" s="14">
        <f t="shared" si="131"/>
        <v>41977.749525462968</v>
      </c>
      <c r="U711">
        <f t="shared" ref="U711:U712" si="133">SUM(L711+5)</f>
        <v>7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129"/>
        <v>0</v>
      </c>
      <c r="P712" t="e">
        <f t="shared" si="132"/>
        <v>#DIV/0!</v>
      </c>
      <c r="Q712" s="9" t="s">
        <v>8318</v>
      </c>
      <c r="R712" t="s">
        <v>8320</v>
      </c>
      <c r="S712" s="14">
        <f t="shared" si="130"/>
        <v>41837.69331018519</v>
      </c>
      <c r="T712" s="14">
        <f t="shared" si="131"/>
        <v>41870.738888888889</v>
      </c>
      <c r="U712">
        <f t="shared" si="133"/>
        <v>5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129"/>
        <v>0.33790999999999999</v>
      </c>
      <c r="P713"/>
      <c r="Q713" s="9" t="s">
        <v>8318</v>
      </c>
      <c r="R713" t="s">
        <v>8320</v>
      </c>
      <c r="S713" s="14">
        <f t="shared" si="130"/>
        <v>42678.167453703711</v>
      </c>
      <c r="T713" s="14">
        <f t="shared" si="131"/>
        <v>42718.209120370368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129"/>
        <v>2.1649484536082476E-3</v>
      </c>
      <c r="P714">
        <f>SUM(E714/L714)</f>
        <v>26.25</v>
      </c>
      <c r="Q714" s="9" t="s">
        <v>8318</v>
      </c>
      <c r="R714" t="s">
        <v>8320</v>
      </c>
      <c r="S714" s="14">
        <f t="shared" si="130"/>
        <v>42384.389259259267</v>
      </c>
      <c r="T714" s="14">
        <f t="shared" si="131"/>
        <v>42414.389259259267</v>
      </c>
      <c r="U714">
        <f>SUM(L714+5)</f>
        <v>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129"/>
        <v>7.9600000000000001E-3</v>
      </c>
      <c r="P715"/>
      <c r="Q715" s="9" t="s">
        <v>8318</v>
      </c>
      <c r="R715" t="s">
        <v>8320</v>
      </c>
      <c r="S715" s="14">
        <f t="shared" si="130"/>
        <v>42496.237638888888</v>
      </c>
      <c r="T715" s="14">
        <f t="shared" si="131"/>
        <v>42526.237638888888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129"/>
        <v>0.14993333333333334</v>
      </c>
      <c r="P716"/>
      <c r="Q716" s="9" t="s">
        <v>8318</v>
      </c>
      <c r="R716" t="s">
        <v>8320</v>
      </c>
      <c r="S716" s="14">
        <f t="shared" si="130"/>
        <v>42734.49631944445</v>
      </c>
      <c r="T716" s="14">
        <f t="shared" si="131"/>
        <v>42794.49631944445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129"/>
        <v>5.0509090909090906E-2</v>
      </c>
      <c r="P717"/>
      <c r="Q717" s="9" t="s">
        <v>8318</v>
      </c>
      <c r="R717" t="s">
        <v>8320</v>
      </c>
      <c r="S717" s="14">
        <f t="shared" si="130"/>
        <v>42272.799074074072</v>
      </c>
      <c r="T717" s="14">
        <f t="shared" si="131"/>
        <v>42312.840740740743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129"/>
        <v>0.10214285714285715</v>
      </c>
      <c r="P718"/>
      <c r="Q718" s="9" t="s">
        <v>8318</v>
      </c>
      <c r="R718" t="s">
        <v>8320</v>
      </c>
      <c r="S718" s="14">
        <f t="shared" si="130"/>
        <v>41940.366979166669</v>
      </c>
      <c r="T718" s="14">
        <f t="shared" si="131"/>
        <v>41973.708333333336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129"/>
        <v>3.0500000000000002E-3</v>
      </c>
      <c r="P719">
        <f>SUM(E719/L719)</f>
        <v>76.25</v>
      </c>
      <c r="Q719" s="9" t="s">
        <v>8318</v>
      </c>
      <c r="R719" t="s">
        <v>8320</v>
      </c>
      <c r="S719" s="14">
        <f t="shared" si="130"/>
        <v>41857.562523148154</v>
      </c>
      <c r="T719" s="14">
        <f t="shared" si="131"/>
        <v>41887.562523148154</v>
      </c>
      <c r="U719">
        <f>SUM(L719+5)</f>
        <v>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129"/>
        <v>7.4999999999999997E-3</v>
      </c>
      <c r="P720"/>
      <c r="Q720" s="9" t="s">
        <v>8318</v>
      </c>
      <c r="R720" t="s">
        <v>8320</v>
      </c>
      <c r="S720" s="14">
        <f t="shared" si="130"/>
        <v>42752.553784722222</v>
      </c>
      <c r="T720" s="14">
        <f t="shared" si="131"/>
        <v>42783.957638888889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129"/>
        <v>1.2933333333333333E-2</v>
      </c>
      <c r="P721"/>
      <c r="Q721" s="9" t="s">
        <v>8318</v>
      </c>
      <c r="R721" t="s">
        <v>8320</v>
      </c>
      <c r="S721" s="14">
        <f t="shared" si="130"/>
        <v>42408.748564814821</v>
      </c>
      <c r="T721" s="14">
        <f t="shared" si="131"/>
        <v>42422.748564814821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129"/>
        <v>1.4394736842105262</v>
      </c>
      <c r="P722"/>
      <c r="Q722" s="9" t="s">
        <v>8321</v>
      </c>
      <c r="R722" t="s">
        <v>8322</v>
      </c>
      <c r="S722" s="14">
        <f t="shared" si="130"/>
        <v>40909.357534722229</v>
      </c>
      <c r="T722" s="14">
        <f t="shared" si="131"/>
        <v>40937.357534722229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129"/>
        <v>1.2210975609756098</v>
      </c>
      <c r="P723"/>
      <c r="Q723" s="9" t="s">
        <v>8321</v>
      </c>
      <c r="R723" t="s">
        <v>8322</v>
      </c>
      <c r="S723" s="14">
        <f t="shared" si="130"/>
        <v>41807.280173611114</v>
      </c>
      <c r="T723" s="14">
        <f t="shared" si="131"/>
        <v>41852.280173611114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129"/>
        <v>1.3202400000000001</v>
      </c>
      <c r="P724"/>
      <c r="Q724" s="9" t="s">
        <v>8321</v>
      </c>
      <c r="R724" t="s">
        <v>8322</v>
      </c>
      <c r="S724" s="14">
        <f t="shared" si="130"/>
        <v>40977.51363425926</v>
      </c>
      <c r="T724" s="14">
        <f t="shared" si="131"/>
        <v>41007.471967592595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129"/>
        <v>1.0938000000000001</v>
      </c>
      <c r="P725"/>
      <c r="Q725" s="9" t="s">
        <v>8321</v>
      </c>
      <c r="R725" t="s">
        <v>8322</v>
      </c>
      <c r="S725" s="14">
        <f t="shared" si="130"/>
        <v>42184.524872685193</v>
      </c>
      <c r="T725" s="14">
        <f t="shared" si="131"/>
        <v>42214.874305555561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129"/>
        <v>1.0547157142857144</v>
      </c>
      <c r="P726"/>
      <c r="Q726" s="9" t="s">
        <v>8321</v>
      </c>
      <c r="R726" t="s">
        <v>8322</v>
      </c>
      <c r="S726" s="14">
        <f t="shared" si="130"/>
        <v>40694.34679398148</v>
      </c>
      <c r="T726" s="14">
        <f t="shared" si="131"/>
        <v>40724.34679398148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129"/>
        <v>1.0035000000000001</v>
      </c>
      <c r="P727"/>
      <c r="Q727" s="9" t="s">
        <v>8321</v>
      </c>
      <c r="R727" t="s">
        <v>8322</v>
      </c>
      <c r="S727" s="14">
        <f t="shared" si="130"/>
        <v>42321.334629629629</v>
      </c>
      <c r="T727" s="14">
        <f t="shared" si="131"/>
        <v>42351.334629629629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129"/>
        <v>1.014</v>
      </c>
      <c r="P728"/>
      <c r="Q728" s="9" t="s">
        <v>8321</v>
      </c>
      <c r="R728" t="s">
        <v>8322</v>
      </c>
      <c r="S728" s="14">
        <f t="shared" si="130"/>
        <v>41345.751006944447</v>
      </c>
      <c r="T728" s="14">
        <f t="shared" si="131"/>
        <v>41375.751006944447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129"/>
        <v>1.5551428571428572</v>
      </c>
      <c r="P729"/>
      <c r="Q729" s="9" t="s">
        <v>8321</v>
      </c>
      <c r="R729" t="s">
        <v>8322</v>
      </c>
      <c r="S729" s="14">
        <f t="shared" si="130"/>
        <v>41246.728576388887</v>
      </c>
      <c r="T729" s="14">
        <f t="shared" si="131"/>
        <v>41288.597222222226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129"/>
        <v>1.05566</v>
      </c>
      <c r="P730"/>
      <c r="Q730" s="9" t="s">
        <v>8321</v>
      </c>
      <c r="R730" t="s">
        <v>8322</v>
      </c>
      <c r="S730" s="14">
        <f t="shared" si="130"/>
        <v>40731.545798611114</v>
      </c>
      <c r="T730" s="14">
        <f t="shared" si="131"/>
        <v>40776.545798611114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129"/>
        <v>1.3065</v>
      </c>
      <c r="P731"/>
      <c r="Q731" s="9" t="s">
        <v>8321</v>
      </c>
      <c r="R731" t="s">
        <v>8322</v>
      </c>
      <c r="S731" s="14">
        <f t="shared" si="130"/>
        <v>41110.894224537042</v>
      </c>
      <c r="T731" s="14">
        <f t="shared" si="131"/>
        <v>41170.894224537042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129"/>
        <v>1.3219000000000001</v>
      </c>
      <c r="P732"/>
      <c r="Q732" s="9" t="s">
        <v>8321</v>
      </c>
      <c r="R732" t="s">
        <v>8322</v>
      </c>
      <c r="S732" s="14">
        <f t="shared" si="130"/>
        <v>40854.453599537039</v>
      </c>
      <c r="T732" s="14">
        <f t="shared" si="131"/>
        <v>40884.453599537039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129"/>
        <v>1.26</v>
      </c>
      <c r="P733"/>
      <c r="Q733" s="9" t="s">
        <v>8321</v>
      </c>
      <c r="R733" t="s">
        <v>8322</v>
      </c>
      <c r="S733" s="14">
        <f t="shared" si="130"/>
        <v>40879.504016203704</v>
      </c>
      <c r="T733" s="14">
        <f t="shared" si="131"/>
        <v>40929.958333333336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129"/>
        <v>1.6</v>
      </c>
      <c r="P734"/>
      <c r="Q734" s="9" t="s">
        <v>8321</v>
      </c>
      <c r="R734" t="s">
        <v>8322</v>
      </c>
      <c r="S734" s="14">
        <f t="shared" si="130"/>
        <v>41486.132650462961</v>
      </c>
      <c r="T734" s="14">
        <f t="shared" si="131"/>
        <v>41546.132650462961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129"/>
        <v>1.2048000000000001</v>
      </c>
      <c r="P735"/>
      <c r="Q735" s="9" t="s">
        <v>8321</v>
      </c>
      <c r="R735" t="s">
        <v>8322</v>
      </c>
      <c r="S735" s="14">
        <f t="shared" si="130"/>
        <v>41598.128379629634</v>
      </c>
      <c r="T735" s="14">
        <f t="shared" si="131"/>
        <v>41628.128379629634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129"/>
        <v>1.2552941176470589</v>
      </c>
      <c r="P736"/>
      <c r="Q736" s="9" t="s">
        <v>8321</v>
      </c>
      <c r="R736" t="s">
        <v>8322</v>
      </c>
      <c r="S736" s="14">
        <f t="shared" si="130"/>
        <v>42101.872916666667</v>
      </c>
      <c r="T736" s="14">
        <f t="shared" si="131"/>
        <v>42132.916666666664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129"/>
        <v>1.1440638297872341</v>
      </c>
      <c r="P737"/>
      <c r="Q737" s="9" t="s">
        <v>8321</v>
      </c>
      <c r="R737" t="s">
        <v>8322</v>
      </c>
      <c r="S737" s="14">
        <f t="shared" si="130"/>
        <v>41945.737800925926</v>
      </c>
      <c r="T737" s="14">
        <f t="shared" si="131"/>
        <v>41976.73541666667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129"/>
        <v>3.151388888888889</v>
      </c>
      <c r="P738"/>
      <c r="Q738" s="9" t="s">
        <v>8321</v>
      </c>
      <c r="R738" t="s">
        <v>8322</v>
      </c>
      <c r="S738" s="14">
        <f t="shared" si="130"/>
        <v>41579.442592592597</v>
      </c>
      <c r="T738" s="14">
        <f t="shared" si="131"/>
        <v>41598.915972222225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129"/>
        <v>1.224</v>
      </c>
      <c r="P739"/>
      <c r="Q739" s="9" t="s">
        <v>8321</v>
      </c>
      <c r="R739" t="s">
        <v>8322</v>
      </c>
      <c r="S739" s="14">
        <f t="shared" si="130"/>
        <v>41666.983645833338</v>
      </c>
      <c r="T739" s="14">
        <f t="shared" si="131"/>
        <v>41684.541666666672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129"/>
        <v>1.0673333333333332</v>
      </c>
      <c r="P740"/>
      <c r="Q740" s="9" t="s">
        <v>8321</v>
      </c>
      <c r="R740" t="s">
        <v>8322</v>
      </c>
      <c r="S740" s="14">
        <f t="shared" si="130"/>
        <v>41943.312430555554</v>
      </c>
      <c r="T740" s="14">
        <f t="shared" si="131"/>
        <v>41973.915972222225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129"/>
        <v>1.5833333333333333</v>
      </c>
      <c r="P741"/>
      <c r="Q741" s="9" t="s">
        <v>8321</v>
      </c>
      <c r="R741" t="s">
        <v>8322</v>
      </c>
      <c r="S741" s="14">
        <f t="shared" si="130"/>
        <v>41829.2109837963</v>
      </c>
      <c r="T741" s="14">
        <f t="shared" si="131"/>
        <v>41862.2109837963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129"/>
        <v>1.0740000000000001</v>
      </c>
      <c r="P742"/>
      <c r="Q742" s="9" t="s">
        <v>8321</v>
      </c>
      <c r="R742" t="s">
        <v>8322</v>
      </c>
      <c r="S742" s="14">
        <f t="shared" si="130"/>
        <v>42161.855115740742</v>
      </c>
      <c r="T742" s="14">
        <f t="shared" si="131"/>
        <v>42175.855115740742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129"/>
        <v>1.0226</v>
      </c>
      <c r="P743"/>
      <c r="Q743" s="9" t="s">
        <v>8321</v>
      </c>
      <c r="R743" t="s">
        <v>8322</v>
      </c>
      <c r="S743" s="14">
        <f t="shared" si="130"/>
        <v>41401.356550925928</v>
      </c>
      <c r="T743" s="14">
        <f t="shared" si="131"/>
        <v>41436.356550925928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129"/>
        <v>1.1071428571428572</v>
      </c>
      <c r="P744"/>
      <c r="Q744" s="9" t="s">
        <v>8321</v>
      </c>
      <c r="R744" t="s">
        <v>8322</v>
      </c>
      <c r="S744" s="14">
        <f t="shared" si="130"/>
        <v>41689.626296296301</v>
      </c>
      <c r="T744" s="14">
        <f t="shared" si="131"/>
        <v>41719.584629629629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129"/>
        <v>1.48</v>
      </c>
      <c r="P745"/>
      <c r="Q745" s="9" t="s">
        <v>8321</v>
      </c>
      <c r="R745" t="s">
        <v>8322</v>
      </c>
      <c r="S745" s="14">
        <f t="shared" si="130"/>
        <v>40990.417650462965</v>
      </c>
      <c r="T745" s="14">
        <f t="shared" si="131"/>
        <v>41015.583333333336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129"/>
        <v>1.0232000000000001</v>
      </c>
      <c r="P746"/>
      <c r="Q746" s="9" t="s">
        <v>8321</v>
      </c>
      <c r="R746" t="s">
        <v>8322</v>
      </c>
      <c r="S746" s="14">
        <f t="shared" si="130"/>
        <v>41226.665543981486</v>
      </c>
      <c r="T746" s="14">
        <f t="shared" si="131"/>
        <v>41256.665543981486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129"/>
        <v>1.7909909909909909</v>
      </c>
      <c r="P747"/>
      <c r="Q747" s="9" t="s">
        <v>8321</v>
      </c>
      <c r="R747" t="s">
        <v>8322</v>
      </c>
      <c r="S747" s="14">
        <f t="shared" si="130"/>
        <v>41367.28061342593</v>
      </c>
      <c r="T747" s="14">
        <f t="shared" si="131"/>
        <v>41397.28061342593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129"/>
        <v>1.1108135252761968</v>
      </c>
      <c r="P748"/>
      <c r="Q748" s="9" t="s">
        <v>8321</v>
      </c>
      <c r="R748" t="s">
        <v>8322</v>
      </c>
      <c r="S748" s="14">
        <f t="shared" si="130"/>
        <v>41156.751261574078</v>
      </c>
      <c r="T748" s="14">
        <f t="shared" si="131"/>
        <v>41174.874305555561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129"/>
        <v>1.0004285714285714</v>
      </c>
      <c r="P749"/>
      <c r="Q749" s="9" t="s">
        <v>8321</v>
      </c>
      <c r="R749" t="s">
        <v>8322</v>
      </c>
      <c r="S749" s="14">
        <f t="shared" si="130"/>
        <v>41988.257164351853</v>
      </c>
      <c r="T749" s="14">
        <f t="shared" si="131"/>
        <v>42019.162499999999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129"/>
        <v>1.0024999999999999</v>
      </c>
      <c r="P750"/>
      <c r="Q750" s="9" t="s">
        <v>8321</v>
      </c>
      <c r="R750" t="s">
        <v>8322</v>
      </c>
      <c r="S750" s="14">
        <f t="shared" si="130"/>
        <v>41831.555162037039</v>
      </c>
      <c r="T750" s="14">
        <f t="shared" si="131"/>
        <v>41861.555162037039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129"/>
        <v>1.0556000000000001</v>
      </c>
      <c r="P751"/>
      <c r="Q751" s="9" t="s">
        <v>8321</v>
      </c>
      <c r="R751" t="s">
        <v>8322</v>
      </c>
      <c r="S751" s="14">
        <f t="shared" si="130"/>
        <v>42733.649652777785</v>
      </c>
      <c r="T751" s="14">
        <f t="shared" si="131"/>
        <v>42763.649652777785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129"/>
        <v>1.0258775877587758</v>
      </c>
      <c r="P752"/>
      <c r="Q752" s="9" t="s">
        <v>8321</v>
      </c>
      <c r="R752" t="s">
        <v>8322</v>
      </c>
      <c r="S752" s="14">
        <f t="shared" si="130"/>
        <v>41299.586481481485</v>
      </c>
      <c r="T752" s="14">
        <f t="shared" si="131"/>
        <v>41329.586481481485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129"/>
        <v>1.1850000000000001</v>
      </c>
      <c r="P753"/>
      <c r="Q753" s="9" t="s">
        <v>8321</v>
      </c>
      <c r="R753" t="s">
        <v>8322</v>
      </c>
      <c r="S753" s="14">
        <f t="shared" si="130"/>
        <v>40713.338831018518</v>
      </c>
      <c r="T753" s="14">
        <f t="shared" si="131"/>
        <v>40759.338831018518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129"/>
        <v>1.117</v>
      </c>
      <c r="P754"/>
      <c r="Q754" s="9" t="s">
        <v>8321</v>
      </c>
      <c r="R754" t="s">
        <v>8322</v>
      </c>
      <c r="S754" s="14">
        <f t="shared" si="130"/>
        <v>42639.129826388897</v>
      </c>
      <c r="T754" s="14">
        <f t="shared" si="131"/>
        <v>42659.166666666664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129"/>
        <v>1.28</v>
      </c>
      <c r="P755"/>
      <c r="Q755" s="9" t="s">
        <v>8321</v>
      </c>
      <c r="R755" t="s">
        <v>8322</v>
      </c>
      <c r="S755" s="14">
        <f t="shared" si="130"/>
        <v>42019.298506944448</v>
      </c>
      <c r="T755" s="14">
        <f t="shared" si="131"/>
        <v>42049.298506944448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129"/>
        <v>1.0375000000000001</v>
      </c>
      <c r="P756"/>
      <c r="Q756" s="9" t="s">
        <v>8321</v>
      </c>
      <c r="R756" t="s">
        <v>8322</v>
      </c>
      <c r="S756" s="14">
        <f t="shared" si="130"/>
        <v>41249.457418981481</v>
      </c>
      <c r="T756" s="14">
        <f t="shared" si="131"/>
        <v>41279.457418981481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129"/>
        <v>1.0190760000000001</v>
      </c>
      <c r="P757"/>
      <c r="Q757" s="9" t="s">
        <v>8321</v>
      </c>
      <c r="R757" t="s">
        <v>8322</v>
      </c>
      <c r="S757" s="14">
        <f t="shared" si="130"/>
        <v>41383.313391203708</v>
      </c>
      <c r="T757" s="14">
        <f t="shared" si="131"/>
        <v>41413.736805555556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129"/>
        <v>1.177142857142857</v>
      </c>
      <c r="P758"/>
      <c r="Q758" s="9" t="s">
        <v>8321</v>
      </c>
      <c r="R758" t="s">
        <v>8322</v>
      </c>
      <c r="S758" s="14">
        <f t="shared" si="130"/>
        <v>40590.475219907406</v>
      </c>
      <c r="T758" s="14">
        <f t="shared" si="131"/>
        <v>40651.433553240742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129"/>
        <v>2.38</v>
      </c>
      <c r="P759"/>
      <c r="Q759" s="9" t="s">
        <v>8321</v>
      </c>
      <c r="R759" t="s">
        <v>8322</v>
      </c>
      <c r="S759" s="14">
        <f t="shared" si="130"/>
        <v>41234.76289351852</v>
      </c>
      <c r="T759" s="14">
        <f t="shared" si="131"/>
        <v>41248.76289351852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129"/>
        <v>1.02</v>
      </c>
      <c r="P760"/>
      <c r="Q760" s="9" t="s">
        <v>8321</v>
      </c>
      <c r="R760" t="s">
        <v>8322</v>
      </c>
      <c r="S760" s="14">
        <f t="shared" si="130"/>
        <v>40429.544768518521</v>
      </c>
      <c r="T760" s="14">
        <f t="shared" si="131"/>
        <v>40459.544768518521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129"/>
        <v>1.0192000000000001</v>
      </c>
      <c r="P761"/>
      <c r="Q761" s="9" t="s">
        <v>8321</v>
      </c>
      <c r="R761" t="s">
        <v>8322</v>
      </c>
      <c r="S761" s="14">
        <f t="shared" si="130"/>
        <v>41789.038645833338</v>
      </c>
      <c r="T761" s="14">
        <f t="shared" si="131"/>
        <v>41829.038645833338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129"/>
        <v>0</v>
      </c>
      <c r="P762" t="e">
        <f>SUM(E762/L762)</f>
        <v>#DIV/0!</v>
      </c>
      <c r="Q762" s="9" t="s">
        <v>8321</v>
      </c>
      <c r="R762" t="s">
        <v>8323</v>
      </c>
      <c r="S762" s="14">
        <f t="shared" si="130"/>
        <v>42670.472372685188</v>
      </c>
      <c r="T762" s="14">
        <f t="shared" si="131"/>
        <v>42700.514039351852</v>
      </c>
      <c r="U762">
        <f>SUM(L762+5)</f>
        <v>5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129"/>
        <v>4.7E-2</v>
      </c>
      <c r="P763"/>
      <c r="Q763" s="9" t="s">
        <v>8321</v>
      </c>
      <c r="R763" t="s">
        <v>8323</v>
      </c>
      <c r="S763" s="14">
        <f t="shared" si="130"/>
        <v>41642.459791666668</v>
      </c>
      <c r="T763" s="14">
        <f t="shared" si="131"/>
        <v>41672.459791666668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129"/>
        <v>0</v>
      </c>
      <c r="P764" t="e">
        <f t="shared" ref="P764:P766" si="134">SUM(E764/L764)</f>
        <v>#DIV/0!</v>
      </c>
      <c r="Q764" s="9" t="s">
        <v>8321</v>
      </c>
      <c r="R764" t="s">
        <v>8323</v>
      </c>
      <c r="S764" s="14">
        <f t="shared" si="130"/>
        <v>42690.566782407412</v>
      </c>
      <c r="T764" s="14">
        <f t="shared" si="131"/>
        <v>42707.958333333336</v>
      </c>
      <c r="U764">
        <f t="shared" ref="U764:U766" si="135">SUM(L764+5)</f>
        <v>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129"/>
        <v>1.1655011655011655E-3</v>
      </c>
      <c r="P765">
        <f t="shared" si="134"/>
        <v>5</v>
      </c>
      <c r="Q765" s="9" t="s">
        <v>8321</v>
      </c>
      <c r="R765" t="s">
        <v>8323</v>
      </c>
      <c r="S765" s="14">
        <f t="shared" si="130"/>
        <v>41471.155185185184</v>
      </c>
      <c r="T765" s="14">
        <f t="shared" si="131"/>
        <v>41501.155185185184</v>
      </c>
      <c r="U765">
        <f t="shared" si="135"/>
        <v>6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129"/>
        <v>0</v>
      </c>
      <c r="P766" t="e">
        <f t="shared" si="134"/>
        <v>#DIV/0!</v>
      </c>
      <c r="Q766" s="9" t="s">
        <v>8321</v>
      </c>
      <c r="R766" t="s">
        <v>8323</v>
      </c>
      <c r="S766" s="14">
        <f t="shared" si="130"/>
        <v>42226.88149305556</v>
      </c>
      <c r="T766" s="14">
        <f t="shared" si="131"/>
        <v>42256.88149305556</v>
      </c>
      <c r="U766">
        <f t="shared" si="135"/>
        <v>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129"/>
        <v>0.36014285714285715</v>
      </c>
      <c r="P767"/>
      <c r="Q767" s="9" t="s">
        <v>8321</v>
      </c>
      <c r="R767" t="s">
        <v>8323</v>
      </c>
      <c r="S767" s="14">
        <f t="shared" si="130"/>
        <v>41901.250972222224</v>
      </c>
      <c r="T767" s="14">
        <f t="shared" si="131"/>
        <v>41931.250972222224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129"/>
        <v>0</v>
      </c>
      <c r="P768" t="e">
        <f t="shared" ref="P768:P770" si="136">SUM(E768/L768)</f>
        <v>#DIV/0!</v>
      </c>
      <c r="Q768" s="9" t="s">
        <v>8321</v>
      </c>
      <c r="R768" t="s">
        <v>8323</v>
      </c>
      <c r="S768" s="14">
        <f t="shared" si="130"/>
        <v>42021.491701388892</v>
      </c>
      <c r="T768" s="14">
        <f t="shared" si="131"/>
        <v>42051.491701388892</v>
      </c>
      <c r="U768">
        <f t="shared" ref="U768:U770" si="137">SUM(L768+5)</f>
        <v>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129"/>
        <v>3.5400000000000001E-2</v>
      </c>
      <c r="P769">
        <f t="shared" si="136"/>
        <v>59</v>
      </c>
      <c r="Q769" s="9" t="s">
        <v>8321</v>
      </c>
      <c r="R769" t="s">
        <v>8323</v>
      </c>
      <c r="S769" s="14">
        <f t="shared" si="130"/>
        <v>42114.8519675926</v>
      </c>
      <c r="T769" s="14">
        <f t="shared" si="131"/>
        <v>42144.8519675926</v>
      </c>
      <c r="U769">
        <f t="shared" si="137"/>
        <v>8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129"/>
        <v>0</v>
      </c>
      <c r="P770" t="e">
        <f t="shared" si="136"/>
        <v>#DIV/0!</v>
      </c>
      <c r="Q770" s="9" t="s">
        <v>8321</v>
      </c>
      <c r="R770" t="s">
        <v>8323</v>
      </c>
      <c r="S770" s="14">
        <f t="shared" si="130"/>
        <v>41593.915393518524</v>
      </c>
      <c r="T770" s="14">
        <f t="shared" si="131"/>
        <v>41623.915393518524</v>
      </c>
      <c r="U770">
        <f t="shared" si="137"/>
        <v>5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138">E771/D771</f>
        <v>0.41399999999999998</v>
      </c>
      <c r="P771"/>
      <c r="Q771" s="9" t="s">
        <v>8321</v>
      </c>
      <c r="R771" t="s">
        <v>8323</v>
      </c>
      <c r="S771" s="14">
        <f t="shared" ref="S771:S834" si="139">((J771/60/60/24)+DATE(1970,1,1)+(-7/24))</f>
        <v>41604.704791666671</v>
      </c>
      <c r="T771" s="14">
        <f t="shared" ref="T771:T834" si="140">((I771/60/60/24)+DATE(1970,1,1)+(-7/24))</f>
        <v>41634.704791666671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138"/>
        <v>0</v>
      </c>
      <c r="P772" t="e">
        <f t="shared" ref="P772:P773" si="141">SUM(E772/L772)</f>
        <v>#DIV/0!</v>
      </c>
      <c r="Q772" s="9" t="s">
        <v>8321</v>
      </c>
      <c r="R772" t="s">
        <v>8323</v>
      </c>
      <c r="S772" s="14">
        <f t="shared" si="139"/>
        <v>41289.707974537043</v>
      </c>
      <c r="T772" s="14">
        <f t="shared" si="140"/>
        <v>41329.707974537043</v>
      </c>
      <c r="U772">
        <f t="shared" ref="U772:U773" si="142">SUM(L772+5)</f>
        <v>5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138"/>
        <v>2.631578947368421E-4</v>
      </c>
      <c r="P773">
        <f t="shared" si="141"/>
        <v>10</v>
      </c>
      <c r="Q773" s="9" t="s">
        <v>8321</v>
      </c>
      <c r="R773" t="s">
        <v>8323</v>
      </c>
      <c r="S773" s="14">
        <f t="shared" si="139"/>
        <v>42349.532430555562</v>
      </c>
      <c r="T773" s="14">
        <f t="shared" si="140"/>
        <v>42399.532430555562</v>
      </c>
      <c r="U773">
        <f t="shared" si="142"/>
        <v>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138"/>
        <v>3.3333333333333333E-2</v>
      </c>
      <c r="P774"/>
      <c r="Q774" s="9" t="s">
        <v>8321</v>
      </c>
      <c r="R774" t="s">
        <v>8323</v>
      </c>
      <c r="S774" s="14">
        <f t="shared" si="139"/>
        <v>40067.765266203707</v>
      </c>
      <c r="T774" s="14">
        <f t="shared" si="140"/>
        <v>40117.874305555561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138"/>
        <v>8.5129023676509714E-3</v>
      </c>
      <c r="P775"/>
      <c r="Q775" s="9" t="s">
        <v>8321</v>
      </c>
      <c r="R775" t="s">
        <v>8323</v>
      </c>
      <c r="S775" s="14">
        <f t="shared" si="139"/>
        <v>42100.44427083333</v>
      </c>
      <c r="T775" s="14">
        <f t="shared" si="140"/>
        <v>42134.667361111111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138"/>
        <v>0.70199999999999996</v>
      </c>
      <c r="P776"/>
      <c r="Q776" s="9" t="s">
        <v>8321</v>
      </c>
      <c r="R776" t="s">
        <v>8323</v>
      </c>
      <c r="S776" s="14">
        <f t="shared" si="139"/>
        <v>41663.488634259258</v>
      </c>
      <c r="T776" s="14">
        <f t="shared" si="140"/>
        <v>41693.488634259258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138"/>
        <v>1.7000000000000001E-2</v>
      </c>
      <c r="P777"/>
      <c r="Q777" s="9" t="s">
        <v>8321</v>
      </c>
      <c r="R777" t="s">
        <v>8323</v>
      </c>
      <c r="S777" s="14">
        <f t="shared" si="139"/>
        <v>40862.768460648149</v>
      </c>
      <c r="T777" s="14">
        <f t="shared" si="140"/>
        <v>40892.768460648149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138"/>
        <v>0.51400000000000001</v>
      </c>
      <c r="P778"/>
      <c r="Q778" s="9" t="s">
        <v>8321</v>
      </c>
      <c r="R778" t="s">
        <v>8323</v>
      </c>
      <c r="S778" s="14">
        <f t="shared" si="139"/>
        <v>42250.39403935185</v>
      </c>
      <c r="T778" s="14">
        <f t="shared" si="140"/>
        <v>42287.916666666664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138"/>
        <v>7.0000000000000001E-3</v>
      </c>
      <c r="P779"/>
      <c r="Q779" s="9" t="s">
        <v>8321</v>
      </c>
      <c r="R779" t="s">
        <v>8323</v>
      </c>
      <c r="S779" s="14">
        <f t="shared" si="139"/>
        <v>41456.68954861111</v>
      </c>
      <c r="T779" s="14">
        <f t="shared" si="140"/>
        <v>41486.68954861111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138"/>
        <v>4.0000000000000001E-3</v>
      </c>
      <c r="P780">
        <f>SUM(E780/L780)</f>
        <v>2</v>
      </c>
      <c r="Q780" s="9" t="s">
        <v>8321</v>
      </c>
      <c r="R780" t="s">
        <v>8323</v>
      </c>
      <c r="S780" s="14">
        <f t="shared" si="139"/>
        <v>41729.41064814815</v>
      </c>
      <c r="T780" s="14">
        <f t="shared" si="140"/>
        <v>41759.41064814815</v>
      </c>
      <c r="U780">
        <f>SUM(L780+5)</f>
        <v>6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138"/>
        <v>2.6666666666666668E-2</v>
      </c>
      <c r="P781"/>
      <c r="Q781" s="9" t="s">
        <v>8321</v>
      </c>
      <c r="R781" t="s">
        <v>8323</v>
      </c>
      <c r="S781" s="14">
        <f t="shared" si="139"/>
        <v>40436.392418981486</v>
      </c>
      <c r="T781" s="14">
        <f t="shared" si="140"/>
        <v>40465.875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138"/>
        <v>1.04</v>
      </c>
      <c r="P782"/>
      <c r="Q782" s="9" t="s">
        <v>8324</v>
      </c>
      <c r="R782" t="s">
        <v>8325</v>
      </c>
      <c r="S782" s="14">
        <f t="shared" si="139"/>
        <v>40636.382233796299</v>
      </c>
      <c r="T782" s="14">
        <f t="shared" si="140"/>
        <v>40666.382233796299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138"/>
        <v>1.3315375</v>
      </c>
      <c r="P783"/>
      <c r="Q783" s="9" t="s">
        <v>8324</v>
      </c>
      <c r="R783" t="s">
        <v>8325</v>
      </c>
      <c r="S783" s="14">
        <f t="shared" si="139"/>
        <v>41402.709189814821</v>
      </c>
      <c r="T783" s="14">
        <f t="shared" si="140"/>
        <v>41432.709189814821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138"/>
        <v>1</v>
      </c>
      <c r="P784"/>
      <c r="Q784" s="9" t="s">
        <v>8324</v>
      </c>
      <c r="R784" t="s">
        <v>8325</v>
      </c>
      <c r="S784" s="14">
        <f t="shared" si="139"/>
        <v>41116.466458333336</v>
      </c>
      <c r="T784" s="14">
        <f t="shared" si="140"/>
        <v>41146.466458333336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138"/>
        <v>1.4813333333333334</v>
      </c>
      <c r="P785"/>
      <c r="Q785" s="9" t="s">
        <v>8324</v>
      </c>
      <c r="R785" t="s">
        <v>8325</v>
      </c>
      <c r="S785" s="14">
        <f t="shared" si="139"/>
        <v>40987.482048611113</v>
      </c>
      <c r="T785" s="14">
        <f t="shared" si="140"/>
        <v>41026.625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138"/>
        <v>1.0249999999999999</v>
      </c>
      <c r="P786"/>
      <c r="Q786" s="9" t="s">
        <v>8324</v>
      </c>
      <c r="R786" t="s">
        <v>8325</v>
      </c>
      <c r="S786" s="14">
        <f t="shared" si="139"/>
        <v>41674.857858796298</v>
      </c>
      <c r="T786" s="14">
        <f t="shared" si="140"/>
        <v>41714.816192129634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138"/>
        <v>1.8062799999999999</v>
      </c>
      <c r="P787"/>
      <c r="Q787" s="9" t="s">
        <v>8324</v>
      </c>
      <c r="R787" t="s">
        <v>8325</v>
      </c>
      <c r="S787" s="14">
        <f t="shared" si="139"/>
        <v>41303.302256944444</v>
      </c>
      <c r="T787" s="14">
        <f t="shared" si="140"/>
        <v>41333.302256944444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138"/>
        <v>1.4279999999999999</v>
      </c>
      <c r="P788"/>
      <c r="Q788" s="9" t="s">
        <v>8324</v>
      </c>
      <c r="R788" t="s">
        <v>8325</v>
      </c>
      <c r="S788" s="14">
        <f t="shared" si="139"/>
        <v>40982.764282407406</v>
      </c>
      <c r="T788" s="14">
        <f t="shared" si="140"/>
        <v>41040.365972222222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138"/>
        <v>1.1416666666666666</v>
      </c>
      <c r="P789"/>
      <c r="Q789" s="9" t="s">
        <v>8324</v>
      </c>
      <c r="R789" t="s">
        <v>8325</v>
      </c>
      <c r="S789" s="14">
        <f t="shared" si="139"/>
        <v>41549.335949074077</v>
      </c>
      <c r="T789" s="14">
        <f t="shared" si="140"/>
        <v>41579.335949074077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138"/>
        <v>2.03505</v>
      </c>
      <c r="P790"/>
      <c r="Q790" s="9" t="s">
        <v>8324</v>
      </c>
      <c r="R790" t="s">
        <v>8325</v>
      </c>
      <c r="S790" s="14">
        <f t="shared" si="139"/>
        <v>41058.715138888889</v>
      </c>
      <c r="T790" s="14">
        <f t="shared" si="140"/>
        <v>41096.874305555561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138"/>
        <v>1.0941176470588236</v>
      </c>
      <c r="P791"/>
      <c r="Q791" s="9" t="s">
        <v>8324</v>
      </c>
      <c r="R791" t="s">
        <v>8325</v>
      </c>
      <c r="S791" s="14">
        <f t="shared" si="139"/>
        <v>41276.89444444445</v>
      </c>
      <c r="T791" s="14">
        <f t="shared" si="140"/>
        <v>41295.040972222225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138"/>
        <v>1.443746</v>
      </c>
      <c r="P792"/>
      <c r="Q792" s="9" t="s">
        <v>8324</v>
      </c>
      <c r="R792" t="s">
        <v>8325</v>
      </c>
      <c r="S792" s="14">
        <f t="shared" si="139"/>
        <v>41275.756238425929</v>
      </c>
      <c r="T792" s="14">
        <f t="shared" si="140"/>
        <v>41305.756238425929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138"/>
        <v>1.0386666666666666</v>
      </c>
      <c r="P793"/>
      <c r="Q793" s="9" t="s">
        <v>8324</v>
      </c>
      <c r="R793" t="s">
        <v>8325</v>
      </c>
      <c r="S793" s="14">
        <f t="shared" si="139"/>
        <v>41557.488958333335</v>
      </c>
      <c r="T793" s="14">
        <f t="shared" si="140"/>
        <v>41590.957638888889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138"/>
        <v>1.0044440000000001</v>
      </c>
      <c r="P794"/>
      <c r="Q794" s="9" t="s">
        <v>8324</v>
      </c>
      <c r="R794" t="s">
        <v>8325</v>
      </c>
      <c r="S794" s="14">
        <f t="shared" si="139"/>
        <v>41555.581979166673</v>
      </c>
      <c r="T794" s="14">
        <f t="shared" si="140"/>
        <v>41585.623645833337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138"/>
        <v>1.0277927272727272</v>
      </c>
      <c r="P795"/>
      <c r="Q795" s="9" t="s">
        <v>8324</v>
      </c>
      <c r="R795" t="s">
        <v>8325</v>
      </c>
      <c r="S795" s="14">
        <f t="shared" si="139"/>
        <v>41442.449583333335</v>
      </c>
      <c r="T795" s="14">
        <f t="shared" si="140"/>
        <v>41457.915972222225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138"/>
        <v>1.0531250000000001</v>
      </c>
      <c r="P796"/>
      <c r="Q796" s="9" t="s">
        <v>8324</v>
      </c>
      <c r="R796" t="s">
        <v>8325</v>
      </c>
      <c r="S796" s="14">
        <f t="shared" si="139"/>
        <v>40735.823344907411</v>
      </c>
      <c r="T796" s="14">
        <f t="shared" si="140"/>
        <v>40791.420833333337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138"/>
        <v>1.1178571428571429</v>
      </c>
      <c r="P797"/>
      <c r="Q797" s="9" t="s">
        <v>8324</v>
      </c>
      <c r="R797" t="s">
        <v>8325</v>
      </c>
      <c r="S797" s="14">
        <f t="shared" si="139"/>
        <v>40963.32136574074</v>
      </c>
      <c r="T797" s="14">
        <f t="shared" si="140"/>
        <v>41005.915972222225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138"/>
        <v>1.0135000000000001</v>
      </c>
      <c r="P798"/>
      <c r="Q798" s="9" t="s">
        <v>8324</v>
      </c>
      <c r="R798" t="s">
        <v>8325</v>
      </c>
      <c r="S798" s="14">
        <f t="shared" si="139"/>
        <v>41502.591261574074</v>
      </c>
      <c r="T798" s="14">
        <f t="shared" si="140"/>
        <v>41532.590277777781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138"/>
        <v>1.0753333333333333</v>
      </c>
      <c r="P799"/>
      <c r="Q799" s="9" t="s">
        <v>8324</v>
      </c>
      <c r="R799" t="s">
        <v>8325</v>
      </c>
      <c r="S799" s="14">
        <f t="shared" si="139"/>
        <v>40996.702407407407</v>
      </c>
      <c r="T799" s="14">
        <f t="shared" si="140"/>
        <v>41027.875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138"/>
        <v>1.1488571428571428</v>
      </c>
      <c r="P800"/>
      <c r="Q800" s="9" t="s">
        <v>8324</v>
      </c>
      <c r="R800" t="s">
        <v>8325</v>
      </c>
      <c r="S800" s="14">
        <f t="shared" si="139"/>
        <v>41882.298460648155</v>
      </c>
      <c r="T800" s="14">
        <f t="shared" si="140"/>
        <v>41912.298460648155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138"/>
        <v>1.0002</v>
      </c>
      <c r="P801"/>
      <c r="Q801" s="9" t="s">
        <v>8324</v>
      </c>
      <c r="R801" t="s">
        <v>8325</v>
      </c>
      <c r="S801" s="14">
        <f t="shared" si="139"/>
        <v>40996.375532407408</v>
      </c>
      <c r="T801" s="14">
        <f t="shared" si="140"/>
        <v>41026.375532407408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138"/>
        <v>1.5213333333333334</v>
      </c>
      <c r="P802"/>
      <c r="Q802" s="9" t="s">
        <v>8324</v>
      </c>
      <c r="R802" t="s">
        <v>8325</v>
      </c>
      <c r="S802" s="14">
        <f t="shared" si="139"/>
        <v>41863.141828703709</v>
      </c>
      <c r="T802" s="14">
        <f t="shared" si="140"/>
        <v>41893.141828703709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138"/>
        <v>1.1152149999999998</v>
      </c>
      <c r="P803"/>
      <c r="Q803" s="9" t="s">
        <v>8324</v>
      </c>
      <c r="R803" t="s">
        <v>8325</v>
      </c>
      <c r="S803" s="14">
        <f t="shared" si="139"/>
        <v>40695.503703703704</v>
      </c>
      <c r="T803" s="14">
        <f t="shared" si="140"/>
        <v>40725.503703703704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138"/>
        <v>1.0133333333333334</v>
      </c>
      <c r="P804"/>
      <c r="Q804" s="9" t="s">
        <v>8324</v>
      </c>
      <c r="R804" t="s">
        <v>8325</v>
      </c>
      <c r="S804" s="14">
        <f t="shared" si="139"/>
        <v>41122.730601851858</v>
      </c>
      <c r="T804" s="14">
        <f t="shared" si="140"/>
        <v>41168.878472222226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138"/>
        <v>1.232608695652174</v>
      </c>
      <c r="P805"/>
      <c r="Q805" s="9" t="s">
        <v>8324</v>
      </c>
      <c r="R805" t="s">
        <v>8325</v>
      </c>
      <c r="S805" s="14">
        <f t="shared" si="139"/>
        <v>40665.658310185187</v>
      </c>
      <c r="T805" s="14">
        <f t="shared" si="140"/>
        <v>40691.75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138"/>
        <v>1</v>
      </c>
      <c r="P806"/>
      <c r="Q806" s="9" t="s">
        <v>8324</v>
      </c>
      <c r="R806" t="s">
        <v>8325</v>
      </c>
      <c r="S806" s="14">
        <f t="shared" si="139"/>
        <v>40729.81395833334</v>
      </c>
      <c r="T806" s="14">
        <f t="shared" si="140"/>
        <v>40746.874305555561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138"/>
        <v>1.05</v>
      </c>
      <c r="P807"/>
      <c r="Q807" s="9" t="s">
        <v>8324</v>
      </c>
      <c r="R807" t="s">
        <v>8325</v>
      </c>
      <c r="S807" s="14">
        <f t="shared" si="139"/>
        <v>40690.531388888892</v>
      </c>
      <c r="T807" s="14">
        <f t="shared" si="140"/>
        <v>40740.666666666672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138"/>
        <v>1.0443750000000001</v>
      </c>
      <c r="P808"/>
      <c r="Q808" s="9" t="s">
        <v>8324</v>
      </c>
      <c r="R808" t="s">
        <v>8325</v>
      </c>
      <c r="S808" s="14">
        <f t="shared" si="139"/>
        <v>40763.399756944447</v>
      </c>
      <c r="T808" s="14">
        <f t="shared" si="140"/>
        <v>40793.399756944447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138"/>
        <v>1.05125</v>
      </c>
      <c r="P809"/>
      <c r="Q809" s="9" t="s">
        <v>8324</v>
      </c>
      <c r="R809" t="s">
        <v>8325</v>
      </c>
      <c r="S809" s="14">
        <f t="shared" si="139"/>
        <v>42759.336932870377</v>
      </c>
      <c r="T809" s="14">
        <f t="shared" si="140"/>
        <v>42794.791666666664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138"/>
        <v>1</v>
      </c>
      <c r="P810"/>
      <c r="Q810" s="9" t="s">
        <v>8324</v>
      </c>
      <c r="R810" t="s">
        <v>8325</v>
      </c>
      <c r="S810" s="14">
        <f t="shared" si="139"/>
        <v>41961.808865740742</v>
      </c>
      <c r="T810" s="14">
        <f t="shared" si="140"/>
        <v>41994.915972222225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138"/>
        <v>1.03775</v>
      </c>
      <c r="P811"/>
      <c r="Q811" s="9" t="s">
        <v>8324</v>
      </c>
      <c r="R811" t="s">
        <v>8325</v>
      </c>
      <c r="S811" s="14">
        <f t="shared" si="139"/>
        <v>41628.542013888895</v>
      </c>
      <c r="T811" s="14">
        <f t="shared" si="140"/>
        <v>41658.542013888895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138"/>
        <v>1.05</v>
      </c>
      <c r="P812"/>
      <c r="Q812" s="9" t="s">
        <v>8324</v>
      </c>
      <c r="R812" t="s">
        <v>8325</v>
      </c>
      <c r="S812" s="14">
        <f t="shared" si="139"/>
        <v>41122.764606481483</v>
      </c>
      <c r="T812" s="14">
        <f t="shared" si="140"/>
        <v>41152.764606481483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138"/>
        <v>1.04</v>
      </c>
      <c r="P813"/>
      <c r="Q813" s="9" t="s">
        <v>8324</v>
      </c>
      <c r="R813" t="s">
        <v>8325</v>
      </c>
      <c r="S813" s="14">
        <f t="shared" si="139"/>
        <v>41443.351875</v>
      </c>
      <c r="T813" s="14">
        <f t="shared" si="140"/>
        <v>41465.411111111112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138"/>
        <v>1.5183333333333333</v>
      </c>
      <c r="P814"/>
      <c r="Q814" s="9" t="s">
        <v>8324</v>
      </c>
      <c r="R814" t="s">
        <v>8325</v>
      </c>
      <c r="S814" s="14">
        <f t="shared" si="139"/>
        <v>41281.7262962963</v>
      </c>
      <c r="T814" s="14">
        <f t="shared" si="140"/>
        <v>41334.290277777778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138"/>
        <v>1.59996</v>
      </c>
      <c r="P815"/>
      <c r="Q815" s="9" t="s">
        <v>8324</v>
      </c>
      <c r="R815" t="s">
        <v>8325</v>
      </c>
      <c r="S815" s="14">
        <f t="shared" si="139"/>
        <v>41080.668576388889</v>
      </c>
      <c r="T815" s="14">
        <f t="shared" si="140"/>
        <v>41110.668576388889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138"/>
        <v>1.2729999999999999</v>
      </c>
      <c r="P816"/>
      <c r="Q816" s="9" t="s">
        <v>8324</v>
      </c>
      <c r="R816" t="s">
        <v>8325</v>
      </c>
      <c r="S816" s="14">
        <f t="shared" si="139"/>
        <v>40679.451400462967</v>
      </c>
      <c r="T816" s="14">
        <f t="shared" si="140"/>
        <v>40694.461111111115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138"/>
        <v>1.07</v>
      </c>
      <c r="P817"/>
      <c r="Q817" s="9" t="s">
        <v>8324</v>
      </c>
      <c r="R817" t="s">
        <v>8325</v>
      </c>
      <c r="S817" s="14">
        <f t="shared" si="139"/>
        <v>41914.626192129632</v>
      </c>
      <c r="T817" s="14">
        <f t="shared" si="140"/>
        <v>41944.626192129632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138"/>
        <v>1.1512214285714286</v>
      </c>
      <c r="P818"/>
      <c r="Q818" s="9" t="s">
        <v>8324</v>
      </c>
      <c r="R818" t="s">
        <v>8325</v>
      </c>
      <c r="S818" s="14">
        <f t="shared" si="139"/>
        <v>41341.579201388893</v>
      </c>
      <c r="T818" s="14">
        <f t="shared" si="140"/>
        <v>41372.979166666672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138"/>
        <v>1.3711066666666665</v>
      </c>
      <c r="P819"/>
      <c r="Q819" s="9" t="s">
        <v>8324</v>
      </c>
      <c r="R819" t="s">
        <v>8325</v>
      </c>
      <c r="S819" s="14">
        <f t="shared" si="139"/>
        <v>40925.307997685188</v>
      </c>
      <c r="T819" s="14">
        <f t="shared" si="140"/>
        <v>40978.915972222225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138"/>
        <v>1.5571428571428572</v>
      </c>
      <c r="P820"/>
      <c r="Q820" s="9" t="s">
        <v>8324</v>
      </c>
      <c r="R820" t="s">
        <v>8325</v>
      </c>
      <c r="S820" s="14">
        <f t="shared" si="139"/>
        <v>41120.591215277782</v>
      </c>
      <c r="T820" s="14">
        <f t="shared" si="140"/>
        <v>41128.417361111111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138"/>
        <v>1.0874999999999999</v>
      </c>
      <c r="P821"/>
      <c r="Q821" s="9" t="s">
        <v>8324</v>
      </c>
      <c r="R821" t="s">
        <v>8325</v>
      </c>
      <c r="S821" s="14">
        <f t="shared" si="139"/>
        <v>41619.706643518519</v>
      </c>
      <c r="T821" s="14">
        <f t="shared" si="140"/>
        <v>41628.905555555561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138"/>
        <v>1.3405</v>
      </c>
      <c r="P822"/>
      <c r="Q822" s="9" t="s">
        <v>8324</v>
      </c>
      <c r="R822" t="s">
        <v>8325</v>
      </c>
      <c r="S822" s="14">
        <f t="shared" si="139"/>
        <v>41768.550254629634</v>
      </c>
      <c r="T822" s="14">
        <f t="shared" si="140"/>
        <v>41798.916666666672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138"/>
        <v>1</v>
      </c>
      <c r="P823"/>
      <c r="Q823" s="9" t="s">
        <v>8324</v>
      </c>
      <c r="R823" t="s">
        <v>8325</v>
      </c>
      <c r="S823" s="14">
        <f t="shared" si="139"/>
        <v>42093.630381944451</v>
      </c>
      <c r="T823" s="14">
        <f t="shared" si="140"/>
        <v>42127.875694444447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138"/>
        <v>1.1916666666666667</v>
      </c>
      <c r="P824"/>
      <c r="Q824" s="9" t="s">
        <v>8324</v>
      </c>
      <c r="R824" t="s">
        <v>8325</v>
      </c>
      <c r="S824" s="14">
        <f t="shared" si="139"/>
        <v>41157.655671296299</v>
      </c>
      <c r="T824" s="14">
        <f t="shared" si="140"/>
        <v>41187.655671296299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138"/>
        <v>1.7949999999999999</v>
      </c>
      <c r="P825"/>
      <c r="Q825" s="9" t="s">
        <v>8324</v>
      </c>
      <c r="R825" t="s">
        <v>8325</v>
      </c>
      <c r="S825" s="14">
        <f t="shared" si="139"/>
        <v>42055.681157407409</v>
      </c>
      <c r="T825" s="14">
        <f t="shared" si="140"/>
        <v>42085.639490740745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138"/>
        <v>1.3438124999999999</v>
      </c>
      <c r="P826"/>
      <c r="Q826" s="9" t="s">
        <v>8324</v>
      </c>
      <c r="R826" t="s">
        <v>8325</v>
      </c>
      <c r="S826" s="14">
        <f t="shared" si="139"/>
        <v>40249.95043981482</v>
      </c>
      <c r="T826" s="14">
        <f t="shared" si="140"/>
        <v>40285.999305555561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138"/>
        <v>1.0043200000000001</v>
      </c>
      <c r="P827"/>
      <c r="Q827" s="9" t="s">
        <v>8324</v>
      </c>
      <c r="R827" t="s">
        <v>8325</v>
      </c>
      <c r="S827" s="14">
        <f t="shared" si="139"/>
        <v>41186.014861111114</v>
      </c>
      <c r="T827" s="14">
        <f t="shared" si="140"/>
        <v>41211.014861111114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138"/>
        <v>1.0145454545454546</v>
      </c>
      <c r="P828"/>
      <c r="Q828" s="9" t="s">
        <v>8324</v>
      </c>
      <c r="R828" t="s">
        <v>8325</v>
      </c>
      <c r="S828" s="14">
        <f t="shared" si="139"/>
        <v>40972.746875000004</v>
      </c>
      <c r="T828" s="14">
        <f t="shared" si="140"/>
        <v>40993.705208333333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138"/>
        <v>1.0333333333333334</v>
      </c>
      <c r="P829"/>
      <c r="Q829" s="9" t="s">
        <v>8324</v>
      </c>
      <c r="R829" t="s">
        <v>8325</v>
      </c>
      <c r="S829" s="14">
        <f t="shared" si="139"/>
        <v>40927.181793981486</v>
      </c>
      <c r="T829" s="14">
        <f t="shared" si="140"/>
        <v>40953.53402777778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138"/>
        <v>1.07</v>
      </c>
      <c r="P830"/>
      <c r="Q830" s="9" t="s">
        <v>8324</v>
      </c>
      <c r="R830" t="s">
        <v>8325</v>
      </c>
      <c r="S830" s="14">
        <f t="shared" si="139"/>
        <v>41072.759050925932</v>
      </c>
      <c r="T830" s="14">
        <f t="shared" si="140"/>
        <v>41085.39166666667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138"/>
        <v>1.04</v>
      </c>
      <c r="P831"/>
      <c r="Q831" s="9" t="s">
        <v>8324</v>
      </c>
      <c r="R831" t="s">
        <v>8325</v>
      </c>
      <c r="S831" s="14">
        <f t="shared" si="139"/>
        <v>42504.509722222225</v>
      </c>
      <c r="T831" s="14">
        <f t="shared" si="140"/>
        <v>42564.509722222225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138"/>
        <v>1.0783333333333334</v>
      </c>
      <c r="P832"/>
      <c r="Q832" s="9" t="s">
        <v>8324</v>
      </c>
      <c r="R832" t="s">
        <v>8325</v>
      </c>
      <c r="S832" s="14">
        <f t="shared" si="139"/>
        <v>41325.234085648153</v>
      </c>
      <c r="T832" s="14">
        <f t="shared" si="140"/>
        <v>41355.192418981482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138"/>
        <v>2.3333333333333335</v>
      </c>
      <c r="P833"/>
      <c r="Q833" s="9" t="s">
        <v>8324</v>
      </c>
      <c r="R833" t="s">
        <v>8325</v>
      </c>
      <c r="S833" s="14">
        <f t="shared" si="139"/>
        <v>40996.355254629634</v>
      </c>
      <c r="T833" s="14">
        <f t="shared" si="140"/>
        <v>41026.355254629634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138"/>
        <v>1.0060706666666666</v>
      </c>
      <c r="P834"/>
      <c r="Q834" s="9" t="s">
        <v>8324</v>
      </c>
      <c r="R834" t="s">
        <v>8325</v>
      </c>
      <c r="S834" s="14">
        <f t="shared" si="139"/>
        <v>40869.383506944447</v>
      </c>
      <c r="T834" s="14">
        <f t="shared" si="140"/>
        <v>40929.05069444445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143">E835/D835</f>
        <v>1.0166666666666666</v>
      </c>
      <c r="P835"/>
      <c r="Q835" s="9" t="s">
        <v>8324</v>
      </c>
      <c r="R835" t="s">
        <v>8325</v>
      </c>
      <c r="S835" s="14">
        <f t="shared" ref="S835:S898" si="144">((J835/60/60/24)+DATE(1970,1,1)+(-7/24))</f>
        <v>41718.586516203708</v>
      </c>
      <c r="T835" s="14">
        <f t="shared" ref="T835:T898" si="145">((I835/60/60/24)+DATE(1970,1,1)+(-7/24))</f>
        <v>41748.586516203708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143"/>
        <v>1.3101818181818181</v>
      </c>
      <c r="P836"/>
      <c r="Q836" s="9" t="s">
        <v>8324</v>
      </c>
      <c r="R836" t="s">
        <v>8325</v>
      </c>
      <c r="S836" s="14">
        <f t="shared" si="144"/>
        <v>41422.531157407408</v>
      </c>
      <c r="T836" s="14">
        <f t="shared" si="145"/>
        <v>41455.874305555561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143"/>
        <v>1.1725000000000001</v>
      </c>
      <c r="P837"/>
      <c r="Q837" s="9" t="s">
        <v>8324</v>
      </c>
      <c r="R837" t="s">
        <v>8325</v>
      </c>
      <c r="S837" s="14">
        <f t="shared" si="144"/>
        <v>41005.166180555556</v>
      </c>
      <c r="T837" s="14">
        <f t="shared" si="145"/>
        <v>41047.833333333336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143"/>
        <v>1.009304</v>
      </c>
      <c r="P838"/>
      <c r="Q838" s="9" t="s">
        <v>8324</v>
      </c>
      <c r="R838" t="s">
        <v>8325</v>
      </c>
      <c r="S838" s="14">
        <f t="shared" si="144"/>
        <v>41523.76525462963</v>
      </c>
      <c r="T838" s="14">
        <f t="shared" si="145"/>
        <v>41553.76525462963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143"/>
        <v>1.218</v>
      </c>
      <c r="P839"/>
      <c r="Q839" s="9" t="s">
        <v>8324</v>
      </c>
      <c r="R839" t="s">
        <v>8325</v>
      </c>
      <c r="S839" s="14">
        <f t="shared" si="144"/>
        <v>41730.706736111111</v>
      </c>
      <c r="T839" s="14">
        <f t="shared" si="145"/>
        <v>41760.706736111111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143"/>
        <v>1.454</v>
      </c>
      <c r="P840"/>
      <c r="Q840" s="9" t="s">
        <v>8324</v>
      </c>
      <c r="R840" t="s">
        <v>8325</v>
      </c>
      <c r="S840" s="14">
        <f t="shared" si="144"/>
        <v>40895.606307870374</v>
      </c>
      <c r="T840" s="14">
        <f t="shared" si="145"/>
        <v>40925.606307870374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143"/>
        <v>1.166166</v>
      </c>
      <c r="P841"/>
      <c r="Q841" s="9" t="s">
        <v>8324</v>
      </c>
      <c r="R841" t="s">
        <v>8325</v>
      </c>
      <c r="S841" s="14">
        <f t="shared" si="144"/>
        <v>41144.471712962964</v>
      </c>
      <c r="T841" s="14">
        <f t="shared" si="145"/>
        <v>41174.471712962964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143"/>
        <v>1.2041660000000001</v>
      </c>
      <c r="P842"/>
      <c r="Q842" s="9" t="s">
        <v>8324</v>
      </c>
      <c r="R842" t="s">
        <v>8326</v>
      </c>
      <c r="S842" s="14">
        <f t="shared" si="144"/>
        <v>42606.935034722228</v>
      </c>
      <c r="T842" s="14">
        <f t="shared" si="145"/>
        <v>42636.935034722228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143"/>
        <v>1.0132000000000001</v>
      </c>
      <c r="P843"/>
      <c r="Q843" s="9" t="s">
        <v>8324</v>
      </c>
      <c r="R843" t="s">
        <v>8326</v>
      </c>
      <c r="S843" s="14">
        <f t="shared" si="144"/>
        <v>41923.547025462962</v>
      </c>
      <c r="T843" s="14">
        <f t="shared" si="145"/>
        <v>41953.588692129626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143"/>
        <v>1.0431999999999999</v>
      </c>
      <c r="P844"/>
      <c r="Q844" s="9" t="s">
        <v>8324</v>
      </c>
      <c r="R844" t="s">
        <v>8326</v>
      </c>
      <c r="S844" s="14">
        <f t="shared" si="144"/>
        <v>41526.300729166673</v>
      </c>
      <c r="T844" s="14">
        <f t="shared" si="145"/>
        <v>41560.874305555561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143"/>
        <v>2.6713333333333331</v>
      </c>
      <c r="P845"/>
      <c r="Q845" s="9" t="s">
        <v>8324</v>
      </c>
      <c r="R845" t="s">
        <v>8326</v>
      </c>
      <c r="S845" s="14">
        <f t="shared" si="144"/>
        <v>42694.966203703705</v>
      </c>
      <c r="T845" s="14">
        <f t="shared" si="145"/>
        <v>42712.041666666664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143"/>
        <v>1.9413333333333334</v>
      </c>
      <c r="P846"/>
      <c r="Q846" s="9" t="s">
        <v>8324</v>
      </c>
      <c r="R846" t="s">
        <v>8326</v>
      </c>
      <c r="S846" s="14">
        <f t="shared" si="144"/>
        <v>41905.392962962964</v>
      </c>
      <c r="T846" s="14">
        <f t="shared" si="145"/>
        <v>41943.915972222225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143"/>
        <v>1.203802</v>
      </c>
      <c r="P847"/>
      <c r="Q847" s="9" t="s">
        <v>8324</v>
      </c>
      <c r="R847" t="s">
        <v>8326</v>
      </c>
      <c r="S847" s="14">
        <f t="shared" si="144"/>
        <v>42577.914305555554</v>
      </c>
      <c r="T847" s="14">
        <f t="shared" si="145"/>
        <v>42617.874305555561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143"/>
        <v>1.2200090909090908</v>
      </c>
      <c r="P848"/>
      <c r="Q848" s="9" t="s">
        <v>8324</v>
      </c>
      <c r="R848" t="s">
        <v>8326</v>
      </c>
      <c r="S848" s="14">
        <f t="shared" si="144"/>
        <v>41694.100173611114</v>
      </c>
      <c r="T848" s="14">
        <f t="shared" si="145"/>
        <v>41708.291666666672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143"/>
        <v>1</v>
      </c>
      <c r="P849"/>
      <c r="Q849" s="9" t="s">
        <v>8324</v>
      </c>
      <c r="R849" t="s">
        <v>8326</v>
      </c>
      <c r="S849" s="14">
        <f t="shared" si="144"/>
        <v>42165.506666666675</v>
      </c>
      <c r="T849" s="14">
        <f t="shared" si="145"/>
        <v>42195.506666666675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143"/>
        <v>1</v>
      </c>
      <c r="P850"/>
      <c r="Q850" s="9" t="s">
        <v>8324</v>
      </c>
      <c r="R850" t="s">
        <v>8326</v>
      </c>
      <c r="S850" s="14">
        <f t="shared" si="144"/>
        <v>42078.500381944446</v>
      </c>
      <c r="T850" s="14">
        <f t="shared" si="145"/>
        <v>42108.500381944446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143"/>
        <v>1.1990000000000001</v>
      </c>
      <c r="P851"/>
      <c r="Q851" s="9" t="s">
        <v>8324</v>
      </c>
      <c r="R851" t="s">
        <v>8326</v>
      </c>
      <c r="S851" s="14">
        <f t="shared" si="144"/>
        <v>42050.857222222221</v>
      </c>
      <c r="T851" s="14">
        <f t="shared" si="145"/>
        <v>42078.815555555557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143"/>
        <v>1.55175</v>
      </c>
      <c r="P852"/>
      <c r="Q852" s="9" t="s">
        <v>8324</v>
      </c>
      <c r="R852" t="s">
        <v>8326</v>
      </c>
      <c r="S852" s="14">
        <f t="shared" si="144"/>
        <v>42452.536076388897</v>
      </c>
      <c r="T852" s="14">
        <f t="shared" si="145"/>
        <v>42484.915972222225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143"/>
        <v>1.3045</v>
      </c>
      <c r="P853"/>
      <c r="Q853" s="9" t="s">
        <v>8324</v>
      </c>
      <c r="R853" t="s">
        <v>8326</v>
      </c>
      <c r="S853" s="14">
        <f t="shared" si="144"/>
        <v>42522.588576388887</v>
      </c>
      <c r="T853" s="14">
        <f t="shared" si="145"/>
        <v>42582.531250000007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143"/>
        <v>1.0497142857142858</v>
      </c>
      <c r="P854"/>
      <c r="Q854" s="9" t="s">
        <v>8324</v>
      </c>
      <c r="R854" t="s">
        <v>8326</v>
      </c>
      <c r="S854" s="14">
        <f t="shared" si="144"/>
        <v>42656.513831018521</v>
      </c>
      <c r="T854" s="14">
        <f t="shared" si="145"/>
        <v>42667.583333333336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143"/>
        <v>1</v>
      </c>
      <c r="P855"/>
      <c r="Q855" s="9" t="s">
        <v>8324</v>
      </c>
      <c r="R855" t="s">
        <v>8326</v>
      </c>
      <c r="S855" s="14">
        <f t="shared" si="144"/>
        <v>42021.540613425932</v>
      </c>
      <c r="T855" s="14">
        <f t="shared" si="145"/>
        <v>42051.540613425932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143"/>
        <v>1.1822050359712231</v>
      </c>
      <c r="P856"/>
      <c r="Q856" s="9" t="s">
        <v>8324</v>
      </c>
      <c r="R856" t="s">
        <v>8326</v>
      </c>
      <c r="S856" s="14">
        <f t="shared" si="144"/>
        <v>42701.920671296299</v>
      </c>
      <c r="T856" s="14">
        <f t="shared" si="145"/>
        <v>42731.920671296299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143"/>
        <v>1.0344827586206897</v>
      </c>
      <c r="P857"/>
      <c r="Q857" s="9" t="s">
        <v>8324</v>
      </c>
      <c r="R857" t="s">
        <v>8326</v>
      </c>
      <c r="S857" s="14">
        <f t="shared" si="144"/>
        <v>42544.833530092597</v>
      </c>
      <c r="T857" s="14">
        <f t="shared" si="145"/>
        <v>42574.833530092597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143"/>
        <v>2.1800000000000002</v>
      </c>
      <c r="P858"/>
      <c r="Q858" s="9" t="s">
        <v>8324</v>
      </c>
      <c r="R858" t="s">
        <v>8326</v>
      </c>
      <c r="S858" s="14">
        <f t="shared" si="144"/>
        <v>42609.020324074074</v>
      </c>
      <c r="T858" s="14">
        <f t="shared" si="145"/>
        <v>42668.500000000007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143"/>
        <v>1</v>
      </c>
      <c r="P859"/>
      <c r="Q859" s="9" t="s">
        <v>8324</v>
      </c>
      <c r="R859" t="s">
        <v>8326</v>
      </c>
      <c r="S859" s="14">
        <f t="shared" si="144"/>
        <v>42291.289710648147</v>
      </c>
      <c r="T859" s="14">
        <f t="shared" si="145"/>
        <v>42333.331377314818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143"/>
        <v>1.4400583333333332</v>
      </c>
      <c r="P860"/>
      <c r="Q860" s="9" t="s">
        <v>8324</v>
      </c>
      <c r="R860" t="s">
        <v>8326</v>
      </c>
      <c r="S860" s="14">
        <f t="shared" si="144"/>
        <v>42079.453912037039</v>
      </c>
      <c r="T860" s="14">
        <f t="shared" si="145"/>
        <v>42109.665972222225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143"/>
        <v>1.0467500000000001</v>
      </c>
      <c r="P861"/>
      <c r="Q861" s="9" t="s">
        <v>8324</v>
      </c>
      <c r="R861" t="s">
        <v>8326</v>
      </c>
      <c r="S861" s="14">
        <f t="shared" si="144"/>
        <v>42128.52856481482</v>
      </c>
      <c r="T861" s="14">
        <f t="shared" si="145"/>
        <v>42158.708333333336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143"/>
        <v>0.18142857142857144</v>
      </c>
      <c r="P862"/>
      <c r="Q862" s="9" t="s">
        <v>8324</v>
      </c>
      <c r="R862" t="s">
        <v>8327</v>
      </c>
      <c r="S862" s="14">
        <f t="shared" si="144"/>
        <v>41570.191122685188</v>
      </c>
      <c r="T862" s="14">
        <f t="shared" si="145"/>
        <v>41600.232789351852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143"/>
        <v>2.2444444444444444E-2</v>
      </c>
      <c r="P863"/>
      <c r="Q863" s="9" t="s">
        <v>8324</v>
      </c>
      <c r="R863" t="s">
        <v>8327</v>
      </c>
      <c r="S863" s="14">
        <f t="shared" si="144"/>
        <v>42599.673657407409</v>
      </c>
      <c r="T863" s="14">
        <f t="shared" si="145"/>
        <v>42629.673657407409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143"/>
        <v>3.3999999999999998E-3</v>
      </c>
      <c r="P864">
        <f>SUM(E864/L864)</f>
        <v>42.5</v>
      </c>
      <c r="Q864" s="9" t="s">
        <v>8324</v>
      </c>
      <c r="R864" t="s">
        <v>8327</v>
      </c>
      <c r="S864" s="14">
        <f t="shared" si="144"/>
        <v>41559.263287037036</v>
      </c>
      <c r="T864" s="14">
        <f t="shared" si="145"/>
        <v>41589.304953703708</v>
      </c>
      <c r="U864">
        <f>SUM(L864+5)</f>
        <v>9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143"/>
        <v>4.4999999999999998E-2</v>
      </c>
      <c r="P865"/>
      <c r="Q865" s="9" t="s">
        <v>8324</v>
      </c>
      <c r="R865" t="s">
        <v>8327</v>
      </c>
      <c r="S865" s="14">
        <f t="shared" si="144"/>
        <v>40920.825995370375</v>
      </c>
      <c r="T865" s="14">
        <f t="shared" si="145"/>
        <v>40950.825995370375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143"/>
        <v>0.41538461538461541</v>
      </c>
      <c r="P866"/>
      <c r="Q866" s="9" t="s">
        <v>8324</v>
      </c>
      <c r="R866" t="s">
        <v>8327</v>
      </c>
      <c r="S866" s="14">
        <f t="shared" si="144"/>
        <v>41540.815254629633</v>
      </c>
      <c r="T866" s="14">
        <f t="shared" si="145"/>
        <v>41563.124305555561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143"/>
        <v>2.0454545454545454E-2</v>
      </c>
      <c r="P867"/>
      <c r="Q867" s="9" t="s">
        <v>8324</v>
      </c>
      <c r="R867" t="s">
        <v>8327</v>
      </c>
      <c r="S867" s="14">
        <f t="shared" si="144"/>
        <v>41230.481446759266</v>
      </c>
      <c r="T867" s="14">
        <f t="shared" si="145"/>
        <v>41290.481446759266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143"/>
        <v>0.18285714285714286</v>
      </c>
      <c r="P868"/>
      <c r="Q868" s="9" t="s">
        <v>8324</v>
      </c>
      <c r="R868" t="s">
        <v>8327</v>
      </c>
      <c r="S868" s="14">
        <f t="shared" si="144"/>
        <v>42025.346273148149</v>
      </c>
      <c r="T868" s="14">
        <f t="shared" si="145"/>
        <v>42063.340277777781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143"/>
        <v>0.2402</v>
      </c>
      <c r="P869"/>
      <c r="Q869" s="9" t="s">
        <v>8324</v>
      </c>
      <c r="R869" t="s">
        <v>8327</v>
      </c>
      <c r="S869" s="14">
        <f t="shared" si="144"/>
        <v>40087.813726851855</v>
      </c>
      <c r="T869" s="14">
        <f t="shared" si="145"/>
        <v>40147.915972222225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143"/>
        <v>1.1111111111111111E-3</v>
      </c>
      <c r="P870">
        <f>SUM(E870/L870)</f>
        <v>50</v>
      </c>
      <c r="Q870" s="9" t="s">
        <v>8324</v>
      </c>
      <c r="R870" t="s">
        <v>8327</v>
      </c>
      <c r="S870" s="14">
        <f t="shared" si="144"/>
        <v>41615.736087962963</v>
      </c>
      <c r="T870" s="14">
        <f t="shared" si="145"/>
        <v>41645.736087962963</v>
      </c>
      <c r="U870">
        <f>SUM(L870+5)</f>
        <v>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143"/>
        <v>0.11818181818181818</v>
      </c>
      <c r="P871"/>
      <c r="Q871" s="9" t="s">
        <v>8324</v>
      </c>
      <c r="R871" t="s">
        <v>8327</v>
      </c>
      <c r="S871" s="14">
        <f t="shared" si="144"/>
        <v>41342.553900462968</v>
      </c>
      <c r="T871" s="14">
        <f t="shared" si="145"/>
        <v>41372.512233796297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143"/>
        <v>3.0999999999999999E-3</v>
      </c>
      <c r="P872">
        <f>SUM(E872/L872)</f>
        <v>12.4</v>
      </c>
      <c r="Q872" s="9" t="s">
        <v>8324</v>
      </c>
      <c r="R872" t="s">
        <v>8327</v>
      </c>
      <c r="S872" s="14">
        <f t="shared" si="144"/>
        <v>41487.730590277781</v>
      </c>
      <c r="T872" s="14">
        <f t="shared" si="145"/>
        <v>41517.730590277781</v>
      </c>
      <c r="U872">
        <f>SUM(L872+5)</f>
        <v>10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143"/>
        <v>5.4166666666666669E-2</v>
      </c>
      <c r="P873"/>
      <c r="Q873" s="9" t="s">
        <v>8324</v>
      </c>
      <c r="R873" t="s">
        <v>8327</v>
      </c>
      <c r="S873" s="14">
        <f t="shared" si="144"/>
        <v>41577.269618055558</v>
      </c>
      <c r="T873" s="14">
        <f t="shared" si="145"/>
        <v>41607.311284722222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143"/>
        <v>8.1250000000000003E-3</v>
      </c>
      <c r="P874"/>
      <c r="Q874" s="9" t="s">
        <v>8324</v>
      </c>
      <c r="R874" t="s">
        <v>8327</v>
      </c>
      <c r="S874" s="14">
        <f t="shared" si="144"/>
        <v>40567.533877314818</v>
      </c>
      <c r="T874" s="14">
        <f t="shared" si="145"/>
        <v>40612.533877314818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143"/>
        <v>1.2857142857142857E-2</v>
      </c>
      <c r="P875"/>
      <c r="Q875" s="9" t="s">
        <v>8324</v>
      </c>
      <c r="R875" t="s">
        <v>8327</v>
      </c>
      <c r="S875" s="14">
        <f t="shared" si="144"/>
        <v>41183.875462962969</v>
      </c>
      <c r="T875" s="14">
        <f t="shared" si="145"/>
        <v>41223.917129629634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143"/>
        <v>0.24333333333333335</v>
      </c>
      <c r="P876"/>
      <c r="Q876" s="9" t="s">
        <v>8324</v>
      </c>
      <c r="R876" t="s">
        <v>8327</v>
      </c>
      <c r="S876" s="14">
        <f t="shared" si="144"/>
        <v>41368.292060185187</v>
      </c>
      <c r="T876" s="14">
        <f t="shared" si="145"/>
        <v>41398.292060185187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143"/>
        <v>0</v>
      </c>
      <c r="P877" t="e">
        <f>SUM(E877/L877)</f>
        <v>#DIV/0!</v>
      </c>
      <c r="Q877" s="9" t="s">
        <v>8324</v>
      </c>
      <c r="R877" t="s">
        <v>8327</v>
      </c>
      <c r="S877" s="14">
        <f t="shared" si="144"/>
        <v>42248.432071759256</v>
      </c>
      <c r="T877" s="14">
        <f t="shared" si="145"/>
        <v>42268.432071759256</v>
      </c>
      <c r="U877">
        <f>SUM(L877+5)</f>
        <v>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143"/>
        <v>0.40799492385786801</v>
      </c>
      <c r="P878"/>
      <c r="Q878" s="9" t="s">
        <v>8324</v>
      </c>
      <c r="R878" t="s">
        <v>8327</v>
      </c>
      <c r="S878" s="14">
        <f t="shared" si="144"/>
        <v>41276.20517361111</v>
      </c>
      <c r="T878" s="14">
        <f t="shared" si="145"/>
        <v>41309.20517361111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143"/>
        <v>0.67549999999999999</v>
      </c>
      <c r="P879"/>
      <c r="Q879" s="9" t="s">
        <v>8324</v>
      </c>
      <c r="R879" t="s">
        <v>8327</v>
      </c>
      <c r="S879" s="14">
        <f t="shared" si="144"/>
        <v>41597.497222222228</v>
      </c>
      <c r="T879" s="14">
        <f t="shared" si="145"/>
        <v>41627.497222222228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143"/>
        <v>1.2999999999999999E-2</v>
      </c>
      <c r="P880"/>
      <c r="Q880" s="9" t="s">
        <v>8324</v>
      </c>
      <c r="R880" t="s">
        <v>8327</v>
      </c>
      <c r="S880" s="14">
        <f t="shared" si="144"/>
        <v>40504.941250000003</v>
      </c>
      <c r="T880" s="14">
        <f t="shared" si="145"/>
        <v>40534.941250000003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143"/>
        <v>0.30666666666666664</v>
      </c>
      <c r="P881"/>
      <c r="Q881" s="9" t="s">
        <v>8324</v>
      </c>
      <c r="R881" t="s">
        <v>8327</v>
      </c>
      <c r="S881" s="14">
        <f t="shared" si="144"/>
        <v>41037.538252314815</v>
      </c>
      <c r="T881" s="14">
        <f t="shared" si="145"/>
        <v>41058.538252314815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143"/>
        <v>2.9894179894179893E-2</v>
      </c>
      <c r="P882"/>
      <c r="Q882" s="9" t="s">
        <v>8324</v>
      </c>
      <c r="R882" t="s">
        <v>8328</v>
      </c>
      <c r="S882" s="14">
        <f t="shared" si="144"/>
        <v>41179.029375000006</v>
      </c>
      <c r="T882" s="14">
        <f t="shared" si="145"/>
        <v>41212.029375000006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143"/>
        <v>8.0000000000000002E-3</v>
      </c>
      <c r="P883"/>
      <c r="Q883" s="9" t="s">
        <v>8324</v>
      </c>
      <c r="R883" t="s">
        <v>8328</v>
      </c>
      <c r="S883" s="14">
        <f t="shared" si="144"/>
        <v>40876.959328703706</v>
      </c>
      <c r="T883" s="14">
        <f t="shared" si="145"/>
        <v>40921.959328703706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143"/>
        <v>0.20133333333333334</v>
      </c>
      <c r="P884"/>
      <c r="Q884" s="9" t="s">
        <v>8324</v>
      </c>
      <c r="R884" t="s">
        <v>8328</v>
      </c>
      <c r="S884" s="14">
        <f t="shared" si="144"/>
        <v>40759.568865740745</v>
      </c>
      <c r="T884" s="14">
        <f t="shared" si="145"/>
        <v>40792.568865740745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143"/>
        <v>0.4002</v>
      </c>
      <c r="P885"/>
      <c r="Q885" s="9" t="s">
        <v>8324</v>
      </c>
      <c r="R885" t="s">
        <v>8328</v>
      </c>
      <c r="S885" s="14">
        <f t="shared" si="144"/>
        <v>42371.643923611111</v>
      </c>
      <c r="T885" s="14">
        <f t="shared" si="145"/>
        <v>42431.643923611111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143"/>
        <v>0.01</v>
      </c>
      <c r="P886"/>
      <c r="Q886" s="9" t="s">
        <v>8324</v>
      </c>
      <c r="R886" t="s">
        <v>8328</v>
      </c>
      <c r="S886" s="14">
        <f t="shared" si="144"/>
        <v>40981.510949074072</v>
      </c>
      <c r="T886" s="14">
        <f t="shared" si="145"/>
        <v>41040.813194444447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143"/>
        <v>0.75</v>
      </c>
      <c r="P887"/>
      <c r="Q887" s="9" t="s">
        <v>8324</v>
      </c>
      <c r="R887" t="s">
        <v>8328</v>
      </c>
      <c r="S887" s="14">
        <f t="shared" si="144"/>
        <v>42713.649432870377</v>
      </c>
      <c r="T887" s="14">
        <f t="shared" si="145"/>
        <v>42734.649432870377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143"/>
        <v>0.41</v>
      </c>
      <c r="P888"/>
      <c r="Q888" s="9" t="s">
        <v>8324</v>
      </c>
      <c r="R888" t="s">
        <v>8328</v>
      </c>
      <c r="S888" s="14">
        <f t="shared" si="144"/>
        <v>42603.57885416667</v>
      </c>
      <c r="T888" s="14">
        <f t="shared" si="145"/>
        <v>42628.57885416667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143"/>
        <v>0</v>
      </c>
      <c r="P889" t="e">
        <f>SUM(E889/L889)</f>
        <v>#DIV/0!</v>
      </c>
      <c r="Q889" s="9" t="s">
        <v>8324</v>
      </c>
      <c r="R889" t="s">
        <v>8328</v>
      </c>
      <c r="S889" s="14">
        <f t="shared" si="144"/>
        <v>41026.667303240742</v>
      </c>
      <c r="T889" s="14">
        <f t="shared" si="145"/>
        <v>41056.667303240742</v>
      </c>
      <c r="U889">
        <f>SUM(L889+5)</f>
        <v>5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143"/>
        <v>7.1999999999999995E-2</v>
      </c>
      <c r="P890"/>
      <c r="Q890" s="9" t="s">
        <v>8324</v>
      </c>
      <c r="R890" t="s">
        <v>8328</v>
      </c>
      <c r="S890" s="14">
        <f t="shared" si="144"/>
        <v>40751.461631944447</v>
      </c>
      <c r="T890" s="14">
        <f t="shared" si="145"/>
        <v>40786.958333333336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143"/>
        <v>9.4412800000000005E-2</v>
      </c>
      <c r="P891"/>
      <c r="Q891" s="9" t="s">
        <v>8324</v>
      </c>
      <c r="R891" t="s">
        <v>8328</v>
      </c>
      <c r="S891" s="14">
        <f t="shared" si="144"/>
        <v>41887.492395833338</v>
      </c>
      <c r="T891" s="14">
        <f t="shared" si="145"/>
        <v>41917.492395833338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143"/>
        <v>4.1666666666666664E-2</v>
      </c>
      <c r="P892">
        <f>SUM(E892/L892)</f>
        <v>31.25</v>
      </c>
      <c r="Q892" s="9" t="s">
        <v>8324</v>
      </c>
      <c r="R892" t="s">
        <v>8328</v>
      </c>
      <c r="S892" s="14">
        <f t="shared" si="144"/>
        <v>41569.407164351855</v>
      </c>
      <c r="T892" s="14">
        <f t="shared" si="145"/>
        <v>41599.448831018519</v>
      </c>
      <c r="U892">
        <f>SUM(L892+5)</f>
        <v>9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143"/>
        <v>3.2500000000000001E-2</v>
      </c>
      <c r="P893"/>
      <c r="Q893" s="9" t="s">
        <v>8324</v>
      </c>
      <c r="R893" t="s">
        <v>8328</v>
      </c>
      <c r="S893" s="14">
        <f t="shared" si="144"/>
        <v>41841.739930555559</v>
      </c>
      <c r="T893" s="14">
        <f t="shared" si="145"/>
        <v>41871.739930555559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143"/>
        <v>0.40749999999999997</v>
      </c>
      <c r="P894"/>
      <c r="Q894" s="9" t="s">
        <v>8324</v>
      </c>
      <c r="R894" t="s">
        <v>8328</v>
      </c>
      <c r="S894" s="14">
        <f t="shared" si="144"/>
        <v>40303.908368055556</v>
      </c>
      <c r="T894" s="14">
        <f t="shared" si="145"/>
        <v>40390.875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143"/>
        <v>0.1</v>
      </c>
      <c r="P895"/>
      <c r="Q895" s="9" t="s">
        <v>8324</v>
      </c>
      <c r="R895" t="s">
        <v>8328</v>
      </c>
      <c r="S895" s="14">
        <f t="shared" si="144"/>
        <v>42065.606053240743</v>
      </c>
      <c r="T895" s="14">
        <f t="shared" si="145"/>
        <v>42095.564386574079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143"/>
        <v>0.39169999999999999</v>
      </c>
      <c r="P896"/>
      <c r="Q896" s="9" t="s">
        <v>8324</v>
      </c>
      <c r="R896" t="s">
        <v>8328</v>
      </c>
      <c r="S896" s="14">
        <f t="shared" si="144"/>
        <v>42496.689930555563</v>
      </c>
      <c r="T896" s="14">
        <f t="shared" si="145"/>
        <v>42526.689930555563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143"/>
        <v>2.4375000000000001E-2</v>
      </c>
      <c r="P897"/>
      <c r="Q897" s="9" t="s">
        <v>8324</v>
      </c>
      <c r="R897" t="s">
        <v>8328</v>
      </c>
      <c r="S897" s="14">
        <f t="shared" si="144"/>
        <v>40430.8359837963</v>
      </c>
      <c r="T897" s="14">
        <f t="shared" si="145"/>
        <v>40475.8359837963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143"/>
        <v>0.4</v>
      </c>
      <c r="P898"/>
      <c r="Q898" s="9" t="s">
        <v>8324</v>
      </c>
      <c r="R898" t="s">
        <v>8328</v>
      </c>
      <c r="S898" s="14">
        <f t="shared" si="144"/>
        <v>42218.581319444449</v>
      </c>
      <c r="T898" s="14">
        <f t="shared" si="145"/>
        <v>42243.875000000007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146">E899/D899</f>
        <v>0</v>
      </c>
      <c r="P899" t="e">
        <f>SUM(E899/L899)</f>
        <v>#DIV/0!</v>
      </c>
      <c r="Q899" s="9" t="s">
        <v>8324</v>
      </c>
      <c r="R899" t="s">
        <v>8328</v>
      </c>
      <c r="S899" s="14">
        <f t="shared" ref="S899:S962" si="147">((J899/60/60/24)+DATE(1970,1,1)+(-7/24))</f>
        <v>41211.397083333337</v>
      </c>
      <c r="T899" s="14">
        <f t="shared" ref="T899:T962" si="148">((I899/60/60/24)+DATE(1970,1,1)+(-7/24))</f>
        <v>41241.438750000001</v>
      </c>
      <c r="U899">
        <f>SUM(L899+5)</f>
        <v>5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146"/>
        <v>2.8000000000000001E-2</v>
      </c>
      <c r="P900"/>
      <c r="Q900" s="9" t="s">
        <v>8324</v>
      </c>
      <c r="R900" t="s">
        <v>8328</v>
      </c>
      <c r="S900" s="14">
        <f t="shared" si="147"/>
        <v>40878.466550925928</v>
      </c>
      <c r="T900" s="14">
        <f t="shared" si="148"/>
        <v>40923.466550925928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146"/>
        <v>0.37333333333333335</v>
      </c>
      <c r="P901"/>
      <c r="Q901" s="9" t="s">
        <v>8324</v>
      </c>
      <c r="R901" t="s">
        <v>8328</v>
      </c>
      <c r="S901" s="14">
        <f t="shared" si="147"/>
        <v>40645.807430555556</v>
      </c>
      <c r="T901" s="14">
        <f t="shared" si="148"/>
        <v>40690.807430555556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146"/>
        <v>4.1999999999999997E-3</v>
      </c>
      <c r="P902">
        <f t="shared" ref="P902:P904" si="149">SUM(E902/L902)</f>
        <v>10.5</v>
      </c>
      <c r="Q902" s="9" t="s">
        <v>8324</v>
      </c>
      <c r="R902" t="s">
        <v>8327</v>
      </c>
      <c r="S902" s="14">
        <f t="shared" si="147"/>
        <v>42429.557893518526</v>
      </c>
      <c r="T902" s="14">
        <f t="shared" si="148"/>
        <v>42459.516226851854</v>
      </c>
      <c r="U902">
        <f t="shared" ref="U902:U904" si="150">SUM(L902+5)</f>
        <v>7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146"/>
        <v>0</v>
      </c>
      <c r="P903" t="e">
        <f t="shared" si="149"/>
        <v>#DIV/0!</v>
      </c>
      <c r="Q903" s="9" t="s">
        <v>8324</v>
      </c>
      <c r="R903" t="s">
        <v>8327</v>
      </c>
      <c r="S903" s="14">
        <f t="shared" si="147"/>
        <v>40291.519837962966</v>
      </c>
      <c r="T903" s="14">
        <f t="shared" si="148"/>
        <v>40337.507638888892</v>
      </c>
      <c r="U903">
        <f t="shared" si="150"/>
        <v>5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146"/>
        <v>3.0000000000000001E-3</v>
      </c>
      <c r="P904">
        <f t="shared" si="149"/>
        <v>30</v>
      </c>
      <c r="Q904" s="9" t="s">
        <v>8324</v>
      </c>
      <c r="R904" t="s">
        <v>8327</v>
      </c>
      <c r="S904" s="14">
        <f t="shared" si="147"/>
        <v>41829.67386574074</v>
      </c>
      <c r="T904" s="14">
        <f t="shared" si="148"/>
        <v>41881.354166666672</v>
      </c>
      <c r="U904">
        <f t="shared" si="150"/>
        <v>8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146"/>
        <v>3.2000000000000001E-2</v>
      </c>
      <c r="P905"/>
      <c r="Q905" s="9" t="s">
        <v>8324</v>
      </c>
      <c r="R905" t="s">
        <v>8327</v>
      </c>
      <c r="S905" s="14">
        <f t="shared" si="147"/>
        <v>41149.50439814815</v>
      </c>
      <c r="T905" s="14">
        <f t="shared" si="148"/>
        <v>41174.809027777781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146"/>
        <v>3.0200000000000001E-3</v>
      </c>
      <c r="P906">
        <f>SUM(E906/L906)</f>
        <v>50.333333333333336</v>
      </c>
      <c r="Q906" s="9" t="s">
        <v>8324</v>
      </c>
      <c r="R906" t="s">
        <v>8327</v>
      </c>
      <c r="S906" s="14">
        <f t="shared" si="147"/>
        <v>42341.788622685192</v>
      </c>
      <c r="T906" s="14">
        <f t="shared" si="148"/>
        <v>42371.788622685192</v>
      </c>
      <c r="U906">
        <f>SUM(L906+5)</f>
        <v>8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146"/>
        <v>3.0153846153846153E-2</v>
      </c>
      <c r="P907"/>
      <c r="Q907" s="9" t="s">
        <v>8324</v>
      </c>
      <c r="R907" t="s">
        <v>8327</v>
      </c>
      <c r="S907" s="14">
        <f t="shared" si="147"/>
        <v>40506.948217592595</v>
      </c>
      <c r="T907" s="14">
        <f t="shared" si="148"/>
        <v>40566.948217592595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146"/>
        <v>0</v>
      </c>
      <c r="P908" t="e">
        <f t="shared" ref="P908:P910" si="151">SUM(E908/L908)</f>
        <v>#DIV/0!</v>
      </c>
      <c r="Q908" s="9" t="s">
        <v>8324</v>
      </c>
      <c r="R908" t="s">
        <v>8327</v>
      </c>
      <c r="S908" s="14">
        <f t="shared" si="147"/>
        <v>41680.898032407407</v>
      </c>
      <c r="T908" s="14">
        <f t="shared" si="148"/>
        <v>41710.856365740743</v>
      </c>
      <c r="U908">
        <f t="shared" ref="U908:U910" si="152">SUM(L908+5)</f>
        <v>5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146"/>
        <v>0</v>
      </c>
      <c r="P909" t="e">
        <f t="shared" si="151"/>
        <v>#DIV/0!</v>
      </c>
      <c r="Q909" s="9" t="s">
        <v>8324</v>
      </c>
      <c r="R909" t="s">
        <v>8327</v>
      </c>
      <c r="S909" s="14">
        <f t="shared" si="147"/>
        <v>40766.900729166671</v>
      </c>
      <c r="T909" s="14">
        <f t="shared" si="148"/>
        <v>40796.900729166671</v>
      </c>
      <c r="U909">
        <f t="shared" si="152"/>
        <v>5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146"/>
        <v>0</v>
      </c>
      <c r="P910" t="e">
        <f t="shared" si="151"/>
        <v>#DIV/0!</v>
      </c>
      <c r="Q910" s="9" t="s">
        <v>8324</v>
      </c>
      <c r="R910" t="s">
        <v>8327</v>
      </c>
      <c r="S910" s="14">
        <f t="shared" si="147"/>
        <v>40340.509895833333</v>
      </c>
      <c r="T910" s="14">
        <f t="shared" si="148"/>
        <v>40385.915972222225</v>
      </c>
      <c r="U910">
        <f t="shared" si="152"/>
        <v>5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146"/>
        <v>3.2500000000000001E-2</v>
      </c>
      <c r="P911"/>
      <c r="Q911" s="9" t="s">
        <v>8324</v>
      </c>
      <c r="R911" t="s">
        <v>8327</v>
      </c>
      <c r="S911" s="14">
        <f t="shared" si="147"/>
        <v>41081.398611111115</v>
      </c>
      <c r="T911" s="14">
        <f t="shared" si="148"/>
        <v>41112.875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146"/>
        <v>0.22363636363636363</v>
      </c>
      <c r="P912"/>
      <c r="Q912" s="9" t="s">
        <v>8324</v>
      </c>
      <c r="R912" t="s">
        <v>8327</v>
      </c>
      <c r="S912" s="14">
        <f t="shared" si="147"/>
        <v>42737.253692129634</v>
      </c>
      <c r="T912" s="14">
        <f t="shared" si="148"/>
        <v>42797.253692129634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146"/>
        <v>0</v>
      </c>
      <c r="P913" t="e">
        <f>SUM(E913/L913)</f>
        <v>#DIV/0!</v>
      </c>
      <c r="Q913" s="9" t="s">
        <v>8324</v>
      </c>
      <c r="R913" t="s">
        <v>8327</v>
      </c>
      <c r="S913" s="14">
        <f t="shared" si="147"/>
        <v>41641.713483796302</v>
      </c>
      <c r="T913" s="14">
        <f t="shared" si="148"/>
        <v>41662.713483796302</v>
      </c>
      <c r="U913">
        <f>SUM(L913+5)</f>
        <v>5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146"/>
        <v>8.5714285714285719E-3</v>
      </c>
      <c r="P914"/>
      <c r="Q914" s="9" t="s">
        <v>8324</v>
      </c>
      <c r="R914" t="s">
        <v>8327</v>
      </c>
      <c r="S914" s="14">
        <f t="shared" si="147"/>
        <v>41193.817673611113</v>
      </c>
      <c r="T914" s="14">
        <f t="shared" si="148"/>
        <v>41253.859340277777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146"/>
        <v>6.6066666666666662E-2</v>
      </c>
      <c r="P915"/>
      <c r="Q915" s="9" t="s">
        <v>8324</v>
      </c>
      <c r="R915" t="s">
        <v>8327</v>
      </c>
      <c r="S915" s="14">
        <f t="shared" si="147"/>
        <v>41003.847442129634</v>
      </c>
      <c r="T915" s="14">
        <f t="shared" si="148"/>
        <v>41033.847442129634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146"/>
        <v>0</v>
      </c>
      <c r="P916" t="e">
        <f>SUM(E916/L916)</f>
        <v>#DIV/0!</v>
      </c>
      <c r="Q916" s="9" t="s">
        <v>8324</v>
      </c>
      <c r="R916" t="s">
        <v>8327</v>
      </c>
      <c r="S916" s="14">
        <f t="shared" si="147"/>
        <v>41116.471608796302</v>
      </c>
      <c r="T916" s="14">
        <f t="shared" si="148"/>
        <v>41146.471608796302</v>
      </c>
      <c r="U916">
        <f>SUM(L916+5)</f>
        <v>5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146"/>
        <v>5.7692307692307696E-2</v>
      </c>
      <c r="P917"/>
      <c r="Q917" s="9" t="s">
        <v>8324</v>
      </c>
      <c r="R917" t="s">
        <v>8327</v>
      </c>
      <c r="S917" s="14">
        <f t="shared" si="147"/>
        <v>40937.38789351852</v>
      </c>
      <c r="T917" s="14">
        <f t="shared" si="148"/>
        <v>40968.915972222225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146"/>
        <v>0</v>
      </c>
      <c r="P918" t="e">
        <f>SUM(E918/L918)</f>
        <v>#DIV/0!</v>
      </c>
      <c r="Q918" s="9" t="s">
        <v>8324</v>
      </c>
      <c r="R918" t="s">
        <v>8327</v>
      </c>
      <c r="S918" s="14">
        <f t="shared" si="147"/>
        <v>40434.561736111114</v>
      </c>
      <c r="T918" s="14">
        <f t="shared" si="148"/>
        <v>40472.916666666672</v>
      </c>
      <c r="U918">
        <f>SUM(L918+5)</f>
        <v>5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146"/>
        <v>6.0000000000000001E-3</v>
      </c>
      <c r="P919"/>
      <c r="Q919" s="9" t="s">
        <v>8324</v>
      </c>
      <c r="R919" t="s">
        <v>8327</v>
      </c>
      <c r="S919" s="14">
        <f t="shared" si="147"/>
        <v>41802.651967592596</v>
      </c>
      <c r="T919" s="14">
        <f t="shared" si="148"/>
        <v>41833.8125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146"/>
        <v>5.0256410256410255E-2</v>
      </c>
      <c r="P920"/>
      <c r="Q920" s="9" t="s">
        <v>8324</v>
      </c>
      <c r="R920" t="s">
        <v>8327</v>
      </c>
      <c r="S920" s="14">
        <f t="shared" si="147"/>
        <v>41944.624548611115</v>
      </c>
      <c r="T920" s="14">
        <f t="shared" si="148"/>
        <v>41974.666215277779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146"/>
        <v>5.0000000000000001E-3</v>
      </c>
      <c r="P921"/>
      <c r="Q921" s="9" t="s">
        <v>8324</v>
      </c>
      <c r="R921" t="s">
        <v>8327</v>
      </c>
      <c r="S921" s="14">
        <f t="shared" si="147"/>
        <v>41227.350057870375</v>
      </c>
      <c r="T921" s="14">
        <f t="shared" si="148"/>
        <v>41262.350057870375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146"/>
        <v>0</v>
      </c>
      <c r="P922" t="e">
        <f>SUM(E922/L922)</f>
        <v>#DIV/0!</v>
      </c>
      <c r="Q922" s="9" t="s">
        <v>8324</v>
      </c>
      <c r="R922" t="s">
        <v>8327</v>
      </c>
      <c r="S922" s="14">
        <f t="shared" si="147"/>
        <v>41562.379884259266</v>
      </c>
      <c r="T922" s="14">
        <f t="shared" si="148"/>
        <v>41592.42155092593</v>
      </c>
      <c r="U922">
        <f>SUM(L922+5)</f>
        <v>5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146"/>
        <v>0.309</v>
      </c>
      <c r="P923"/>
      <c r="Q923" s="9" t="s">
        <v>8324</v>
      </c>
      <c r="R923" t="s">
        <v>8327</v>
      </c>
      <c r="S923" s="14">
        <f t="shared" si="147"/>
        <v>40846.879351851851</v>
      </c>
      <c r="T923" s="14">
        <f t="shared" si="148"/>
        <v>40888.921018518522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146"/>
        <v>0.21037037037037037</v>
      </c>
      <c r="P924"/>
      <c r="Q924" s="9" t="s">
        <v>8324</v>
      </c>
      <c r="R924" t="s">
        <v>8327</v>
      </c>
      <c r="S924" s="14">
        <f t="shared" si="147"/>
        <v>41878.238344907411</v>
      </c>
      <c r="T924" s="14">
        <f t="shared" si="148"/>
        <v>41913.238344907411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146"/>
        <v>2.1999999999999999E-2</v>
      </c>
      <c r="P925"/>
      <c r="Q925" s="9" t="s">
        <v>8324</v>
      </c>
      <c r="R925" t="s">
        <v>8327</v>
      </c>
      <c r="S925" s="14">
        <f t="shared" si="147"/>
        <v>41934.668090277781</v>
      </c>
      <c r="T925" s="14">
        <f t="shared" si="148"/>
        <v>41964.709756944452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146"/>
        <v>0.109</v>
      </c>
      <c r="P926"/>
      <c r="Q926" s="9" t="s">
        <v>8324</v>
      </c>
      <c r="R926" t="s">
        <v>8327</v>
      </c>
      <c r="S926" s="14">
        <f t="shared" si="147"/>
        <v>41288.651261574079</v>
      </c>
      <c r="T926" s="14">
        <f t="shared" si="148"/>
        <v>41318.651261574079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146"/>
        <v>2.6666666666666668E-2</v>
      </c>
      <c r="P927"/>
      <c r="Q927" s="9" t="s">
        <v>8324</v>
      </c>
      <c r="R927" t="s">
        <v>8327</v>
      </c>
      <c r="S927" s="14">
        <f t="shared" si="147"/>
        <v>41575.589247685188</v>
      </c>
      <c r="T927" s="14">
        <f t="shared" si="148"/>
        <v>41605.630914351852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146"/>
        <v>0</v>
      </c>
      <c r="P928" t="e">
        <f t="shared" ref="P928:P929" si="153">SUM(E928/L928)</f>
        <v>#DIV/0!</v>
      </c>
      <c r="Q928" s="9" t="s">
        <v>8324</v>
      </c>
      <c r="R928" t="s">
        <v>8327</v>
      </c>
      <c r="S928" s="14">
        <f t="shared" si="147"/>
        <v>40337.728356481486</v>
      </c>
      <c r="T928" s="14">
        <f t="shared" si="148"/>
        <v>40367.652777777781</v>
      </c>
      <c r="U928">
        <f t="shared" ref="U928:U929" si="154">SUM(L928+5)</f>
        <v>5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146"/>
        <v>0</v>
      </c>
      <c r="P929" t="e">
        <f t="shared" si="153"/>
        <v>#DIV/0!</v>
      </c>
      <c r="Q929" s="9" t="s">
        <v>8324</v>
      </c>
      <c r="R929" t="s">
        <v>8327</v>
      </c>
      <c r="S929" s="14">
        <f t="shared" si="147"/>
        <v>41013.531192129631</v>
      </c>
      <c r="T929" s="14">
        <f t="shared" si="148"/>
        <v>41043.531192129631</v>
      </c>
      <c r="U929">
        <f t="shared" si="154"/>
        <v>5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146"/>
        <v>0.10862068965517241</v>
      </c>
      <c r="P930"/>
      <c r="Q930" s="9" t="s">
        <v>8324</v>
      </c>
      <c r="R930" t="s">
        <v>8327</v>
      </c>
      <c r="S930" s="14">
        <f t="shared" si="147"/>
        <v>41180.570752314816</v>
      </c>
      <c r="T930" s="14">
        <f t="shared" si="148"/>
        <v>41230.708333333336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146"/>
        <v>0</v>
      </c>
      <c r="P931" t="e">
        <f>SUM(E931/L931)</f>
        <v>#DIV/0!</v>
      </c>
      <c r="Q931" s="9" t="s">
        <v>8324</v>
      </c>
      <c r="R931" t="s">
        <v>8327</v>
      </c>
      <c r="S931" s="14">
        <f t="shared" si="147"/>
        <v>40977.946400462963</v>
      </c>
      <c r="T931" s="14">
        <f t="shared" si="148"/>
        <v>41007.904733796298</v>
      </c>
      <c r="U931">
        <f>SUM(L931+5)</f>
        <v>5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146"/>
        <v>0.38333333333333336</v>
      </c>
      <c r="P932"/>
      <c r="Q932" s="9" t="s">
        <v>8324</v>
      </c>
      <c r="R932" t="s">
        <v>8327</v>
      </c>
      <c r="S932" s="14">
        <f t="shared" si="147"/>
        <v>40312.623912037037</v>
      </c>
      <c r="T932" s="14">
        <f t="shared" si="148"/>
        <v>40354.605555555558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146"/>
        <v>6.5500000000000003E-2</v>
      </c>
      <c r="P933"/>
      <c r="Q933" s="9" t="s">
        <v>8324</v>
      </c>
      <c r="R933" t="s">
        <v>8327</v>
      </c>
      <c r="S933" s="14">
        <f t="shared" si="147"/>
        <v>41680.06831018519</v>
      </c>
      <c r="T933" s="14">
        <f t="shared" si="148"/>
        <v>41714.625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146"/>
        <v>0.14536842105263159</v>
      </c>
      <c r="P934"/>
      <c r="Q934" s="9" t="s">
        <v>8324</v>
      </c>
      <c r="R934" t="s">
        <v>8327</v>
      </c>
      <c r="S934" s="14">
        <f t="shared" si="147"/>
        <v>41310.677604166667</v>
      </c>
      <c r="T934" s="14">
        <f t="shared" si="148"/>
        <v>41355.635937500003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146"/>
        <v>0.06</v>
      </c>
      <c r="P935"/>
      <c r="Q935" s="9" t="s">
        <v>8324</v>
      </c>
      <c r="R935" t="s">
        <v>8327</v>
      </c>
      <c r="S935" s="14">
        <f t="shared" si="147"/>
        <v>41710.877418981487</v>
      </c>
      <c r="T935" s="14">
        <f t="shared" si="148"/>
        <v>41770.877418981487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146"/>
        <v>0.30399999999999999</v>
      </c>
      <c r="P936"/>
      <c r="Q936" s="9" t="s">
        <v>8324</v>
      </c>
      <c r="R936" t="s">
        <v>8327</v>
      </c>
      <c r="S936" s="14">
        <f t="shared" si="147"/>
        <v>41733.445416666669</v>
      </c>
      <c r="T936" s="14">
        <f t="shared" si="148"/>
        <v>41762.958333333336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146"/>
        <v>1.4285714285714285E-2</v>
      </c>
      <c r="P937"/>
      <c r="Q937" s="9" t="s">
        <v>8324</v>
      </c>
      <c r="R937" t="s">
        <v>8327</v>
      </c>
      <c r="S937" s="14">
        <f t="shared" si="147"/>
        <v>42368.042002314818</v>
      </c>
      <c r="T937" s="14">
        <f t="shared" si="148"/>
        <v>42398.042002314818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146"/>
        <v>0</v>
      </c>
      <c r="P938" t="e">
        <f>SUM(E938/L938)</f>
        <v>#DIV/0!</v>
      </c>
      <c r="Q938" s="9" t="s">
        <v>8324</v>
      </c>
      <c r="R938" t="s">
        <v>8327</v>
      </c>
      <c r="S938" s="14">
        <f t="shared" si="147"/>
        <v>40882.732511574075</v>
      </c>
      <c r="T938" s="14">
        <f t="shared" si="148"/>
        <v>40926.541666666672</v>
      </c>
      <c r="U938">
        <f>SUM(L938+5)</f>
        <v>5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146"/>
        <v>1.1428571428571429E-2</v>
      </c>
      <c r="P939"/>
      <c r="Q939" s="9" t="s">
        <v>8324</v>
      </c>
      <c r="R939" t="s">
        <v>8327</v>
      </c>
      <c r="S939" s="14">
        <f t="shared" si="147"/>
        <v>41551.50644675926</v>
      </c>
      <c r="T939" s="14">
        <f t="shared" si="148"/>
        <v>41581.548113425932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146"/>
        <v>3.5714285714285713E-3</v>
      </c>
      <c r="P940">
        <f>SUM(E940/L940)</f>
        <v>25</v>
      </c>
      <c r="Q940" s="9" t="s">
        <v>8324</v>
      </c>
      <c r="R940" t="s">
        <v>8327</v>
      </c>
      <c r="S940" s="14">
        <f t="shared" si="147"/>
        <v>41124.188055555562</v>
      </c>
      <c r="T940" s="14">
        <f t="shared" si="148"/>
        <v>41154.188055555562</v>
      </c>
      <c r="U940">
        <f>SUM(L940+5)</f>
        <v>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146"/>
        <v>1.4545454545454545E-2</v>
      </c>
      <c r="P941"/>
      <c r="Q941" s="9" t="s">
        <v>8324</v>
      </c>
      <c r="R941" t="s">
        <v>8327</v>
      </c>
      <c r="S941" s="14">
        <f t="shared" si="147"/>
        <v>41416.471504629633</v>
      </c>
      <c r="T941" s="14">
        <f t="shared" si="148"/>
        <v>41455.540277777778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146"/>
        <v>0.17155555555555554</v>
      </c>
      <c r="P942"/>
      <c r="Q942" s="9" t="s">
        <v>8318</v>
      </c>
      <c r="R942" t="s">
        <v>8320</v>
      </c>
      <c r="S942" s="14">
        <f t="shared" si="147"/>
        <v>42181.716736111113</v>
      </c>
      <c r="T942" s="14">
        <f t="shared" si="148"/>
        <v>42226.716736111113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146"/>
        <v>2.3220000000000001E-2</v>
      </c>
      <c r="P943"/>
      <c r="Q943" s="9" t="s">
        <v>8318</v>
      </c>
      <c r="R943" t="s">
        <v>8320</v>
      </c>
      <c r="S943" s="14">
        <f t="shared" si="147"/>
        <v>42745.804918981485</v>
      </c>
      <c r="T943" s="14">
        <f t="shared" si="148"/>
        <v>42775.804918981485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146"/>
        <v>8.9066666666666669E-2</v>
      </c>
      <c r="P944"/>
      <c r="Q944" s="9" t="s">
        <v>8318</v>
      </c>
      <c r="R944" t="s">
        <v>8320</v>
      </c>
      <c r="S944" s="14">
        <f t="shared" si="147"/>
        <v>42382.551620370366</v>
      </c>
      <c r="T944" s="14">
        <f t="shared" si="148"/>
        <v>42418.551620370366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146"/>
        <v>9.633333333333334E-2</v>
      </c>
      <c r="P945"/>
      <c r="Q945" s="9" t="s">
        <v>8318</v>
      </c>
      <c r="R945" t="s">
        <v>8320</v>
      </c>
      <c r="S945" s="14">
        <f t="shared" si="147"/>
        <v>42673.376215277785</v>
      </c>
      <c r="T945" s="14">
        <f t="shared" si="148"/>
        <v>42703.417881944442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146"/>
        <v>0.13325999999999999</v>
      </c>
      <c r="P946"/>
      <c r="Q946" s="9" t="s">
        <v>8318</v>
      </c>
      <c r="R946" t="s">
        <v>8320</v>
      </c>
      <c r="S946" s="14">
        <f t="shared" si="147"/>
        <v>42444.292245370372</v>
      </c>
      <c r="T946" s="14">
        <f t="shared" si="148"/>
        <v>42478.291666666664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146"/>
        <v>2.4840000000000001E-2</v>
      </c>
      <c r="P947"/>
      <c r="Q947" s="9" t="s">
        <v>8318</v>
      </c>
      <c r="R947" t="s">
        <v>8320</v>
      </c>
      <c r="S947" s="14">
        <f t="shared" si="147"/>
        <v>42732.581319444449</v>
      </c>
      <c r="T947" s="14">
        <f t="shared" si="148"/>
        <v>42784.707638888889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146"/>
        <v>1.9066666666666666E-2</v>
      </c>
      <c r="P948"/>
      <c r="Q948" s="9" t="s">
        <v>8318</v>
      </c>
      <c r="R948" t="s">
        <v>8320</v>
      </c>
      <c r="S948" s="14">
        <f t="shared" si="147"/>
        <v>42592.45888888889</v>
      </c>
      <c r="T948" s="14">
        <f t="shared" si="148"/>
        <v>42622.45888888889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146"/>
        <v>0</v>
      </c>
      <c r="P949" t="e">
        <f>SUM(E949/L949)</f>
        <v>#DIV/0!</v>
      </c>
      <c r="Q949" s="9" t="s">
        <v>8318</v>
      </c>
      <c r="R949" t="s">
        <v>8320</v>
      </c>
      <c r="S949" s="14">
        <f t="shared" si="147"/>
        <v>42491.489652777782</v>
      </c>
      <c r="T949" s="14">
        <f t="shared" si="148"/>
        <v>42551.489652777782</v>
      </c>
      <c r="U949">
        <f>SUM(L949+5)</f>
        <v>5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146"/>
        <v>0.12</v>
      </c>
      <c r="P950"/>
      <c r="Q950" s="9" t="s">
        <v>8318</v>
      </c>
      <c r="R950" t="s">
        <v>8320</v>
      </c>
      <c r="S950" s="14">
        <f t="shared" si="147"/>
        <v>42411.536620370374</v>
      </c>
      <c r="T950" s="14">
        <f t="shared" si="148"/>
        <v>42441.536620370374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146"/>
        <v>1.3650000000000001E-2</v>
      </c>
      <c r="P951"/>
      <c r="Q951" s="9" t="s">
        <v>8318</v>
      </c>
      <c r="R951" t="s">
        <v>8320</v>
      </c>
      <c r="S951" s="14">
        <f t="shared" si="147"/>
        <v>42360.75203703704</v>
      </c>
      <c r="T951" s="14">
        <f t="shared" si="148"/>
        <v>42420.75203703704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146"/>
        <v>0.28039999999999998</v>
      </c>
      <c r="P952"/>
      <c r="Q952" s="9" t="s">
        <v>8318</v>
      </c>
      <c r="R952" t="s">
        <v>8320</v>
      </c>
      <c r="S952" s="14">
        <f t="shared" si="147"/>
        <v>42356.459039351852</v>
      </c>
      <c r="T952" s="14">
        <f t="shared" si="148"/>
        <v>42386.459039351852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146"/>
        <v>0.38390000000000002</v>
      </c>
      <c r="P953"/>
      <c r="Q953" s="9" t="s">
        <v>8318</v>
      </c>
      <c r="R953" t="s">
        <v>8320</v>
      </c>
      <c r="S953" s="14">
        <f t="shared" si="147"/>
        <v>42480.361944444441</v>
      </c>
      <c r="T953" s="14">
        <f t="shared" si="148"/>
        <v>42525.361944444441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146"/>
        <v>0.39942857142857141</v>
      </c>
      <c r="P954"/>
      <c r="Q954" s="9" t="s">
        <v>8318</v>
      </c>
      <c r="R954" t="s">
        <v>8320</v>
      </c>
      <c r="S954" s="14">
        <f t="shared" si="147"/>
        <v>42662.321898148155</v>
      </c>
      <c r="T954" s="14">
        <f t="shared" si="148"/>
        <v>42692.363564814819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146"/>
        <v>8.3999999999999995E-3</v>
      </c>
      <c r="P955"/>
      <c r="Q955" s="9" t="s">
        <v>8318</v>
      </c>
      <c r="R955" t="s">
        <v>8320</v>
      </c>
      <c r="S955" s="14">
        <f t="shared" si="147"/>
        <v>41998.872673611113</v>
      </c>
      <c r="T955" s="14">
        <f t="shared" si="148"/>
        <v>42028.872673611113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146"/>
        <v>0.43406666666666666</v>
      </c>
      <c r="P956"/>
      <c r="Q956" s="9" t="s">
        <v>8318</v>
      </c>
      <c r="R956" t="s">
        <v>8320</v>
      </c>
      <c r="S956" s="14">
        <f t="shared" si="147"/>
        <v>42194.542118055557</v>
      </c>
      <c r="T956" s="14">
        <f t="shared" si="148"/>
        <v>42236.542118055557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146"/>
        <v>5.6613333333333335E-2</v>
      </c>
      <c r="P957"/>
      <c r="Q957" s="9" t="s">
        <v>8318</v>
      </c>
      <c r="R957" t="s">
        <v>8320</v>
      </c>
      <c r="S957" s="14">
        <f t="shared" si="147"/>
        <v>42586.003472222226</v>
      </c>
      <c r="T957" s="14">
        <f t="shared" si="148"/>
        <v>42626.003472222226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146"/>
        <v>1.7219999999999999E-2</v>
      </c>
      <c r="P958"/>
      <c r="Q958" s="9" t="s">
        <v>8318</v>
      </c>
      <c r="R958" t="s">
        <v>8320</v>
      </c>
      <c r="S958" s="14">
        <f t="shared" si="147"/>
        <v>42060.622210648151</v>
      </c>
      <c r="T958" s="14">
        <f t="shared" si="148"/>
        <v>42120.580543981479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146"/>
        <v>1.9416666666666665E-2</v>
      </c>
      <c r="P959"/>
      <c r="Q959" s="9" t="s">
        <v>8318</v>
      </c>
      <c r="R959" t="s">
        <v>8320</v>
      </c>
      <c r="S959" s="14">
        <f t="shared" si="147"/>
        <v>42660.260798611118</v>
      </c>
      <c r="T959" s="14">
        <f t="shared" si="148"/>
        <v>42691.302465277775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146"/>
        <v>0.11328275684711328</v>
      </c>
      <c r="P960"/>
      <c r="Q960" s="9" t="s">
        <v>8318</v>
      </c>
      <c r="R960" t="s">
        <v>8320</v>
      </c>
      <c r="S960" s="14">
        <f t="shared" si="147"/>
        <v>42082.511145833334</v>
      </c>
      <c r="T960" s="14">
        <f t="shared" si="148"/>
        <v>42103.915972222225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146"/>
        <v>0.3886</v>
      </c>
      <c r="P961"/>
      <c r="Q961" s="9" t="s">
        <v>8318</v>
      </c>
      <c r="R961" t="s">
        <v>8320</v>
      </c>
      <c r="S961" s="14">
        <f t="shared" si="147"/>
        <v>41992.882696759261</v>
      </c>
      <c r="T961" s="14">
        <f t="shared" si="148"/>
        <v>42022.882696759261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146"/>
        <v>0.46100628930817611</v>
      </c>
      <c r="P962"/>
      <c r="Q962" s="9" t="s">
        <v>8318</v>
      </c>
      <c r="R962" t="s">
        <v>8320</v>
      </c>
      <c r="S962" s="14">
        <f t="shared" si="147"/>
        <v>42766.335127314822</v>
      </c>
      <c r="T962" s="14">
        <f t="shared" si="148"/>
        <v>42808.29346064815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155">E963/D963</f>
        <v>0.42188421052631581</v>
      </c>
      <c r="P963"/>
      <c r="Q963" s="9" t="s">
        <v>8318</v>
      </c>
      <c r="R963" t="s">
        <v>8320</v>
      </c>
      <c r="S963" s="14">
        <f t="shared" ref="S963:S1026" si="156">((J963/60/60/24)+DATE(1970,1,1)+(-7/24))</f>
        <v>42740.402025462965</v>
      </c>
      <c r="T963" s="14">
        <f t="shared" ref="T963:T1026" si="157">((I963/60/60/24)+DATE(1970,1,1)+(-7/24))</f>
        <v>42786.500000000007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155"/>
        <v>0.2848</v>
      </c>
      <c r="P964"/>
      <c r="Q964" s="9" t="s">
        <v>8318</v>
      </c>
      <c r="R964" t="s">
        <v>8320</v>
      </c>
      <c r="S964" s="14">
        <f t="shared" si="156"/>
        <v>42373.420752314814</v>
      </c>
      <c r="T964" s="14">
        <f t="shared" si="157"/>
        <v>42411.420752314814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155"/>
        <v>1.0771428571428571E-2</v>
      </c>
      <c r="P965"/>
      <c r="Q965" s="9" t="s">
        <v>8318</v>
      </c>
      <c r="R965" t="s">
        <v>8320</v>
      </c>
      <c r="S965" s="14">
        <f t="shared" si="156"/>
        <v>42625.343969907415</v>
      </c>
      <c r="T965" s="14">
        <f t="shared" si="157"/>
        <v>42660.343969907415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155"/>
        <v>7.9909090909090902E-3</v>
      </c>
      <c r="P966"/>
      <c r="Q966" s="9" t="s">
        <v>8318</v>
      </c>
      <c r="R966" t="s">
        <v>8320</v>
      </c>
      <c r="S966" s="14">
        <f t="shared" si="156"/>
        <v>42208.337025462963</v>
      </c>
      <c r="T966" s="14">
        <f t="shared" si="157"/>
        <v>42248.337025462963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155"/>
        <v>1.192E-2</v>
      </c>
      <c r="P967"/>
      <c r="Q967" s="9" t="s">
        <v>8318</v>
      </c>
      <c r="R967" t="s">
        <v>8320</v>
      </c>
      <c r="S967" s="14">
        <f t="shared" si="156"/>
        <v>42636.725069444445</v>
      </c>
      <c r="T967" s="14">
        <f t="shared" si="157"/>
        <v>42668.874305555561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155"/>
        <v>0.14799999999999999</v>
      </c>
      <c r="P968"/>
      <c r="Q968" s="9" t="s">
        <v>8318</v>
      </c>
      <c r="R968" t="s">
        <v>8320</v>
      </c>
      <c r="S968" s="14">
        <f t="shared" si="156"/>
        <v>42619.344120370377</v>
      </c>
      <c r="T968" s="14">
        <f t="shared" si="157"/>
        <v>42649.344120370377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155"/>
        <v>0.17810000000000001</v>
      </c>
      <c r="P969"/>
      <c r="Q969" s="9" t="s">
        <v>8318</v>
      </c>
      <c r="R969" t="s">
        <v>8320</v>
      </c>
      <c r="S969" s="14">
        <f t="shared" si="156"/>
        <v>42421.96266203704</v>
      </c>
      <c r="T969" s="14">
        <f t="shared" si="157"/>
        <v>42481.920995370376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155"/>
        <v>1.325E-2</v>
      </c>
      <c r="P970"/>
      <c r="Q970" s="9" t="s">
        <v>8318</v>
      </c>
      <c r="R970" t="s">
        <v>8320</v>
      </c>
      <c r="S970" s="14">
        <f t="shared" si="156"/>
        <v>41836.555949074078</v>
      </c>
      <c r="T970" s="14">
        <f t="shared" si="157"/>
        <v>41866.555949074078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155"/>
        <v>0.46666666666666667</v>
      </c>
      <c r="P971"/>
      <c r="Q971" s="9" t="s">
        <v>8318</v>
      </c>
      <c r="R971" t="s">
        <v>8320</v>
      </c>
      <c r="S971" s="14">
        <f t="shared" si="156"/>
        <v>42742.011655092596</v>
      </c>
      <c r="T971" s="14">
        <f t="shared" si="157"/>
        <v>42775.011655092596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155"/>
        <v>0.4592</v>
      </c>
      <c r="P972"/>
      <c r="Q972" s="9" t="s">
        <v>8318</v>
      </c>
      <c r="R972" t="s">
        <v>8320</v>
      </c>
      <c r="S972" s="14">
        <f t="shared" si="156"/>
        <v>42720.928854166668</v>
      </c>
      <c r="T972" s="14">
        <f t="shared" si="157"/>
        <v>42757.915972222225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155"/>
        <v>2.2599999999999999E-3</v>
      </c>
      <c r="P973">
        <f>SUM(E973/L973)</f>
        <v>45.2</v>
      </c>
      <c r="Q973" s="9" t="s">
        <v>8318</v>
      </c>
      <c r="R973" t="s">
        <v>8320</v>
      </c>
      <c r="S973" s="14">
        <f t="shared" si="156"/>
        <v>42111.417361111111</v>
      </c>
      <c r="T973" s="14">
        <f t="shared" si="157"/>
        <v>42156.417361111111</v>
      </c>
      <c r="U973">
        <f>SUM(L973+5)</f>
        <v>10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155"/>
        <v>0.34625</v>
      </c>
      <c r="P974"/>
      <c r="Q974" s="9" t="s">
        <v>8318</v>
      </c>
      <c r="R974" t="s">
        <v>8320</v>
      </c>
      <c r="S974" s="14">
        <f t="shared" si="156"/>
        <v>41856.574050925927</v>
      </c>
      <c r="T974" s="14">
        <f t="shared" si="157"/>
        <v>41885.999305555561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155"/>
        <v>2.0549999999999999E-2</v>
      </c>
      <c r="P975"/>
      <c r="Q975" s="9" t="s">
        <v>8318</v>
      </c>
      <c r="R975" t="s">
        <v>8320</v>
      </c>
      <c r="S975" s="14">
        <f t="shared" si="156"/>
        <v>42256.723298611112</v>
      </c>
      <c r="T975" s="14">
        <f t="shared" si="157"/>
        <v>42316.764965277784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155"/>
        <v>5.5999999999999999E-3</v>
      </c>
      <c r="P976"/>
      <c r="Q976" s="9" t="s">
        <v>8318</v>
      </c>
      <c r="R976" t="s">
        <v>8320</v>
      </c>
      <c r="S976" s="14">
        <f t="shared" si="156"/>
        <v>42424.457824074074</v>
      </c>
      <c r="T976" s="14">
        <f t="shared" si="157"/>
        <v>42454.41615740741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155"/>
        <v>2.6069999999999999E-2</v>
      </c>
      <c r="P977"/>
      <c r="Q977" s="9" t="s">
        <v>8318</v>
      </c>
      <c r="R977" t="s">
        <v>8320</v>
      </c>
      <c r="S977" s="14">
        <f t="shared" si="156"/>
        <v>42489.404918981483</v>
      </c>
      <c r="T977" s="14">
        <f t="shared" si="157"/>
        <v>42549.404918981483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155"/>
        <v>1.9259999999999999E-2</v>
      </c>
      <c r="P978"/>
      <c r="Q978" s="9" t="s">
        <v>8318</v>
      </c>
      <c r="R978" t="s">
        <v>8320</v>
      </c>
      <c r="S978" s="14">
        <f t="shared" si="156"/>
        <v>42184.767326388894</v>
      </c>
      <c r="T978" s="14">
        <f t="shared" si="157"/>
        <v>42229.767326388894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155"/>
        <v>0.33666666666666667</v>
      </c>
      <c r="P979"/>
      <c r="Q979" s="9" t="s">
        <v>8318</v>
      </c>
      <c r="R979" t="s">
        <v>8320</v>
      </c>
      <c r="S979" s="14">
        <f t="shared" si="156"/>
        <v>42391.650428240748</v>
      </c>
      <c r="T979" s="14">
        <f t="shared" si="157"/>
        <v>42421.650428240748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155"/>
        <v>0.5626326718299024</v>
      </c>
      <c r="P980"/>
      <c r="Q980" s="9" t="s">
        <v>8318</v>
      </c>
      <c r="R980" t="s">
        <v>8320</v>
      </c>
      <c r="S980" s="14">
        <f t="shared" si="156"/>
        <v>42395.017372685186</v>
      </c>
      <c r="T980" s="14">
        <f t="shared" si="157"/>
        <v>42425.017372685186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155"/>
        <v>0.82817600000000002</v>
      </c>
      <c r="P981"/>
      <c r="Q981" s="9" t="s">
        <v>8318</v>
      </c>
      <c r="R981" t="s">
        <v>8320</v>
      </c>
      <c r="S981" s="14">
        <f t="shared" si="156"/>
        <v>42506.12532407407</v>
      </c>
      <c r="T981" s="14">
        <f t="shared" si="157"/>
        <v>42541.499305555561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155"/>
        <v>0.14860000000000001</v>
      </c>
      <c r="P982"/>
      <c r="Q982" s="9" t="s">
        <v>8318</v>
      </c>
      <c r="R982" t="s">
        <v>8320</v>
      </c>
      <c r="S982" s="14">
        <f t="shared" si="156"/>
        <v>41928.612523148149</v>
      </c>
      <c r="T982" s="14">
        <f t="shared" si="157"/>
        <v>41973.654189814821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155"/>
        <v>1.2375123751237513E-4</v>
      </c>
      <c r="P983">
        <f t="shared" ref="P983:P984" si="158">SUM(E983/L983)</f>
        <v>2.75</v>
      </c>
      <c r="Q983" s="9" t="s">
        <v>8318</v>
      </c>
      <c r="R983" t="s">
        <v>8320</v>
      </c>
      <c r="S983" s="14">
        <f t="shared" si="156"/>
        <v>41830.655347222222</v>
      </c>
      <c r="T983" s="14">
        <f t="shared" si="157"/>
        <v>41860.655347222222</v>
      </c>
      <c r="U983">
        <f t="shared" ref="U983:U984" si="159">SUM(L983+5)</f>
        <v>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155"/>
        <v>1.7142857142857143E-4</v>
      </c>
      <c r="P984">
        <f t="shared" si="158"/>
        <v>1</v>
      </c>
      <c r="Q984" s="9" t="s">
        <v>8318</v>
      </c>
      <c r="R984" t="s">
        <v>8320</v>
      </c>
      <c r="S984" s="14">
        <f t="shared" si="156"/>
        <v>42615.461643518523</v>
      </c>
      <c r="T984" s="14">
        <f t="shared" si="157"/>
        <v>42645.461643518523</v>
      </c>
      <c r="U984">
        <f t="shared" si="159"/>
        <v>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155"/>
        <v>0.2950613611721471</v>
      </c>
      <c r="P985"/>
      <c r="Q985" s="9" t="s">
        <v>8318</v>
      </c>
      <c r="R985" t="s">
        <v>8320</v>
      </c>
      <c r="S985" s="14">
        <f t="shared" si="156"/>
        <v>42574.375983796301</v>
      </c>
      <c r="T985" s="14">
        <f t="shared" si="157"/>
        <v>42605.57916666667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155"/>
        <v>1.06E-2</v>
      </c>
      <c r="P986"/>
      <c r="Q986" s="9" t="s">
        <v>8318</v>
      </c>
      <c r="R986" t="s">
        <v>8320</v>
      </c>
      <c r="S986" s="14">
        <f t="shared" si="156"/>
        <v>42060.824166666665</v>
      </c>
      <c r="T986" s="14">
        <f t="shared" si="157"/>
        <v>42090.782500000008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155"/>
        <v>6.2933333333333327E-2</v>
      </c>
      <c r="P987"/>
      <c r="Q987" s="9" t="s">
        <v>8318</v>
      </c>
      <c r="R987" t="s">
        <v>8320</v>
      </c>
      <c r="S987" s="14">
        <f t="shared" si="156"/>
        <v>42339.676041666673</v>
      </c>
      <c r="T987" s="14">
        <f t="shared" si="157"/>
        <v>42369.666666666664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155"/>
        <v>0.1275</v>
      </c>
      <c r="P988"/>
      <c r="Q988" s="9" t="s">
        <v>8318</v>
      </c>
      <c r="R988" t="s">
        <v>8320</v>
      </c>
      <c r="S988" s="14">
        <f t="shared" si="156"/>
        <v>42324.475694444445</v>
      </c>
      <c r="T988" s="14">
        <f t="shared" si="157"/>
        <v>42378.708333333336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155"/>
        <v>0.13220000000000001</v>
      </c>
      <c r="P989"/>
      <c r="Q989" s="9" t="s">
        <v>8318</v>
      </c>
      <c r="R989" t="s">
        <v>8320</v>
      </c>
      <c r="S989" s="14">
        <f t="shared" si="156"/>
        <v>41773.002893518518</v>
      </c>
      <c r="T989" s="14">
        <f t="shared" si="157"/>
        <v>41813.002893518518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155"/>
        <v>0</v>
      </c>
      <c r="P990" t="e">
        <f>SUM(E990/L990)</f>
        <v>#DIV/0!</v>
      </c>
      <c r="Q990" s="9" t="s">
        <v>8318</v>
      </c>
      <c r="R990" t="s">
        <v>8320</v>
      </c>
      <c r="S990" s="14">
        <f t="shared" si="156"/>
        <v>42614.065104166664</v>
      </c>
      <c r="T990" s="14">
        <f t="shared" si="157"/>
        <v>42644.065104166664</v>
      </c>
      <c r="U990">
        <f>SUM(L990+5)</f>
        <v>5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155"/>
        <v>0.16769999999999999</v>
      </c>
      <c r="P991"/>
      <c r="Q991" s="9" t="s">
        <v>8318</v>
      </c>
      <c r="R991" t="s">
        <v>8320</v>
      </c>
      <c r="S991" s="14">
        <f t="shared" si="156"/>
        <v>42611.64230324074</v>
      </c>
      <c r="T991" s="14">
        <f t="shared" si="157"/>
        <v>42641.64230324074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155"/>
        <v>1.0399999999999999E-3</v>
      </c>
      <c r="P992">
        <f t="shared" ref="P992:P994" si="160">SUM(E992/L992)</f>
        <v>13</v>
      </c>
      <c r="Q992" s="9" t="s">
        <v>8318</v>
      </c>
      <c r="R992" t="s">
        <v>8320</v>
      </c>
      <c r="S992" s="14">
        <f t="shared" si="156"/>
        <v>41855.492638888893</v>
      </c>
      <c r="T992" s="14">
        <f t="shared" si="157"/>
        <v>41885.492638888893</v>
      </c>
      <c r="U992">
        <f t="shared" ref="U992:U994" si="161">SUM(L992+5)</f>
        <v>7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155"/>
        <v>4.24E-2</v>
      </c>
      <c r="P993">
        <f t="shared" si="160"/>
        <v>30.285714285714285</v>
      </c>
      <c r="Q993" s="9" t="s">
        <v>8318</v>
      </c>
      <c r="R993" t="s">
        <v>8320</v>
      </c>
      <c r="S993" s="14">
        <f t="shared" si="156"/>
        <v>42538.465138888896</v>
      </c>
      <c r="T993" s="14">
        <f t="shared" si="157"/>
        <v>42563.493750000001</v>
      </c>
      <c r="U993">
        <f t="shared" si="161"/>
        <v>12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155"/>
        <v>4.6699999999999997E-3</v>
      </c>
      <c r="P994">
        <f t="shared" si="160"/>
        <v>116.75</v>
      </c>
      <c r="Q994" s="9" t="s">
        <v>8318</v>
      </c>
      <c r="R994" t="s">
        <v>8320</v>
      </c>
      <c r="S994" s="14">
        <f t="shared" si="156"/>
        <v>42437.633321759262</v>
      </c>
      <c r="T994" s="14">
        <f t="shared" si="157"/>
        <v>42497.591655092598</v>
      </c>
      <c r="U994">
        <f t="shared" si="161"/>
        <v>9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155"/>
        <v>0.25087142857142858</v>
      </c>
      <c r="P995"/>
      <c r="Q995" s="9" t="s">
        <v>8318</v>
      </c>
      <c r="R995" t="s">
        <v>8320</v>
      </c>
      <c r="S995" s="14">
        <f t="shared" si="156"/>
        <v>42652.673240740747</v>
      </c>
      <c r="T995" s="14">
        <f t="shared" si="157"/>
        <v>42685.916666666664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155"/>
        <v>2.3345000000000001E-2</v>
      </c>
      <c r="P996"/>
      <c r="Q996" s="9" t="s">
        <v>8318</v>
      </c>
      <c r="R996" t="s">
        <v>8320</v>
      </c>
      <c r="S996" s="14">
        <f t="shared" si="156"/>
        <v>41920.971412037041</v>
      </c>
      <c r="T996" s="14">
        <f t="shared" si="157"/>
        <v>41973.665972222225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155"/>
        <v>7.2599999999999998E-2</v>
      </c>
      <c r="P997"/>
      <c r="Q997" s="9" t="s">
        <v>8318</v>
      </c>
      <c r="R997" t="s">
        <v>8320</v>
      </c>
      <c r="S997" s="14">
        <f t="shared" si="156"/>
        <v>41947.649074074077</v>
      </c>
      <c r="T997" s="14">
        <f t="shared" si="157"/>
        <v>41972.375000000007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155"/>
        <v>1.6250000000000001E-2</v>
      </c>
      <c r="P998"/>
      <c r="Q998" s="9" t="s">
        <v>8318</v>
      </c>
      <c r="R998" t="s">
        <v>8320</v>
      </c>
      <c r="S998" s="14">
        <f t="shared" si="156"/>
        <v>41817.57476851852</v>
      </c>
      <c r="T998" s="14">
        <f t="shared" si="157"/>
        <v>41847.352083333339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155"/>
        <v>1.2999999999999999E-2</v>
      </c>
      <c r="P999"/>
      <c r="Q999" s="9" t="s">
        <v>8318</v>
      </c>
      <c r="R999" t="s">
        <v>8320</v>
      </c>
      <c r="S999" s="14">
        <f t="shared" si="156"/>
        <v>41940.811307870375</v>
      </c>
      <c r="T999" s="14">
        <f t="shared" si="157"/>
        <v>41970.85297453704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155"/>
        <v>0.58558333333333334</v>
      </c>
      <c r="P1000"/>
      <c r="Q1000" s="9" t="s">
        <v>8318</v>
      </c>
      <c r="R1000" t="s">
        <v>8320</v>
      </c>
      <c r="S1000" s="14">
        <f t="shared" si="156"/>
        <v>42281.877326388894</v>
      </c>
      <c r="T1000" s="14">
        <f t="shared" si="157"/>
        <v>42326.918993055559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155"/>
        <v>7.7886666666666673E-2</v>
      </c>
      <c r="P1001"/>
      <c r="Q1001" s="9" t="s">
        <v>8318</v>
      </c>
      <c r="R1001" t="s">
        <v>8320</v>
      </c>
      <c r="S1001" s="14">
        <f t="shared" si="156"/>
        <v>41926.007986111115</v>
      </c>
      <c r="T1001" s="14">
        <f t="shared" si="157"/>
        <v>41956.043055555558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155"/>
        <v>2.2157147647256063E-2</v>
      </c>
      <c r="P1002"/>
      <c r="Q1002" s="9" t="s">
        <v>8318</v>
      </c>
      <c r="R1002" t="s">
        <v>8320</v>
      </c>
      <c r="S1002" s="14">
        <f t="shared" si="156"/>
        <v>42748.768055555563</v>
      </c>
      <c r="T1002" s="14">
        <f t="shared" si="157"/>
        <v>42808.726388888892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155"/>
        <v>1.04</v>
      </c>
      <c r="P1003"/>
      <c r="Q1003" s="9" t="s">
        <v>8318</v>
      </c>
      <c r="R1003" t="s">
        <v>8320</v>
      </c>
      <c r="S1003" s="14">
        <f t="shared" si="156"/>
        <v>42720.428391203706</v>
      </c>
      <c r="T1003" s="14">
        <f t="shared" si="157"/>
        <v>42765.428391203706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155"/>
        <v>0.29602960296029601</v>
      </c>
      <c r="P1004"/>
      <c r="Q1004" s="9" t="s">
        <v>8318</v>
      </c>
      <c r="R1004" t="s">
        <v>8320</v>
      </c>
      <c r="S1004" s="14">
        <f t="shared" si="156"/>
        <v>42325.392523148148</v>
      </c>
      <c r="T1004" s="14">
        <f t="shared" si="157"/>
        <v>42354.957638888889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155"/>
        <v>0.16055</v>
      </c>
      <c r="P1005"/>
      <c r="Q1005" s="9" t="s">
        <v>8318</v>
      </c>
      <c r="R1005" t="s">
        <v>8320</v>
      </c>
      <c r="S1005" s="14">
        <f t="shared" si="156"/>
        <v>42780.417372685188</v>
      </c>
      <c r="T1005" s="14">
        <f t="shared" si="157"/>
        <v>42810.375706018523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155"/>
        <v>0.82208000000000003</v>
      </c>
      <c r="P1006"/>
      <c r="Q1006" s="9" t="s">
        <v>8318</v>
      </c>
      <c r="R1006" t="s">
        <v>8320</v>
      </c>
      <c r="S1006" s="14">
        <f t="shared" si="156"/>
        <v>42388.416979166672</v>
      </c>
      <c r="T1006" s="14">
        <f t="shared" si="157"/>
        <v>42418.416979166672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155"/>
        <v>0.75051000000000001</v>
      </c>
      <c r="P1007"/>
      <c r="Q1007" s="9" t="s">
        <v>8318</v>
      </c>
      <c r="R1007" t="s">
        <v>8320</v>
      </c>
      <c r="S1007" s="14">
        <f t="shared" si="156"/>
        <v>42276.333136574074</v>
      </c>
      <c r="T1007" s="14">
        <f t="shared" si="157"/>
        <v>42307.333136574074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155"/>
        <v>5.8500000000000003E-2</v>
      </c>
      <c r="P1008"/>
      <c r="Q1008" s="9" t="s">
        <v>8318</v>
      </c>
      <c r="R1008" t="s">
        <v>8320</v>
      </c>
      <c r="S1008" s="14">
        <f t="shared" si="156"/>
        <v>41976.748518518521</v>
      </c>
      <c r="T1008" s="14">
        <f t="shared" si="157"/>
        <v>41985.007638888892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155"/>
        <v>0.44319999999999998</v>
      </c>
      <c r="P1009"/>
      <c r="Q1009" s="9" t="s">
        <v>8318</v>
      </c>
      <c r="R1009" t="s">
        <v>8320</v>
      </c>
      <c r="S1009" s="14">
        <f t="shared" si="156"/>
        <v>42676.291932870372</v>
      </c>
      <c r="T1009" s="14">
        <f t="shared" si="157"/>
        <v>42718.333599537036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155"/>
        <v>2.6737967914438501E-3</v>
      </c>
      <c r="P1010">
        <f>SUM(E1010/L1010)</f>
        <v>250</v>
      </c>
      <c r="Q1010" s="9" t="s">
        <v>8318</v>
      </c>
      <c r="R1010" t="s">
        <v>8320</v>
      </c>
      <c r="S1010" s="14">
        <f t="shared" si="156"/>
        <v>42702.517534722225</v>
      </c>
      <c r="T1010" s="14">
        <f t="shared" si="157"/>
        <v>42732.517534722225</v>
      </c>
      <c r="U1010">
        <f>SUM(L1010+5)</f>
        <v>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155"/>
        <v>0.1313</v>
      </c>
      <c r="P1011"/>
      <c r="Q1011" s="9" t="s">
        <v>8318</v>
      </c>
      <c r="R1011" t="s">
        <v>8320</v>
      </c>
      <c r="S1011" s="14">
        <f t="shared" si="156"/>
        <v>42510.313032407408</v>
      </c>
      <c r="T1011" s="14">
        <f t="shared" si="157"/>
        <v>42540.313032407408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155"/>
        <v>1.9088937093275488E-3</v>
      </c>
      <c r="P1012">
        <f t="shared" ref="P1012:P1013" si="162">SUM(E1012/L1012)</f>
        <v>55</v>
      </c>
      <c r="Q1012" s="9" t="s">
        <v>8318</v>
      </c>
      <c r="R1012" t="s">
        <v>8320</v>
      </c>
      <c r="S1012" s="14">
        <f t="shared" si="156"/>
        <v>42561.537754629629</v>
      </c>
      <c r="T1012" s="14">
        <f t="shared" si="157"/>
        <v>42617.832638888889</v>
      </c>
      <c r="U1012">
        <f t="shared" ref="U1012:U1013" si="163">SUM(L1012+5)</f>
        <v>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155"/>
        <v>3.7499999999999999E-3</v>
      </c>
      <c r="P1013">
        <f t="shared" si="162"/>
        <v>75</v>
      </c>
      <c r="Q1013" s="9" t="s">
        <v>8318</v>
      </c>
      <c r="R1013" t="s">
        <v>8320</v>
      </c>
      <c r="S1013" s="14">
        <f t="shared" si="156"/>
        <v>41946.606423611112</v>
      </c>
      <c r="T1013" s="14">
        <f t="shared" si="157"/>
        <v>41991.606423611112</v>
      </c>
      <c r="U1013">
        <f t="shared" si="163"/>
        <v>6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155"/>
        <v>215.35021</v>
      </c>
      <c r="P1014"/>
      <c r="Q1014" s="9" t="s">
        <v>8318</v>
      </c>
      <c r="R1014" t="s">
        <v>8320</v>
      </c>
      <c r="S1014" s="14">
        <f t="shared" si="156"/>
        <v>42714.14875</v>
      </c>
      <c r="T1014" s="14">
        <f t="shared" si="157"/>
        <v>42759.14875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155"/>
        <v>0.34527999999999998</v>
      </c>
      <c r="P1015"/>
      <c r="Q1015" s="9" t="s">
        <v>8318</v>
      </c>
      <c r="R1015" t="s">
        <v>8320</v>
      </c>
      <c r="S1015" s="14">
        <f t="shared" si="156"/>
        <v>42339.542314814818</v>
      </c>
      <c r="T1015" s="14">
        <f t="shared" si="157"/>
        <v>42367.541666666664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155"/>
        <v>0.30599999999999999</v>
      </c>
      <c r="P1016"/>
      <c r="Q1016" s="9" t="s">
        <v>8318</v>
      </c>
      <c r="R1016" t="s">
        <v>8320</v>
      </c>
      <c r="S1016" s="14">
        <f t="shared" si="156"/>
        <v>41954.710821759261</v>
      </c>
      <c r="T1016" s="14">
        <f t="shared" si="157"/>
        <v>42004.710821759261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155"/>
        <v>2.6666666666666668E-2</v>
      </c>
      <c r="P1017"/>
      <c r="Q1017" s="9" t="s">
        <v>8318</v>
      </c>
      <c r="R1017" t="s">
        <v>8320</v>
      </c>
      <c r="S1017" s="14">
        <f t="shared" si="156"/>
        <v>42303.586747685193</v>
      </c>
      <c r="T1017" s="14">
        <f t="shared" si="157"/>
        <v>42333.62841435185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155"/>
        <v>2.8420000000000001E-2</v>
      </c>
      <c r="P1018"/>
      <c r="Q1018" s="9" t="s">
        <v>8318</v>
      </c>
      <c r="R1018" t="s">
        <v>8320</v>
      </c>
      <c r="S1018" s="14">
        <f t="shared" si="156"/>
        <v>42421.815462962964</v>
      </c>
      <c r="T1018" s="14">
        <f t="shared" si="157"/>
        <v>42466.773796296293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155"/>
        <v>0.22878799999999999</v>
      </c>
      <c r="P1019"/>
      <c r="Q1019" s="9" t="s">
        <v>8318</v>
      </c>
      <c r="R1019" t="s">
        <v>8320</v>
      </c>
      <c r="S1019" s="14">
        <f t="shared" si="156"/>
        <v>42289.383506944447</v>
      </c>
      <c r="T1019" s="14">
        <f t="shared" si="157"/>
        <v>42329.425173611111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155"/>
        <v>3.1050000000000001E-2</v>
      </c>
      <c r="P1020"/>
      <c r="Q1020" s="9" t="s">
        <v>8318</v>
      </c>
      <c r="R1020" t="s">
        <v>8320</v>
      </c>
      <c r="S1020" s="14">
        <f t="shared" si="156"/>
        <v>42535.200613425928</v>
      </c>
      <c r="T1020" s="14">
        <f t="shared" si="157"/>
        <v>42565.200613425928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155"/>
        <v>0.47333333333333333</v>
      </c>
      <c r="P1021"/>
      <c r="Q1021" s="9" t="s">
        <v>8318</v>
      </c>
      <c r="R1021" t="s">
        <v>8320</v>
      </c>
      <c r="S1021" s="14">
        <f t="shared" si="156"/>
        <v>42009.682280092595</v>
      </c>
      <c r="T1021" s="14">
        <f t="shared" si="157"/>
        <v>42039.682280092595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155"/>
        <v>2.0554838709677421</v>
      </c>
      <c r="P1022"/>
      <c r="Q1022" s="9" t="s">
        <v>8324</v>
      </c>
      <c r="R1022" t="s">
        <v>8329</v>
      </c>
      <c r="S1022" s="14">
        <f t="shared" si="156"/>
        <v>42126.777881944443</v>
      </c>
      <c r="T1022" s="14">
        <f t="shared" si="157"/>
        <v>42156.740972222229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155"/>
        <v>3.5180366666666667</v>
      </c>
      <c r="P1023"/>
      <c r="Q1023" s="9" t="s">
        <v>8324</v>
      </c>
      <c r="R1023" t="s">
        <v>8329</v>
      </c>
      <c r="S1023" s="14">
        <f t="shared" si="156"/>
        <v>42270.960312500007</v>
      </c>
      <c r="T1023" s="14">
        <f t="shared" si="157"/>
        <v>42293.875000000007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155"/>
        <v>1.149</v>
      </c>
      <c r="P1024"/>
      <c r="Q1024" s="9" t="s">
        <v>8324</v>
      </c>
      <c r="R1024" t="s">
        <v>8329</v>
      </c>
      <c r="S1024" s="14">
        <f t="shared" si="156"/>
        <v>42111.35505787038</v>
      </c>
      <c r="T1024" s="14">
        <f t="shared" si="157"/>
        <v>42141.35505787038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155"/>
        <v>2.3715000000000002</v>
      </c>
      <c r="P1025"/>
      <c r="Q1025" s="9" t="s">
        <v>8324</v>
      </c>
      <c r="R1025" t="s">
        <v>8329</v>
      </c>
      <c r="S1025" s="14">
        <f t="shared" si="156"/>
        <v>42145.628020833341</v>
      </c>
      <c r="T1025" s="14">
        <f t="shared" si="157"/>
        <v>42175.628020833341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155"/>
        <v>1.1863774999999999</v>
      </c>
      <c r="P1026"/>
      <c r="Q1026" s="9" t="s">
        <v>8324</v>
      </c>
      <c r="R1026" t="s">
        <v>8329</v>
      </c>
      <c r="S1026" s="14">
        <f t="shared" si="156"/>
        <v>42370.288923611115</v>
      </c>
      <c r="T1026" s="14">
        <f t="shared" si="157"/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164">E1027/D1027</f>
        <v>1.099283142857143</v>
      </c>
      <c r="P1027"/>
      <c r="Q1027" s="9" t="s">
        <v>8324</v>
      </c>
      <c r="R1027" t="s">
        <v>8329</v>
      </c>
      <c r="S1027" s="14">
        <f t="shared" ref="S1027:S1090" si="165">((J1027/60/60/24)+DATE(1970,1,1)+(-7/24))</f>
        <v>42049.542094907411</v>
      </c>
      <c r="T1027" s="14">
        <f t="shared" ref="T1027:T1090" si="166">((I1027/60/60/24)+DATE(1970,1,1)+(-7/24))</f>
        <v>42079.500428240739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164"/>
        <v>1.0000828571428571</v>
      </c>
      <c r="P1028"/>
      <c r="Q1028" s="9" t="s">
        <v>8324</v>
      </c>
      <c r="R1028" t="s">
        <v>8329</v>
      </c>
      <c r="S1028" s="14">
        <f t="shared" si="165"/>
        <v>42426.115925925929</v>
      </c>
      <c r="T1028" s="14">
        <f t="shared" si="166"/>
        <v>42460.074259259265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164"/>
        <v>1.0309292094387414</v>
      </c>
      <c r="P1029"/>
      <c r="Q1029" s="9" t="s">
        <v>8324</v>
      </c>
      <c r="R1029" t="s">
        <v>8329</v>
      </c>
      <c r="S1029" s="14">
        <f t="shared" si="165"/>
        <v>41904.742442129631</v>
      </c>
      <c r="T1029" s="14">
        <f t="shared" si="166"/>
        <v>41934.742442129631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164"/>
        <v>1.1727000000000001</v>
      </c>
      <c r="P1030"/>
      <c r="Q1030" s="9" t="s">
        <v>8324</v>
      </c>
      <c r="R1030" t="s">
        <v>8329</v>
      </c>
      <c r="S1030" s="14">
        <f t="shared" si="165"/>
        <v>42755.335706018523</v>
      </c>
      <c r="T1030" s="14">
        <f t="shared" si="166"/>
        <v>42800.541666666664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164"/>
        <v>1.1175999999999999</v>
      </c>
      <c r="P1031"/>
      <c r="Q1031" s="9" t="s">
        <v>8324</v>
      </c>
      <c r="R1031" t="s">
        <v>8329</v>
      </c>
      <c r="S1031" s="14">
        <f t="shared" si="165"/>
        <v>42044.420219907413</v>
      </c>
      <c r="T1031" s="14">
        <f t="shared" si="166"/>
        <v>42098.624305555561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164"/>
        <v>3.4209999999999998</v>
      </c>
      <c r="P1032"/>
      <c r="Q1032" s="9" t="s">
        <v>8324</v>
      </c>
      <c r="R1032" t="s">
        <v>8329</v>
      </c>
      <c r="S1032" s="14">
        <f t="shared" si="165"/>
        <v>42611.19153935185</v>
      </c>
      <c r="T1032" s="14">
        <f t="shared" si="166"/>
        <v>42625.19153935185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164"/>
        <v>1.0740000000000001</v>
      </c>
      <c r="P1033"/>
      <c r="Q1033" s="9" t="s">
        <v>8324</v>
      </c>
      <c r="R1033" t="s">
        <v>8329</v>
      </c>
      <c r="S1033" s="14">
        <f t="shared" si="165"/>
        <v>42324.472337962965</v>
      </c>
      <c r="T1033" s="14">
        <f t="shared" si="166"/>
        <v>42354.472337962965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164"/>
        <v>1.0849703703703704</v>
      </c>
      <c r="P1034"/>
      <c r="Q1034" s="9" t="s">
        <v>8324</v>
      </c>
      <c r="R1034" t="s">
        <v>8329</v>
      </c>
      <c r="S1034" s="14">
        <f t="shared" si="165"/>
        <v>42514.375289351854</v>
      </c>
      <c r="T1034" s="14">
        <f t="shared" si="166"/>
        <v>42544.375289351854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164"/>
        <v>1.0286144578313252</v>
      </c>
      <c r="P1035"/>
      <c r="Q1035" s="9" t="s">
        <v>8324</v>
      </c>
      <c r="R1035" t="s">
        <v>8329</v>
      </c>
      <c r="S1035" s="14">
        <f t="shared" si="165"/>
        <v>42688.440740740749</v>
      </c>
      <c r="T1035" s="14">
        <f t="shared" si="166"/>
        <v>42716.440740740749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164"/>
        <v>1.3000180000000001</v>
      </c>
      <c r="P1036"/>
      <c r="Q1036" s="9" t="s">
        <v>8324</v>
      </c>
      <c r="R1036" t="s">
        <v>8329</v>
      </c>
      <c r="S1036" s="14">
        <f t="shared" si="165"/>
        <v>42554.8750462963</v>
      </c>
      <c r="T1036" s="14">
        <f t="shared" si="166"/>
        <v>42586.874305555561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164"/>
        <v>1.0765217391304347</v>
      </c>
      <c r="P1037"/>
      <c r="Q1037" s="9" t="s">
        <v>8324</v>
      </c>
      <c r="R1037" t="s">
        <v>8329</v>
      </c>
      <c r="S1037" s="14">
        <f t="shared" si="165"/>
        <v>42016.349768518521</v>
      </c>
      <c r="T1037" s="14">
        <f t="shared" si="166"/>
        <v>42046.349768518521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164"/>
        <v>1.1236044444444444</v>
      </c>
      <c r="P1038"/>
      <c r="Q1038" s="9" t="s">
        <v>8324</v>
      </c>
      <c r="R1038" t="s">
        <v>8329</v>
      </c>
      <c r="S1038" s="14">
        <f t="shared" si="165"/>
        <v>41249.15729166667</v>
      </c>
      <c r="T1038" s="14">
        <f t="shared" si="166"/>
        <v>41281.041666666672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164"/>
        <v>1.0209999999999999</v>
      </c>
      <c r="P1039"/>
      <c r="Q1039" s="9" t="s">
        <v>8324</v>
      </c>
      <c r="R1039" t="s">
        <v>8329</v>
      </c>
      <c r="S1039" s="14">
        <f t="shared" si="165"/>
        <v>42119.530810185192</v>
      </c>
      <c r="T1039" s="14">
        <f t="shared" si="166"/>
        <v>42141.916666666664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164"/>
        <v>1.4533333333333334</v>
      </c>
      <c r="P1040"/>
      <c r="Q1040" s="9" t="s">
        <v>8324</v>
      </c>
      <c r="R1040" t="s">
        <v>8329</v>
      </c>
      <c r="S1040" s="14">
        <f t="shared" si="165"/>
        <v>42417.940081018525</v>
      </c>
      <c r="T1040" s="14">
        <f t="shared" si="166"/>
        <v>42447.898414351854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164"/>
        <v>1.282</v>
      </c>
      <c r="P1041"/>
      <c r="Q1041" s="9" t="s">
        <v>8324</v>
      </c>
      <c r="R1041" t="s">
        <v>8329</v>
      </c>
      <c r="S1041" s="14">
        <f t="shared" si="165"/>
        <v>42691.817662037043</v>
      </c>
      <c r="T1041" s="14">
        <f t="shared" si="166"/>
        <v>42717.040972222225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164"/>
        <v>2.9411764705882353E-3</v>
      </c>
      <c r="P1042">
        <f t="shared" ref="P1042:P1043" si="167">SUM(E1042/L1042)</f>
        <v>250</v>
      </c>
      <c r="Q1042" s="9" t="s">
        <v>8330</v>
      </c>
      <c r="R1042" t="s">
        <v>8331</v>
      </c>
      <c r="S1042" s="14">
        <f t="shared" si="165"/>
        <v>42579.416770833333</v>
      </c>
      <c r="T1042" s="14">
        <f t="shared" si="166"/>
        <v>42609.416770833333</v>
      </c>
      <c r="U1042">
        <f t="shared" ref="U1042:U1043" si="168">SUM(L1042+5)</f>
        <v>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164"/>
        <v>0</v>
      </c>
      <c r="P1043" t="e">
        <f t="shared" si="167"/>
        <v>#DIV/0!</v>
      </c>
      <c r="Q1043" s="9" t="s">
        <v>8330</v>
      </c>
      <c r="R1043" t="s">
        <v>8331</v>
      </c>
      <c r="S1043" s="14">
        <f t="shared" si="165"/>
        <v>41830.768425925933</v>
      </c>
      <c r="T1043" s="14">
        <f t="shared" si="166"/>
        <v>41850.768425925933</v>
      </c>
      <c r="U1043">
        <f t="shared" si="168"/>
        <v>5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164"/>
        <v>1.5384615384615385E-2</v>
      </c>
      <c r="P1044"/>
      <c r="Q1044" s="9" t="s">
        <v>8330</v>
      </c>
      <c r="R1044" t="s">
        <v>8331</v>
      </c>
      <c r="S1044" s="14">
        <f t="shared" si="165"/>
        <v>41851.404490740744</v>
      </c>
      <c r="T1044" s="14">
        <f t="shared" si="166"/>
        <v>41894.125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164"/>
        <v>8.5370000000000001E-2</v>
      </c>
      <c r="P1045"/>
      <c r="Q1045" s="9" t="s">
        <v>8330</v>
      </c>
      <c r="R1045" t="s">
        <v>8331</v>
      </c>
      <c r="S1045" s="14">
        <f t="shared" si="165"/>
        <v>42113.961284722223</v>
      </c>
      <c r="T1045" s="14">
        <f t="shared" si="166"/>
        <v>42143.961284722223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164"/>
        <v>8.571428571428571E-4</v>
      </c>
      <c r="P1046">
        <f>SUM(E1046/L1046)</f>
        <v>3</v>
      </c>
      <c r="Q1046" s="9" t="s">
        <v>8330</v>
      </c>
      <c r="R1046" t="s">
        <v>8331</v>
      </c>
      <c r="S1046" s="14">
        <f t="shared" si="165"/>
        <v>42011.634270833332</v>
      </c>
      <c r="T1046" s="14">
        <f t="shared" si="166"/>
        <v>42068.560416666667</v>
      </c>
      <c r="U1046">
        <f>SUM(L1046+5)</f>
        <v>7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164"/>
        <v>2.6599999999999999E-2</v>
      </c>
      <c r="P1047"/>
      <c r="Q1047" s="9" t="s">
        <v>8330</v>
      </c>
      <c r="R1047" t="s">
        <v>8331</v>
      </c>
      <c r="S1047" s="14">
        <f t="shared" si="165"/>
        <v>41844.582754629635</v>
      </c>
      <c r="T1047" s="14">
        <f t="shared" si="166"/>
        <v>41874.582754629635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164"/>
        <v>0</v>
      </c>
      <c r="P1048" t="e">
        <f t="shared" ref="P1048:P1049" si="169">SUM(E1048/L1048)</f>
        <v>#DIV/0!</v>
      </c>
      <c r="Q1048" s="9" t="s">
        <v>8330</v>
      </c>
      <c r="R1048" t="s">
        <v>8331</v>
      </c>
      <c r="S1048" s="14">
        <f t="shared" si="165"/>
        <v>42319.55972222222</v>
      </c>
      <c r="T1048" s="14">
        <f t="shared" si="166"/>
        <v>42364.55972222222</v>
      </c>
      <c r="U1048">
        <f t="shared" ref="U1048:U1049" si="170">SUM(L1048+5)</f>
        <v>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164"/>
        <v>5.0000000000000001E-4</v>
      </c>
      <c r="P1049">
        <f t="shared" si="169"/>
        <v>1</v>
      </c>
      <c r="Q1049" s="9" t="s">
        <v>8330</v>
      </c>
      <c r="R1049" t="s">
        <v>8331</v>
      </c>
      <c r="S1049" s="14">
        <f t="shared" si="165"/>
        <v>41918.52679398148</v>
      </c>
      <c r="T1049" s="14">
        <f t="shared" si="166"/>
        <v>41948.568460648152</v>
      </c>
      <c r="U1049">
        <f t="shared" si="170"/>
        <v>6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164"/>
        <v>1.4133333333333333E-2</v>
      </c>
      <c r="P1050"/>
      <c r="Q1050" s="9" t="s">
        <v>8330</v>
      </c>
      <c r="R1050" t="s">
        <v>8331</v>
      </c>
      <c r="S1050" s="14">
        <f t="shared" si="165"/>
        <v>42597.761446759258</v>
      </c>
      <c r="T1050" s="14">
        <f t="shared" si="166"/>
        <v>42637.761446759258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164"/>
        <v>0</v>
      </c>
      <c r="P1051" t="e">
        <f t="shared" ref="P1051:P1054" si="171">SUM(E1051/L1051)</f>
        <v>#DIV/0!</v>
      </c>
      <c r="Q1051" s="9" t="s">
        <v>8330</v>
      </c>
      <c r="R1051" t="s">
        <v>8331</v>
      </c>
      <c r="S1051" s="14">
        <f t="shared" si="165"/>
        <v>42382.139409722229</v>
      </c>
      <c r="T1051" s="14">
        <f t="shared" si="166"/>
        <v>42412.139409722229</v>
      </c>
      <c r="U1051">
        <f t="shared" ref="U1051:U1054" si="172">SUM(L1051+5)</f>
        <v>5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164"/>
        <v>0</v>
      </c>
      <c r="P1052" t="e">
        <f t="shared" si="171"/>
        <v>#DIV/0!</v>
      </c>
      <c r="Q1052" s="9" t="s">
        <v>8330</v>
      </c>
      <c r="R1052" t="s">
        <v>8331</v>
      </c>
      <c r="S1052" s="14">
        <f t="shared" si="165"/>
        <v>42231.505520833336</v>
      </c>
      <c r="T1052" s="14">
        <f t="shared" si="166"/>
        <v>42261.505520833336</v>
      </c>
      <c r="U1052">
        <f t="shared" si="172"/>
        <v>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164"/>
        <v>0</v>
      </c>
      <c r="P1053" t="e">
        <f t="shared" si="171"/>
        <v>#DIV/0!</v>
      </c>
      <c r="Q1053" s="9" t="s">
        <v>8330</v>
      </c>
      <c r="R1053" t="s">
        <v>8331</v>
      </c>
      <c r="S1053" s="14">
        <f t="shared" si="165"/>
        <v>41849.72251157408</v>
      </c>
      <c r="T1053" s="14">
        <f t="shared" si="166"/>
        <v>41877.72251157408</v>
      </c>
      <c r="U1053">
        <f t="shared" si="172"/>
        <v>5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164"/>
        <v>0</v>
      </c>
      <c r="P1054" t="e">
        <f t="shared" si="171"/>
        <v>#DIV/0!</v>
      </c>
      <c r="Q1054" s="9" t="s">
        <v>8330</v>
      </c>
      <c r="R1054" t="s">
        <v>8331</v>
      </c>
      <c r="S1054" s="14">
        <f t="shared" si="165"/>
        <v>42483.505729166667</v>
      </c>
      <c r="T1054" s="14">
        <f t="shared" si="166"/>
        <v>42527.54791666667</v>
      </c>
      <c r="U1054">
        <f t="shared" si="172"/>
        <v>5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164"/>
        <v>0.01</v>
      </c>
      <c r="P1055"/>
      <c r="Q1055" s="9" t="s">
        <v>8330</v>
      </c>
      <c r="R1055" t="s">
        <v>8331</v>
      </c>
      <c r="S1055" s="14">
        <f t="shared" si="165"/>
        <v>42774.881157407413</v>
      </c>
      <c r="T1055" s="14">
        <f t="shared" si="166"/>
        <v>42799.881157407413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164"/>
        <v>0</v>
      </c>
      <c r="P1056" t="e">
        <f t="shared" ref="P1056:P1061" si="173">SUM(E1056/L1056)</f>
        <v>#DIV/0!</v>
      </c>
      <c r="Q1056" s="9" t="s">
        <v>8330</v>
      </c>
      <c r="R1056" t="s">
        <v>8331</v>
      </c>
      <c r="S1056" s="14">
        <f t="shared" si="165"/>
        <v>41831.560173611113</v>
      </c>
      <c r="T1056" s="14">
        <f t="shared" si="166"/>
        <v>41861.625</v>
      </c>
      <c r="U1056">
        <f t="shared" ref="U1056:U1061" si="174">SUM(L1056+5)</f>
        <v>5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164"/>
        <v>0</v>
      </c>
      <c r="P1057" t="e">
        <f t="shared" si="173"/>
        <v>#DIV/0!</v>
      </c>
      <c r="Q1057" s="9" t="s">
        <v>8330</v>
      </c>
      <c r="R1057" t="s">
        <v>8331</v>
      </c>
      <c r="S1057" s="14">
        <f t="shared" si="165"/>
        <v>42406.700752314813</v>
      </c>
      <c r="T1057" s="14">
        <f t="shared" si="166"/>
        <v>42436.700752314813</v>
      </c>
      <c r="U1057">
        <f t="shared" si="174"/>
        <v>5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164"/>
        <v>0</v>
      </c>
      <c r="P1058" t="e">
        <f t="shared" si="173"/>
        <v>#DIV/0!</v>
      </c>
      <c r="Q1058" s="9" t="s">
        <v>8330</v>
      </c>
      <c r="R1058" t="s">
        <v>8331</v>
      </c>
      <c r="S1058" s="14">
        <f t="shared" si="165"/>
        <v>42058.427974537037</v>
      </c>
      <c r="T1058" s="14">
        <f t="shared" si="166"/>
        <v>42118.38630787038</v>
      </c>
      <c r="U1058">
        <f t="shared" si="174"/>
        <v>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164"/>
        <v>0</v>
      </c>
      <c r="P1059" t="e">
        <f t="shared" si="173"/>
        <v>#DIV/0!</v>
      </c>
      <c r="Q1059" s="9" t="s">
        <v>8330</v>
      </c>
      <c r="R1059" t="s">
        <v>8331</v>
      </c>
      <c r="S1059" s="14">
        <f t="shared" si="165"/>
        <v>42678.579664351848</v>
      </c>
      <c r="T1059" s="14">
        <f t="shared" si="166"/>
        <v>42708.621331018519</v>
      </c>
      <c r="U1059">
        <f t="shared" si="174"/>
        <v>5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164"/>
        <v>0</v>
      </c>
      <c r="P1060" t="e">
        <f t="shared" si="173"/>
        <v>#DIV/0!</v>
      </c>
      <c r="Q1060" s="9" t="s">
        <v>8330</v>
      </c>
      <c r="R1060" t="s">
        <v>8331</v>
      </c>
      <c r="S1060" s="14">
        <f t="shared" si="165"/>
        <v>42047.609293981484</v>
      </c>
      <c r="T1060" s="14">
        <f t="shared" si="166"/>
        <v>42088.708333333336</v>
      </c>
      <c r="U1060">
        <f t="shared" si="174"/>
        <v>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164"/>
        <v>0</v>
      </c>
      <c r="P1061" t="e">
        <f t="shared" si="173"/>
        <v>#DIV/0!</v>
      </c>
      <c r="Q1061" s="9" t="s">
        <v>8330</v>
      </c>
      <c r="R1061" t="s">
        <v>8331</v>
      </c>
      <c r="S1061" s="14">
        <f t="shared" si="165"/>
        <v>42046.498333333337</v>
      </c>
      <c r="T1061" s="14">
        <f t="shared" si="166"/>
        <v>42076.456666666672</v>
      </c>
      <c r="U1061">
        <f t="shared" si="174"/>
        <v>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164"/>
        <v>0.01</v>
      </c>
      <c r="P1062"/>
      <c r="Q1062" s="9" t="s">
        <v>8330</v>
      </c>
      <c r="R1062" t="s">
        <v>8331</v>
      </c>
      <c r="S1062" s="14">
        <f t="shared" si="165"/>
        <v>42079.621446759258</v>
      </c>
      <c r="T1062" s="14">
        <f t="shared" si="166"/>
        <v>42109.621446759258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164"/>
        <v>0</v>
      </c>
      <c r="P1063" t="e">
        <f>SUM(E1063/L1063)</f>
        <v>#DIV/0!</v>
      </c>
      <c r="Q1063" s="9" t="s">
        <v>8330</v>
      </c>
      <c r="R1063" t="s">
        <v>8331</v>
      </c>
      <c r="S1063" s="14">
        <f t="shared" si="165"/>
        <v>42431.9850462963</v>
      </c>
      <c r="T1063" s="14">
        <f t="shared" si="166"/>
        <v>42491.750000000007</v>
      </c>
      <c r="U1063">
        <f>SUM(L1063+5)</f>
        <v>5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164"/>
        <v>0.95477386934673369</v>
      </c>
      <c r="P1064"/>
      <c r="Q1064" s="9" t="s">
        <v>8330</v>
      </c>
      <c r="R1064" t="s">
        <v>8331</v>
      </c>
      <c r="S1064" s="14">
        <f t="shared" si="165"/>
        <v>42556.515520833338</v>
      </c>
      <c r="T1064" s="14">
        <f t="shared" si="166"/>
        <v>42563.515520833338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164"/>
        <v>0</v>
      </c>
      <c r="P1065" t="e">
        <f>SUM(E1065/L1065)</f>
        <v>#DIV/0!</v>
      </c>
      <c r="Q1065" s="9" t="s">
        <v>8330</v>
      </c>
      <c r="R1065" t="s">
        <v>8331</v>
      </c>
      <c r="S1065" s="14">
        <f t="shared" si="165"/>
        <v>42582.73914351852</v>
      </c>
      <c r="T1065" s="14">
        <f t="shared" si="166"/>
        <v>42612.73914351852</v>
      </c>
      <c r="U1065">
        <f>SUM(L1065+5)</f>
        <v>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164"/>
        <v>8.9744444444444446E-2</v>
      </c>
      <c r="P1066"/>
      <c r="Q1066" s="9" t="s">
        <v>8332</v>
      </c>
      <c r="R1066" t="s">
        <v>8333</v>
      </c>
      <c r="S1066" s="14">
        <f t="shared" si="165"/>
        <v>41416.936377314814</v>
      </c>
      <c r="T1066" s="14">
        <f t="shared" si="166"/>
        <v>41461.936377314814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164"/>
        <v>2.7E-2</v>
      </c>
      <c r="P1067"/>
      <c r="Q1067" s="9" t="s">
        <v>8332</v>
      </c>
      <c r="R1067" t="s">
        <v>8333</v>
      </c>
      <c r="S1067" s="14">
        <f t="shared" si="165"/>
        <v>41661.089375000003</v>
      </c>
      <c r="T1067" s="14">
        <f t="shared" si="166"/>
        <v>41689.089375000003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164"/>
        <v>3.3673333333333333E-2</v>
      </c>
      <c r="P1068"/>
      <c r="Q1068" s="9" t="s">
        <v>8332</v>
      </c>
      <c r="R1068" t="s">
        <v>8333</v>
      </c>
      <c r="S1068" s="14">
        <f t="shared" si="165"/>
        <v>41445.671087962968</v>
      </c>
      <c r="T1068" s="14">
        <f t="shared" si="166"/>
        <v>41490.671087962968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164"/>
        <v>0.26</v>
      </c>
      <c r="P1069"/>
      <c r="Q1069" s="9" t="s">
        <v>8332</v>
      </c>
      <c r="R1069" t="s">
        <v>8333</v>
      </c>
      <c r="S1069" s="14">
        <f t="shared" si="165"/>
        <v>41599.564016203709</v>
      </c>
      <c r="T1069" s="14">
        <f t="shared" si="166"/>
        <v>41629.564016203709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164"/>
        <v>1.5E-3</v>
      </c>
      <c r="P1070">
        <f>SUM(E1070/L1070)</f>
        <v>11.25</v>
      </c>
      <c r="Q1070" s="9" t="s">
        <v>8332</v>
      </c>
      <c r="R1070" t="s">
        <v>8333</v>
      </c>
      <c r="S1070" s="14">
        <f t="shared" si="165"/>
        <v>42440.07944444444</v>
      </c>
      <c r="T1070" s="14">
        <f t="shared" si="166"/>
        <v>42470.037777777783</v>
      </c>
      <c r="U1070">
        <f>SUM(L1070+5)</f>
        <v>9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164"/>
        <v>0.38636363636363635</v>
      </c>
      <c r="P1071"/>
      <c r="Q1071" s="9" t="s">
        <v>8332</v>
      </c>
      <c r="R1071" t="s">
        <v>8333</v>
      </c>
      <c r="S1071" s="14">
        <f t="shared" si="165"/>
        <v>41571.93818287037</v>
      </c>
      <c r="T1071" s="14">
        <f t="shared" si="166"/>
        <v>41603.979849537041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164"/>
        <v>7.0000000000000001E-3</v>
      </c>
      <c r="P1072"/>
      <c r="Q1072" s="9" t="s">
        <v>8332</v>
      </c>
      <c r="R1072" t="s">
        <v>8333</v>
      </c>
      <c r="S1072" s="14">
        <f t="shared" si="165"/>
        <v>41162.72016203704</v>
      </c>
      <c r="T1072" s="14">
        <f t="shared" si="166"/>
        <v>41182.72016203704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164"/>
        <v>0</v>
      </c>
      <c r="P1073" t="e">
        <f t="shared" ref="P1073:P1074" si="175">SUM(E1073/L1073)</f>
        <v>#DIV/0!</v>
      </c>
      <c r="Q1073" s="9" t="s">
        <v>8332</v>
      </c>
      <c r="R1073" t="s">
        <v>8333</v>
      </c>
      <c r="S1073" s="14">
        <f t="shared" si="165"/>
        <v>42295.461724537039</v>
      </c>
      <c r="T1073" s="14">
        <f t="shared" si="166"/>
        <v>42325.503391203711</v>
      </c>
      <c r="U1073">
        <f t="shared" ref="U1073:U1074" si="176">SUM(L1073+5)</f>
        <v>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164"/>
        <v>6.8000000000000005E-4</v>
      </c>
      <c r="P1074">
        <f t="shared" si="175"/>
        <v>12.75</v>
      </c>
      <c r="Q1074" s="9" t="s">
        <v>8332</v>
      </c>
      <c r="R1074" t="s">
        <v>8333</v>
      </c>
      <c r="S1074" s="14">
        <f t="shared" si="165"/>
        <v>41645.54047453704</v>
      </c>
      <c r="T1074" s="14">
        <f t="shared" si="166"/>
        <v>41675.54047453704</v>
      </c>
      <c r="U1074">
        <f t="shared" si="176"/>
        <v>9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164"/>
        <v>1.3333333333333334E-2</v>
      </c>
      <c r="P1075"/>
      <c r="Q1075" s="9" t="s">
        <v>8332</v>
      </c>
      <c r="R1075" t="s">
        <v>8333</v>
      </c>
      <c r="S1075" s="14">
        <f t="shared" si="165"/>
        <v>40802.67292824074</v>
      </c>
      <c r="T1075" s="14">
        <f t="shared" si="166"/>
        <v>40832.67292824074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164"/>
        <v>6.3092592592592589E-2</v>
      </c>
      <c r="P1076"/>
      <c r="Q1076" s="9" t="s">
        <v>8332</v>
      </c>
      <c r="R1076" t="s">
        <v>8333</v>
      </c>
      <c r="S1076" s="14">
        <f t="shared" si="165"/>
        <v>41612.881307870375</v>
      </c>
      <c r="T1076" s="14">
        <f t="shared" si="166"/>
        <v>41642.881307870375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164"/>
        <v>4.4999999999999998E-2</v>
      </c>
      <c r="P1077"/>
      <c r="Q1077" s="9" t="s">
        <v>8332</v>
      </c>
      <c r="R1077" t="s">
        <v>8333</v>
      </c>
      <c r="S1077" s="14">
        <f t="shared" si="165"/>
        <v>41005.612453703703</v>
      </c>
      <c r="T1077" s="14">
        <f t="shared" si="166"/>
        <v>41035.612453703703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164"/>
        <v>0.62765333333333329</v>
      </c>
      <c r="P1078"/>
      <c r="Q1078" s="9" t="s">
        <v>8332</v>
      </c>
      <c r="R1078" t="s">
        <v>8333</v>
      </c>
      <c r="S1078" s="14">
        <f t="shared" si="165"/>
        <v>41838.086226851854</v>
      </c>
      <c r="T1078" s="14">
        <f t="shared" si="166"/>
        <v>41893.086226851854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164"/>
        <v>0.29376000000000002</v>
      </c>
      <c r="P1079"/>
      <c r="Q1079" s="9" t="s">
        <v>8332</v>
      </c>
      <c r="R1079" t="s">
        <v>8333</v>
      </c>
      <c r="S1079" s="14">
        <f t="shared" si="165"/>
        <v>42352.875127314815</v>
      </c>
      <c r="T1079" s="14">
        <f t="shared" si="166"/>
        <v>42382.875127314815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164"/>
        <v>7.4999999999999997E-2</v>
      </c>
      <c r="P1080"/>
      <c r="Q1080" s="9" t="s">
        <v>8332</v>
      </c>
      <c r="R1080" t="s">
        <v>8333</v>
      </c>
      <c r="S1080" s="14">
        <f t="shared" si="165"/>
        <v>40700.904178240744</v>
      </c>
      <c r="T1080" s="14">
        <f t="shared" si="166"/>
        <v>40745.904178240744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164"/>
        <v>2.6076923076923077E-2</v>
      </c>
      <c r="P1081"/>
      <c r="Q1081" s="9" t="s">
        <v>8332</v>
      </c>
      <c r="R1081" t="s">
        <v>8333</v>
      </c>
      <c r="S1081" s="14">
        <f t="shared" si="165"/>
        <v>42479.274722222232</v>
      </c>
      <c r="T1081" s="14">
        <f t="shared" si="166"/>
        <v>42504.274722222232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164"/>
        <v>9.1050000000000006E-2</v>
      </c>
      <c r="P1082"/>
      <c r="Q1082" s="9" t="s">
        <v>8332</v>
      </c>
      <c r="R1082" t="s">
        <v>8333</v>
      </c>
      <c r="S1082" s="14">
        <f t="shared" si="165"/>
        <v>41739.846446759264</v>
      </c>
      <c r="T1082" s="14">
        <f t="shared" si="166"/>
        <v>41769.846446759264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164"/>
        <v>1.7647058823529413E-4</v>
      </c>
      <c r="P1083">
        <f>SUM(E1083/L1083)</f>
        <v>3</v>
      </c>
      <c r="Q1083" s="9" t="s">
        <v>8332</v>
      </c>
      <c r="R1083" t="s">
        <v>8333</v>
      </c>
      <c r="S1083" s="14">
        <f t="shared" si="165"/>
        <v>42002.635324074079</v>
      </c>
      <c r="T1083" s="14">
        <f t="shared" si="166"/>
        <v>42032.635324074079</v>
      </c>
      <c r="U1083">
        <f>SUM(L1083+5)</f>
        <v>9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164"/>
        <v>5.5999999999999999E-3</v>
      </c>
      <c r="P1084"/>
      <c r="Q1084" s="9" t="s">
        <v>8332</v>
      </c>
      <c r="R1084" t="s">
        <v>8333</v>
      </c>
      <c r="S1084" s="14">
        <f t="shared" si="165"/>
        <v>41101.614444444451</v>
      </c>
      <c r="T1084" s="14">
        <f t="shared" si="166"/>
        <v>41131.614444444451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164"/>
        <v>8.2000000000000007E-3</v>
      </c>
      <c r="P1085"/>
      <c r="Q1085" s="9" t="s">
        <v>8332</v>
      </c>
      <c r="R1085" t="s">
        <v>8333</v>
      </c>
      <c r="S1085" s="14">
        <f t="shared" si="165"/>
        <v>41793.3678587963</v>
      </c>
      <c r="T1085" s="14">
        <f t="shared" si="166"/>
        <v>41853.3678587963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164"/>
        <v>0</v>
      </c>
      <c r="P1086" t="e">
        <f>SUM(E1086/L1086)</f>
        <v>#DIV/0!</v>
      </c>
      <c r="Q1086" s="9" t="s">
        <v>8332</v>
      </c>
      <c r="R1086" t="s">
        <v>8333</v>
      </c>
      <c r="S1086" s="14">
        <f t="shared" si="165"/>
        <v>41829.620416666665</v>
      </c>
      <c r="T1086" s="14">
        <f t="shared" si="166"/>
        <v>41859.620416666665</v>
      </c>
      <c r="U1086">
        <f>SUM(L1086+5)</f>
        <v>5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164"/>
        <v>3.4200000000000001E-2</v>
      </c>
      <c r="P1087"/>
      <c r="Q1087" s="9" t="s">
        <v>8332</v>
      </c>
      <c r="R1087" t="s">
        <v>8333</v>
      </c>
      <c r="S1087" s="14">
        <f t="shared" si="165"/>
        <v>42413.379340277781</v>
      </c>
      <c r="T1087" s="14">
        <f t="shared" si="166"/>
        <v>42443.337673611117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164"/>
        <v>8.3333333333333339E-4</v>
      </c>
      <c r="P1088">
        <f t="shared" ref="P1088:P1089" si="177">SUM(E1088/L1088)</f>
        <v>7.5</v>
      </c>
      <c r="Q1088" s="9" t="s">
        <v>8332</v>
      </c>
      <c r="R1088" t="s">
        <v>8333</v>
      </c>
      <c r="S1088" s="14">
        <f t="shared" si="165"/>
        <v>41845.57512731482</v>
      </c>
      <c r="T1088" s="14">
        <f t="shared" si="166"/>
        <v>41875.57512731482</v>
      </c>
      <c r="U1088">
        <f t="shared" ref="U1088:U1089" si="178">SUM(L1088+5)</f>
        <v>7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164"/>
        <v>0</v>
      </c>
      <c r="P1089" t="e">
        <f t="shared" si="177"/>
        <v>#DIV/0!</v>
      </c>
      <c r="Q1089" s="9" t="s">
        <v>8332</v>
      </c>
      <c r="R1089" t="s">
        <v>8333</v>
      </c>
      <c r="S1089" s="14">
        <f t="shared" si="165"/>
        <v>41775.422303240746</v>
      </c>
      <c r="T1089" s="14">
        <f t="shared" si="166"/>
        <v>41805.422303240746</v>
      </c>
      <c r="U1089">
        <f t="shared" si="178"/>
        <v>5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164"/>
        <v>0.14182977777777778</v>
      </c>
      <c r="P1090"/>
      <c r="Q1090" s="9" t="s">
        <v>8332</v>
      </c>
      <c r="R1090" t="s">
        <v>8333</v>
      </c>
      <c r="S1090" s="14">
        <f t="shared" si="165"/>
        <v>41723.507719907408</v>
      </c>
      <c r="T1090" s="14">
        <f t="shared" si="166"/>
        <v>41753.507719907408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79">E1091/D1091</f>
        <v>7.8266666666666665E-2</v>
      </c>
      <c r="P1091"/>
      <c r="Q1091" s="9" t="s">
        <v>8332</v>
      </c>
      <c r="R1091" t="s">
        <v>8333</v>
      </c>
      <c r="S1091" s="14">
        <f t="shared" ref="S1091:S1154" si="180">((J1091/60/60/24)+DATE(1970,1,1)+(-7/24))</f>
        <v>42150.897858796299</v>
      </c>
      <c r="T1091" s="14">
        <f t="shared" ref="T1091:T1154" si="181">((I1091/60/60/24)+DATE(1970,1,1)+(-7/24))</f>
        <v>42180.897858796299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79"/>
        <v>3.8464497269020693E-4</v>
      </c>
      <c r="P1092">
        <f>SUM(E1092/L1092)</f>
        <v>5</v>
      </c>
      <c r="Q1092" s="9" t="s">
        <v>8332</v>
      </c>
      <c r="R1092" t="s">
        <v>8333</v>
      </c>
      <c r="S1092" s="14">
        <f t="shared" si="180"/>
        <v>42122.894131944449</v>
      </c>
      <c r="T1092" s="14">
        <f t="shared" si="181"/>
        <v>42152.894131944449</v>
      </c>
      <c r="U1092">
        <f>SUM(L1092+5)</f>
        <v>6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79"/>
        <v>0.125</v>
      </c>
      <c r="P1093"/>
      <c r="Q1093" s="9" t="s">
        <v>8332</v>
      </c>
      <c r="R1093" t="s">
        <v>8333</v>
      </c>
      <c r="S1093" s="14">
        <f t="shared" si="180"/>
        <v>42440.528611111113</v>
      </c>
      <c r="T1093" s="14">
        <f t="shared" si="181"/>
        <v>42470.486944444441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79"/>
        <v>1.0500000000000001E-2</v>
      </c>
      <c r="P1094"/>
      <c r="Q1094" s="9" t="s">
        <v>8332</v>
      </c>
      <c r="R1094" t="s">
        <v>8333</v>
      </c>
      <c r="S1094" s="14">
        <f t="shared" si="180"/>
        <v>41249.734236111115</v>
      </c>
      <c r="T1094" s="14">
        <f t="shared" si="181"/>
        <v>41279.734236111115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79"/>
        <v>0.14083333333333334</v>
      </c>
      <c r="P1095"/>
      <c r="Q1095" s="9" t="s">
        <v>8332</v>
      </c>
      <c r="R1095" t="s">
        <v>8333</v>
      </c>
      <c r="S1095" s="14">
        <f t="shared" si="180"/>
        <v>42396.682141203702</v>
      </c>
      <c r="T1095" s="14">
        <f t="shared" si="181"/>
        <v>42411.682141203702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79"/>
        <v>0.18300055555555556</v>
      </c>
      <c r="P1096"/>
      <c r="Q1096" s="9" t="s">
        <v>8332</v>
      </c>
      <c r="R1096" t="s">
        <v>8333</v>
      </c>
      <c r="S1096" s="14">
        <f t="shared" si="180"/>
        <v>40795.421678240738</v>
      </c>
      <c r="T1096" s="14">
        <f t="shared" si="181"/>
        <v>40825.421678240738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79"/>
        <v>5.0347999999999997E-2</v>
      </c>
      <c r="P1097"/>
      <c r="Q1097" s="9" t="s">
        <v>8332</v>
      </c>
      <c r="R1097" t="s">
        <v>8333</v>
      </c>
      <c r="S1097" s="14">
        <f t="shared" si="180"/>
        <v>41486.245601851857</v>
      </c>
      <c r="T1097" s="14">
        <f t="shared" si="181"/>
        <v>41516.245601851857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79"/>
        <v>0.17933333333333334</v>
      </c>
      <c r="P1098"/>
      <c r="Q1098" s="9" t="s">
        <v>8332</v>
      </c>
      <c r="R1098" t="s">
        <v>8333</v>
      </c>
      <c r="S1098" s="14">
        <f t="shared" si="180"/>
        <v>41885.226319444446</v>
      </c>
      <c r="T1098" s="14">
        <f t="shared" si="181"/>
        <v>41915.854166666672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79"/>
        <v>4.6999999999999999E-4</v>
      </c>
      <c r="P1099">
        <f>SUM(E1099/L1099)</f>
        <v>6.7142857142857144</v>
      </c>
      <c r="Q1099" s="9" t="s">
        <v>8332</v>
      </c>
      <c r="R1099" t="s">
        <v>8333</v>
      </c>
      <c r="S1099" s="14">
        <f t="shared" si="180"/>
        <v>41660.500891203708</v>
      </c>
      <c r="T1099" s="14">
        <f t="shared" si="181"/>
        <v>41700.500891203708</v>
      </c>
      <c r="U1099">
        <f>SUM(L1099+5)</f>
        <v>12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79"/>
        <v>7.2120000000000004E-2</v>
      </c>
      <c r="P1100"/>
      <c r="Q1100" s="9" t="s">
        <v>8332</v>
      </c>
      <c r="R1100" t="s">
        <v>8333</v>
      </c>
      <c r="S1100" s="14">
        <f t="shared" si="180"/>
        <v>41712.471006944448</v>
      </c>
      <c r="T1100" s="14">
        <f t="shared" si="181"/>
        <v>41742.471006944448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79"/>
        <v>5.0000000000000001E-3</v>
      </c>
      <c r="P1101"/>
      <c r="Q1101" s="9" t="s">
        <v>8332</v>
      </c>
      <c r="R1101" t="s">
        <v>8333</v>
      </c>
      <c r="S1101" s="14">
        <f t="shared" si="180"/>
        <v>42107.544768518521</v>
      </c>
      <c r="T1101" s="14">
        <f t="shared" si="181"/>
        <v>42137.544768518521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79"/>
        <v>2.5000000000000001E-2</v>
      </c>
      <c r="P1102"/>
      <c r="Q1102" s="9" t="s">
        <v>8332</v>
      </c>
      <c r="R1102" t="s">
        <v>8333</v>
      </c>
      <c r="S1102" s="14">
        <f t="shared" si="180"/>
        <v>42383.819108796299</v>
      </c>
      <c r="T1102" s="14">
        <f t="shared" si="181"/>
        <v>42413.819108796299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79"/>
        <v>4.0999999999999999E-4</v>
      </c>
      <c r="P1103">
        <f>SUM(E1103/L1103)</f>
        <v>6.833333333333333</v>
      </c>
      <c r="Q1103" s="9" t="s">
        <v>8332</v>
      </c>
      <c r="R1103" t="s">
        <v>8333</v>
      </c>
      <c r="S1103" s="14">
        <f t="shared" si="180"/>
        <v>42538.480763888896</v>
      </c>
      <c r="T1103" s="14">
        <f t="shared" si="181"/>
        <v>42565.466666666667</v>
      </c>
      <c r="U1103">
        <f>SUM(L1103+5)</f>
        <v>11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79"/>
        <v>5.3124999999999999E-2</v>
      </c>
      <c r="P1104"/>
      <c r="Q1104" s="9" t="s">
        <v>8332</v>
      </c>
      <c r="R1104" t="s">
        <v>8333</v>
      </c>
      <c r="S1104" s="14">
        <f t="shared" si="180"/>
        <v>41576.75376157408</v>
      </c>
      <c r="T1104" s="14">
        <f t="shared" si="181"/>
        <v>41616.957638888889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79"/>
        <v>1.6199999999999999E-2</v>
      </c>
      <c r="P1105"/>
      <c r="Q1105" s="9" t="s">
        <v>8332</v>
      </c>
      <c r="R1105" t="s">
        <v>8333</v>
      </c>
      <c r="S1105" s="14">
        <f t="shared" si="180"/>
        <v>42478.930439814816</v>
      </c>
      <c r="T1105" s="14">
        <f t="shared" si="181"/>
        <v>42538.930439814816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79"/>
        <v>4.9516666666666667E-2</v>
      </c>
      <c r="P1106"/>
      <c r="Q1106" s="9" t="s">
        <v>8332</v>
      </c>
      <c r="R1106" t="s">
        <v>8333</v>
      </c>
      <c r="S1106" s="14">
        <f t="shared" si="180"/>
        <v>41771.118298611116</v>
      </c>
      <c r="T1106" s="14">
        <f t="shared" si="181"/>
        <v>41801.118298611116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79"/>
        <v>1.5900000000000001E-3</v>
      </c>
      <c r="P1107">
        <f>SUM(E1107/L1107)</f>
        <v>71.55</v>
      </c>
      <c r="Q1107" s="9" t="s">
        <v>8332</v>
      </c>
      <c r="R1107" t="s">
        <v>8333</v>
      </c>
      <c r="S1107" s="14">
        <f t="shared" si="180"/>
        <v>41691.8440625</v>
      </c>
      <c r="T1107" s="14">
        <f t="shared" si="181"/>
        <v>41721.802395833336</v>
      </c>
      <c r="U1107">
        <f>SUM(L1107+5)</f>
        <v>25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79"/>
        <v>0.41249999999999998</v>
      </c>
      <c r="P1108"/>
      <c r="Q1108" s="9" t="s">
        <v>8332</v>
      </c>
      <c r="R1108" t="s">
        <v>8333</v>
      </c>
      <c r="S1108" s="14">
        <f t="shared" si="180"/>
        <v>40973.448784722226</v>
      </c>
      <c r="T1108" s="14">
        <f t="shared" si="181"/>
        <v>41003.407118055555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79"/>
        <v>0</v>
      </c>
      <c r="P1109" t="e">
        <f>SUM(E1109/L1109)</f>
        <v>#DIV/0!</v>
      </c>
      <c r="Q1109" s="9" t="s">
        <v>8332</v>
      </c>
      <c r="R1109" t="s">
        <v>8333</v>
      </c>
      <c r="S1109" s="14">
        <f t="shared" si="180"/>
        <v>41813.569722222222</v>
      </c>
      <c r="T1109" s="14">
        <f t="shared" si="181"/>
        <v>41843.569722222222</v>
      </c>
      <c r="U1109">
        <f>SUM(L1109+5)</f>
        <v>5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79"/>
        <v>2.93E-2</v>
      </c>
      <c r="P1110"/>
      <c r="Q1110" s="9" t="s">
        <v>8332</v>
      </c>
      <c r="R1110" t="s">
        <v>8333</v>
      </c>
      <c r="S1110" s="14">
        <f t="shared" si="180"/>
        <v>40952.345312500001</v>
      </c>
      <c r="T1110" s="14">
        <f t="shared" si="181"/>
        <v>41012.303645833337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79"/>
        <v>4.4999999999999997E-3</v>
      </c>
      <c r="P1111">
        <f>SUM(E1111/L1111)</f>
        <v>15</v>
      </c>
      <c r="Q1111" s="9" t="s">
        <v>8332</v>
      </c>
      <c r="R1111" t="s">
        <v>8333</v>
      </c>
      <c r="S1111" s="14">
        <f t="shared" si="180"/>
        <v>42662.460532407415</v>
      </c>
      <c r="T1111" s="14">
        <f t="shared" si="181"/>
        <v>42692.502199074072</v>
      </c>
      <c r="U1111">
        <f>SUM(L1111+5)</f>
        <v>8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79"/>
        <v>5.1000000000000004E-3</v>
      </c>
      <c r="P1112"/>
      <c r="Q1112" s="9" t="s">
        <v>8332</v>
      </c>
      <c r="R1112" t="s">
        <v>8333</v>
      </c>
      <c r="S1112" s="14">
        <f t="shared" si="180"/>
        <v>41220.641458333332</v>
      </c>
      <c r="T1112" s="14">
        <f t="shared" si="181"/>
        <v>41250.641458333332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79"/>
        <v>4.0000000000000002E-4</v>
      </c>
      <c r="P1113">
        <f>SUM(E1113/L1113)</f>
        <v>1</v>
      </c>
      <c r="Q1113" s="9" t="s">
        <v>8332</v>
      </c>
      <c r="R1113" t="s">
        <v>8333</v>
      </c>
      <c r="S1113" s="14">
        <f t="shared" si="180"/>
        <v>42346.911921296305</v>
      </c>
      <c r="T1113" s="14">
        <f t="shared" si="181"/>
        <v>42376.911921296305</v>
      </c>
      <c r="U1113">
        <f>SUM(L1113+5)</f>
        <v>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79"/>
        <v>0.35537409090909089</v>
      </c>
      <c r="P1114"/>
      <c r="Q1114" s="9" t="s">
        <v>8332</v>
      </c>
      <c r="R1114" t="s">
        <v>8333</v>
      </c>
      <c r="S1114" s="14">
        <f t="shared" si="180"/>
        <v>41963.467719907414</v>
      </c>
      <c r="T1114" s="14">
        <f t="shared" si="181"/>
        <v>42023.062500000007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79"/>
        <v>5.0000000000000001E-3</v>
      </c>
      <c r="P1115"/>
      <c r="Q1115" s="9" t="s">
        <v>8332</v>
      </c>
      <c r="R1115" t="s">
        <v>8333</v>
      </c>
      <c r="S1115" s="14">
        <f t="shared" si="180"/>
        <v>41835.685416666667</v>
      </c>
      <c r="T1115" s="14">
        <f t="shared" si="181"/>
        <v>41865.685416666667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79"/>
        <v>1.6666666666666668E-3</v>
      </c>
      <c r="P1116">
        <f t="shared" ref="P1116:P1118" si="182">SUM(E1116/L1116)</f>
        <v>3.3333333333333335</v>
      </c>
      <c r="Q1116" s="9" t="s">
        <v>8332</v>
      </c>
      <c r="R1116" t="s">
        <v>8333</v>
      </c>
      <c r="S1116" s="14">
        <f t="shared" si="180"/>
        <v>41526.054247685192</v>
      </c>
      <c r="T1116" s="14">
        <f t="shared" si="181"/>
        <v>41556.054247685192</v>
      </c>
      <c r="U1116">
        <f t="shared" ref="U1116:U1118" si="183">SUM(L1116+5)</f>
        <v>8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79"/>
        <v>1.325E-3</v>
      </c>
      <c r="P1117">
        <f t="shared" si="182"/>
        <v>13.25</v>
      </c>
      <c r="Q1117" s="9" t="s">
        <v>8332</v>
      </c>
      <c r="R1117" t="s">
        <v>8333</v>
      </c>
      <c r="S1117" s="14">
        <f t="shared" si="180"/>
        <v>42429.403877314813</v>
      </c>
      <c r="T1117" s="14">
        <f t="shared" si="181"/>
        <v>42459.362210648149</v>
      </c>
      <c r="U1117">
        <f t="shared" si="183"/>
        <v>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79"/>
        <v>3.5704000000000004E-4</v>
      </c>
      <c r="P1118">
        <f t="shared" si="182"/>
        <v>17.852</v>
      </c>
      <c r="Q1118" s="9" t="s">
        <v>8332</v>
      </c>
      <c r="R1118" t="s">
        <v>8333</v>
      </c>
      <c r="S1118" s="14">
        <f t="shared" si="180"/>
        <v>41009.555648148147</v>
      </c>
      <c r="T1118" s="14">
        <f t="shared" si="181"/>
        <v>41069.555648148147</v>
      </c>
      <c r="U1118">
        <f t="shared" si="183"/>
        <v>15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79"/>
        <v>8.3000000000000004E-2</v>
      </c>
      <c r="P1119"/>
      <c r="Q1119" s="9" t="s">
        <v>8332</v>
      </c>
      <c r="R1119" t="s">
        <v>8333</v>
      </c>
      <c r="S1119" s="14">
        <f t="shared" si="180"/>
        <v>42333.306863425933</v>
      </c>
      <c r="T1119" s="14">
        <f t="shared" si="181"/>
        <v>42363.306863425933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79"/>
        <v>2.4222222222222221E-2</v>
      </c>
      <c r="P1120"/>
      <c r="Q1120" s="9" t="s">
        <v>8332</v>
      </c>
      <c r="R1120" t="s">
        <v>8333</v>
      </c>
      <c r="S1120" s="14">
        <f t="shared" si="180"/>
        <v>41703.874756944446</v>
      </c>
      <c r="T1120" s="14">
        <f t="shared" si="181"/>
        <v>41733.833090277782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79"/>
        <v>2.3809523809523812E-3</v>
      </c>
      <c r="P1121">
        <f t="shared" ref="P1121:P1127" si="184">SUM(E1121/L1121)</f>
        <v>5</v>
      </c>
      <c r="Q1121" s="9" t="s">
        <v>8332</v>
      </c>
      <c r="R1121" t="s">
        <v>8333</v>
      </c>
      <c r="S1121" s="14">
        <f t="shared" si="180"/>
        <v>41722.500740740747</v>
      </c>
      <c r="T1121" s="14">
        <f t="shared" si="181"/>
        <v>41735.500740740747</v>
      </c>
      <c r="U1121">
        <f t="shared" ref="U1121:U1127" si="185">SUM(L1121+5)</f>
        <v>6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79"/>
        <v>0</v>
      </c>
      <c r="P1122" t="e">
        <f t="shared" si="184"/>
        <v>#DIV/0!</v>
      </c>
      <c r="Q1122" s="9" t="s">
        <v>8332</v>
      </c>
      <c r="R1122" t="s">
        <v>8333</v>
      </c>
      <c r="S1122" s="14">
        <f t="shared" si="180"/>
        <v>40799.581018518518</v>
      </c>
      <c r="T1122" s="14">
        <f t="shared" si="181"/>
        <v>40844.581018518518</v>
      </c>
      <c r="U1122">
        <f t="shared" si="185"/>
        <v>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79"/>
        <v>1.16E-4</v>
      </c>
      <c r="P1123">
        <f t="shared" si="184"/>
        <v>5.8</v>
      </c>
      <c r="Q1123" s="9" t="s">
        <v>8332</v>
      </c>
      <c r="R1123" t="s">
        <v>8333</v>
      </c>
      <c r="S1123" s="14">
        <f t="shared" si="180"/>
        <v>42412.642546296302</v>
      </c>
      <c r="T1123" s="14">
        <f t="shared" si="181"/>
        <v>42442.60087962963</v>
      </c>
      <c r="U1123">
        <f t="shared" si="185"/>
        <v>10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79"/>
        <v>0</v>
      </c>
      <c r="P1124" t="e">
        <f t="shared" si="184"/>
        <v>#DIV/0!</v>
      </c>
      <c r="Q1124" s="9" t="s">
        <v>8332</v>
      </c>
      <c r="R1124" t="s">
        <v>8333</v>
      </c>
      <c r="S1124" s="14">
        <f t="shared" si="180"/>
        <v>41410.412326388891</v>
      </c>
      <c r="T1124" s="14">
        <f t="shared" si="181"/>
        <v>41424.412326388891</v>
      </c>
      <c r="U1124">
        <f t="shared" si="185"/>
        <v>5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79"/>
        <v>2.2000000000000001E-3</v>
      </c>
      <c r="P1125">
        <f t="shared" si="184"/>
        <v>3.6666666666666665</v>
      </c>
      <c r="Q1125" s="9" t="s">
        <v>8332</v>
      </c>
      <c r="R1125" t="s">
        <v>8333</v>
      </c>
      <c r="S1125" s="14">
        <f t="shared" si="180"/>
        <v>41718.232037037036</v>
      </c>
      <c r="T1125" s="14">
        <f t="shared" si="181"/>
        <v>41748.232037037036</v>
      </c>
      <c r="U1125">
        <f t="shared" si="185"/>
        <v>8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79"/>
        <v>4.7222222222222223E-3</v>
      </c>
      <c r="P1126">
        <f t="shared" si="184"/>
        <v>60.714285714285715</v>
      </c>
      <c r="Q1126" s="9" t="s">
        <v>8332</v>
      </c>
      <c r="R1126" t="s">
        <v>8334</v>
      </c>
      <c r="S1126" s="14">
        <f t="shared" si="180"/>
        <v>42094.375590277785</v>
      </c>
      <c r="T1126" s="14">
        <f t="shared" si="181"/>
        <v>42124.375590277785</v>
      </c>
      <c r="U1126">
        <f t="shared" si="185"/>
        <v>12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79"/>
        <v>0</v>
      </c>
      <c r="P1127" t="e">
        <f t="shared" si="184"/>
        <v>#DIV/0!</v>
      </c>
      <c r="Q1127" s="9" t="s">
        <v>8332</v>
      </c>
      <c r="R1127" t="s">
        <v>8334</v>
      </c>
      <c r="S1127" s="14">
        <f t="shared" si="180"/>
        <v>42212.33252314815</v>
      </c>
      <c r="T1127" s="14">
        <f t="shared" si="181"/>
        <v>42272.33252314815</v>
      </c>
      <c r="U1127">
        <f t="shared" si="185"/>
        <v>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79"/>
        <v>5.0000000000000001E-3</v>
      </c>
      <c r="P1128"/>
      <c r="Q1128" s="9" t="s">
        <v>8332</v>
      </c>
      <c r="R1128" t="s">
        <v>8334</v>
      </c>
      <c r="S1128" s="14">
        <f t="shared" si="180"/>
        <v>42535.035810185182</v>
      </c>
      <c r="T1128" s="14">
        <f t="shared" si="181"/>
        <v>42565.035810185182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79"/>
        <v>1.6714285714285713E-2</v>
      </c>
      <c r="P1129"/>
      <c r="Q1129" s="9" t="s">
        <v>8332</v>
      </c>
      <c r="R1129" t="s">
        <v>8334</v>
      </c>
      <c r="S1129" s="14">
        <f t="shared" si="180"/>
        <v>41926.5625</v>
      </c>
      <c r="T1129" s="14">
        <f t="shared" si="181"/>
        <v>41957.604166666664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79"/>
        <v>1E-3</v>
      </c>
      <c r="P1130">
        <f t="shared" ref="P1130:P1133" si="186">SUM(E1130/L1130)</f>
        <v>1</v>
      </c>
      <c r="Q1130" s="9" t="s">
        <v>8332</v>
      </c>
      <c r="R1130" t="s">
        <v>8334</v>
      </c>
      <c r="S1130" s="14">
        <f t="shared" si="180"/>
        <v>41828.357835648152</v>
      </c>
      <c r="T1130" s="14">
        <f t="shared" si="181"/>
        <v>41858.357835648152</v>
      </c>
      <c r="U1130">
        <f t="shared" ref="U1130:U1133" si="187">SUM(L1130+5)</f>
        <v>6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79"/>
        <v>1.0499999999999999E-3</v>
      </c>
      <c r="P1131">
        <f t="shared" si="186"/>
        <v>10.5</v>
      </c>
      <c r="Q1131" s="9" t="s">
        <v>8332</v>
      </c>
      <c r="R1131" t="s">
        <v>8334</v>
      </c>
      <c r="S1131" s="14">
        <f t="shared" si="180"/>
        <v>42495.973298611112</v>
      </c>
      <c r="T1131" s="14">
        <f t="shared" si="181"/>
        <v>42525.973298611112</v>
      </c>
      <c r="U1131">
        <f t="shared" si="187"/>
        <v>7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79"/>
        <v>2.2000000000000001E-3</v>
      </c>
      <c r="P1132">
        <f t="shared" si="186"/>
        <v>3.6666666666666665</v>
      </c>
      <c r="Q1132" s="9" t="s">
        <v>8332</v>
      </c>
      <c r="R1132" t="s">
        <v>8334</v>
      </c>
      <c r="S1132" s="14">
        <f t="shared" si="180"/>
        <v>41908.704861111117</v>
      </c>
      <c r="T1132" s="14">
        <f t="shared" si="181"/>
        <v>41968.746527777781</v>
      </c>
      <c r="U1132">
        <f t="shared" si="187"/>
        <v>8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79"/>
        <v>0</v>
      </c>
      <c r="P1133" t="e">
        <f t="shared" si="186"/>
        <v>#DIV/0!</v>
      </c>
      <c r="Q1133" s="9" t="s">
        <v>8332</v>
      </c>
      <c r="R1133" t="s">
        <v>8334</v>
      </c>
      <c r="S1133" s="14">
        <f t="shared" si="180"/>
        <v>42332.616527777784</v>
      </c>
      <c r="T1133" s="14">
        <f t="shared" si="181"/>
        <v>42362.616527777784</v>
      </c>
      <c r="U1133">
        <f t="shared" si="187"/>
        <v>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79"/>
        <v>0.14380000000000001</v>
      </c>
      <c r="P1134"/>
      <c r="Q1134" s="9" t="s">
        <v>8332</v>
      </c>
      <c r="R1134" t="s">
        <v>8334</v>
      </c>
      <c r="S1134" s="14">
        <f t="shared" si="180"/>
        <v>42705.823738425934</v>
      </c>
      <c r="T1134" s="14">
        <f t="shared" si="181"/>
        <v>42735.823738425934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79"/>
        <v>6.6666666666666671E-3</v>
      </c>
      <c r="P1135"/>
      <c r="Q1135" s="9" t="s">
        <v>8332</v>
      </c>
      <c r="R1135" t="s">
        <v>8334</v>
      </c>
      <c r="S1135" s="14">
        <f t="shared" si="180"/>
        <v>41821.115520833337</v>
      </c>
      <c r="T1135" s="14">
        <f t="shared" si="181"/>
        <v>41851.115520833337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79"/>
        <v>4.0000000000000003E-5</v>
      </c>
      <c r="P1136">
        <f>SUM(E1136/L1136)</f>
        <v>1</v>
      </c>
      <c r="Q1136" s="9" t="s">
        <v>8332</v>
      </c>
      <c r="R1136" t="s">
        <v>8334</v>
      </c>
      <c r="S1136" s="14">
        <f t="shared" si="180"/>
        <v>41957.993379629632</v>
      </c>
      <c r="T1136" s="14">
        <f t="shared" si="181"/>
        <v>41971.897916666669</v>
      </c>
      <c r="U1136">
        <f>SUM(L1136+5)</f>
        <v>6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79"/>
        <v>0.05</v>
      </c>
      <c r="P1137"/>
      <c r="Q1137" s="9" t="s">
        <v>8332</v>
      </c>
      <c r="R1137" t="s">
        <v>8334</v>
      </c>
      <c r="S1137" s="14">
        <f t="shared" si="180"/>
        <v>42558.697847222218</v>
      </c>
      <c r="T1137" s="14">
        <f t="shared" si="181"/>
        <v>42588.697847222218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79"/>
        <v>6.4439140811455853E-2</v>
      </c>
      <c r="P1138"/>
      <c r="Q1138" s="9" t="s">
        <v>8332</v>
      </c>
      <c r="R1138" t="s">
        <v>8334</v>
      </c>
      <c r="S1138" s="14">
        <f t="shared" si="180"/>
        <v>42327.379965277774</v>
      </c>
      <c r="T1138" s="14">
        <f t="shared" si="181"/>
        <v>42357.379965277774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79"/>
        <v>0.39500000000000002</v>
      </c>
      <c r="P1139"/>
      <c r="Q1139" s="9" t="s">
        <v>8332</v>
      </c>
      <c r="R1139" t="s">
        <v>8334</v>
      </c>
      <c r="S1139" s="14">
        <f t="shared" si="180"/>
        <v>42453.528020833335</v>
      </c>
      <c r="T1139" s="14">
        <f t="shared" si="181"/>
        <v>42483.528020833335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79"/>
        <v>3.5714285714285713E-3</v>
      </c>
      <c r="P1140">
        <f t="shared" ref="P1140:P1147" si="188">SUM(E1140/L1140)</f>
        <v>31.25</v>
      </c>
      <c r="Q1140" s="9" t="s">
        <v>8332</v>
      </c>
      <c r="R1140" t="s">
        <v>8334</v>
      </c>
      <c r="S1140" s="14">
        <f t="shared" si="180"/>
        <v>42736.614942129636</v>
      </c>
      <c r="T1140" s="14">
        <f t="shared" si="181"/>
        <v>42756.614942129636</v>
      </c>
      <c r="U1140">
        <f t="shared" ref="U1140:U1147" si="189">SUM(L1140+5)</f>
        <v>9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79"/>
        <v>6.2500000000000001E-4</v>
      </c>
      <c r="P1141">
        <f t="shared" si="188"/>
        <v>5</v>
      </c>
      <c r="Q1141" s="9" t="s">
        <v>8332</v>
      </c>
      <c r="R1141" t="s">
        <v>8334</v>
      </c>
      <c r="S1141" s="14">
        <f t="shared" si="180"/>
        <v>41975.055856481478</v>
      </c>
      <c r="T1141" s="14">
        <f t="shared" si="181"/>
        <v>42005.055856481478</v>
      </c>
      <c r="U1141">
        <f t="shared" si="189"/>
        <v>6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79"/>
        <v>0</v>
      </c>
      <c r="P1142" t="e">
        <f t="shared" si="188"/>
        <v>#DIV/0!</v>
      </c>
      <c r="Q1142" s="9" t="s">
        <v>8332</v>
      </c>
      <c r="R1142" t="s">
        <v>8334</v>
      </c>
      <c r="S1142" s="14">
        <f t="shared" si="180"/>
        <v>42192.170381944445</v>
      </c>
      <c r="T1142" s="14">
        <f t="shared" si="181"/>
        <v>42222.170381944445</v>
      </c>
      <c r="U1142">
        <f t="shared" si="189"/>
        <v>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79"/>
        <v>0</v>
      </c>
      <c r="P1143" t="e">
        <f t="shared" si="188"/>
        <v>#DIV/0!</v>
      </c>
      <c r="Q1143" s="9" t="s">
        <v>8332</v>
      </c>
      <c r="R1143" t="s">
        <v>8334</v>
      </c>
      <c r="S1143" s="14">
        <f t="shared" si="180"/>
        <v>42164.407986111117</v>
      </c>
      <c r="T1143" s="14">
        <f t="shared" si="181"/>
        <v>42194.407986111117</v>
      </c>
      <c r="U1143">
        <f t="shared" si="189"/>
        <v>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79"/>
        <v>0</v>
      </c>
      <c r="P1144" t="e">
        <f t="shared" si="188"/>
        <v>#DIV/0!</v>
      </c>
      <c r="Q1144" s="9" t="s">
        <v>8332</v>
      </c>
      <c r="R1144" t="s">
        <v>8334</v>
      </c>
      <c r="S1144" s="14">
        <f t="shared" si="180"/>
        <v>42021.71443287038</v>
      </c>
      <c r="T1144" s="14">
        <f t="shared" si="181"/>
        <v>42051.71443287038</v>
      </c>
      <c r="U1144">
        <f t="shared" si="189"/>
        <v>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79"/>
        <v>4.1333333333333335E-3</v>
      </c>
      <c r="P1145">
        <f t="shared" si="188"/>
        <v>23.25</v>
      </c>
      <c r="Q1145" s="9" t="s">
        <v>8332</v>
      </c>
      <c r="R1145" t="s">
        <v>8334</v>
      </c>
      <c r="S1145" s="14">
        <f t="shared" si="180"/>
        <v>42324.901921296296</v>
      </c>
      <c r="T1145" s="14">
        <f t="shared" si="181"/>
        <v>42354.901921296296</v>
      </c>
      <c r="U1145">
        <f t="shared" si="189"/>
        <v>13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79"/>
        <v>0</v>
      </c>
      <c r="P1146" t="e">
        <f t="shared" si="188"/>
        <v>#DIV/0!</v>
      </c>
      <c r="Q1146" s="9" t="s">
        <v>8335</v>
      </c>
      <c r="R1146" t="s">
        <v>8336</v>
      </c>
      <c r="S1146" s="14">
        <f t="shared" si="180"/>
        <v>42092.890277777777</v>
      </c>
      <c r="T1146" s="14">
        <f t="shared" si="181"/>
        <v>42122.890277777777</v>
      </c>
      <c r="U1146">
        <f t="shared" si="189"/>
        <v>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79"/>
        <v>1.25E-3</v>
      </c>
      <c r="P1147">
        <f t="shared" si="188"/>
        <v>100</v>
      </c>
      <c r="Q1147" s="9" t="s">
        <v>8335</v>
      </c>
      <c r="R1147" t="s">
        <v>8336</v>
      </c>
      <c r="S1147" s="14">
        <f t="shared" si="180"/>
        <v>41854.455925925933</v>
      </c>
      <c r="T1147" s="14">
        <f t="shared" si="181"/>
        <v>41914.455925925933</v>
      </c>
      <c r="U1147">
        <f t="shared" si="189"/>
        <v>6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79"/>
        <v>8.8333333333333333E-2</v>
      </c>
      <c r="P1148"/>
      <c r="Q1148" s="9" t="s">
        <v>8335</v>
      </c>
      <c r="R1148" t="s">
        <v>8336</v>
      </c>
      <c r="S1148" s="14">
        <f t="shared" si="180"/>
        <v>41723.661724537036</v>
      </c>
      <c r="T1148" s="14">
        <f t="shared" si="181"/>
        <v>41761.661724537036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79"/>
        <v>0</v>
      </c>
      <c r="P1149" t="e">
        <f t="shared" ref="P1149:P1151" si="190">SUM(E1149/L1149)</f>
        <v>#DIV/0!</v>
      </c>
      <c r="Q1149" s="9" t="s">
        <v>8335</v>
      </c>
      <c r="R1149" t="s">
        <v>8336</v>
      </c>
      <c r="S1149" s="14">
        <f t="shared" si="180"/>
        <v>41871.6803587963</v>
      </c>
      <c r="T1149" s="14">
        <f t="shared" si="181"/>
        <v>41931.6803587963</v>
      </c>
      <c r="U1149">
        <f t="shared" ref="U1149:U1151" si="191">SUM(L1149+5)</f>
        <v>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79"/>
        <v>4.8666666666666667E-3</v>
      </c>
      <c r="P1150">
        <f t="shared" si="190"/>
        <v>24.333333333333332</v>
      </c>
      <c r="Q1150" s="9" t="s">
        <v>8335</v>
      </c>
      <c r="R1150" t="s">
        <v>8336</v>
      </c>
      <c r="S1150" s="14">
        <f t="shared" si="180"/>
        <v>42674.87940972222</v>
      </c>
      <c r="T1150" s="14">
        <f t="shared" si="181"/>
        <v>42704.921076388891</v>
      </c>
      <c r="U1150">
        <f t="shared" si="191"/>
        <v>8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79"/>
        <v>1.5E-3</v>
      </c>
      <c r="P1151">
        <f t="shared" si="190"/>
        <v>37.5</v>
      </c>
      <c r="Q1151" s="9" t="s">
        <v>8335</v>
      </c>
      <c r="R1151" t="s">
        <v>8336</v>
      </c>
      <c r="S1151" s="14">
        <f t="shared" si="180"/>
        <v>42507.418587962966</v>
      </c>
      <c r="T1151" s="14">
        <f t="shared" si="181"/>
        <v>42537.418587962966</v>
      </c>
      <c r="U1151">
        <f t="shared" si="191"/>
        <v>7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79"/>
        <v>0.1008</v>
      </c>
      <c r="P1152"/>
      <c r="Q1152" s="9" t="s">
        <v>8335</v>
      </c>
      <c r="R1152" t="s">
        <v>8336</v>
      </c>
      <c r="S1152" s="14">
        <f t="shared" si="180"/>
        <v>42317.662905092591</v>
      </c>
      <c r="T1152" s="14">
        <f t="shared" si="181"/>
        <v>42377.662905092591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79"/>
        <v>0</v>
      </c>
      <c r="P1153" t="e">
        <f>SUM(E1153/L1153)</f>
        <v>#DIV/0!</v>
      </c>
      <c r="Q1153" s="9" t="s">
        <v>8335</v>
      </c>
      <c r="R1153" t="s">
        <v>8336</v>
      </c>
      <c r="S1153" s="14">
        <f t="shared" si="180"/>
        <v>42223.810914351852</v>
      </c>
      <c r="T1153" s="14">
        <f t="shared" si="181"/>
        <v>42253.810914351852</v>
      </c>
      <c r="U1153">
        <f>SUM(L1153+5)</f>
        <v>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79"/>
        <v>5.6937500000000002E-2</v>
      </c>
      <c r="P1154"/>
      <c r="Q1154" s="9" t="s">
        <v>8335</v>
      </c>
      <c r="R1154" t="s">
        <v>8336</v>
      </c>
      <c r="S1154" s="14">
        <f t="shared" si="180"/>
        <v>42109.417962962965</v>
      </c>
      <c r="T1154" s="14">
        <f t="shared" si="181"/>
        <v>42139.417962962965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92">E1155/D1155</f>
        <v>6.2500000000000003E-3</v>
      </c>
      <c r="P1155"/>
      <c r="Q1155" s="9" t="s">
        <v>8335</v>
      </c>
      <c r="R1155" t="s">
        <v>8336</v>
      </c>
      <c r="S1155" s="14">
        <f t="shared" ref="S1155:S1218" si="193">((J1155/60/60/24)+DATE(1970,1,1)+(-7/24))</f>
        <v>42143.422511574077</v>
      </c>
      <c r="T1155" s="14">
        <f t="shared" ref="T1155:T1218" si="194">((I1155/60/60/24)+DATE(1970,1,1)+(-7/24))</f>
        <v>42173.422511574077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92"/>
        <v>6.5000000000000002E-2</v>
      </c>
      <c r="P1156"/>
      <c r="Q1156" s="9" t="s">
        <v>8335</v>
      </c>
      <c r="R1156" t="s">
        <v>8336</v>
      </c>
      <c r="S1156" s="14">
        <f t="shared" si="193"/>
        <v>42222.817199074074</v>
      </c>
      <c r="T1156" s="14">
        <f t="shared" si="194"/>
        <v>42252.817199074074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92"/>
        <v>7.5199999999999998E-3</v>
      </c>
      <c r="P1157"/>
      <c r="Q1157" s="9" t="s">
        <v>8335</v>
      </c>
      <c r="R1157" t="s">
        <v>8336</v>
      </c>
      <c r="S1157" s="14">
        <f t="shared" si="193"/>
        <v>41835.472314814819</v>
      </c>
      <c r="T1157" s="14">
        <f t="shared" si="194"/>
        <v>41865.472314814819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92"/>
        <v>0</v>
      </c>
      <c r="P1158" t="e">
        <f>SUM(E1158/L1158)</f>
        <v>#DIV/0!</v>
      </c>
      <c r="Q1158" s="9" t="s">
        <v>8335</v>
      </c>
      <c r="R1158" t="s">
        <v>8336</v>
      </c>
      <c r="S1158" s="14">
        <f t="shared" si="193"/>
        <v>42028.779652777775</v>
      </c>
      <c r="T1158" s="14">
        <f t="shared" si="194"/>
        <v>42058.779652777775</v>
      </c>
      <c r="U1158">
        <f>SUM(L1158+5)</f>
        <v>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92"/>
        <v>1.5100000000000001E-2</v>
      </c>
      <c r="P1159"/>
      <c r="Q1159" s="9" t="s">
        <v>8335</v>
      </c>
      <c r="R1159" t="s">
        <v>8336</v>
      </c>
      <c r="S1159" s="14">
        <f t="shared" si="193"/>
        <v>41918.336574074077</v>
      </c>
      <c r="T1159" s="14">
        <f t="shared" si="194"/>
        <v>41978.378240740749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92"/>
        <v>4.6666666666666671E-3</v>
      </c>
      <c r="P1160">
        <f t="shared" ref="P1160:P1166" si="195">SUM(E1160/L1160)</f>
        <v>11.666666666666666</v>
      </c>
      <c r="Q1160" s="9" t="s">
        <v>8335</v>
      </c>
      <c r="R1160" t="s">
        <v>8336</v>
      </c>
      <c r="S1160" s="14">
        <f t="shared" si="193"/>
        <v>41951.800092592595</v>
      </c>
      <c r="T1160" s="14">
        <f t="shared" si="194"/>
        <v>41981.800092592595</v>
      </c>
      <c r="U1160">
        <f t="shared" ref="U1160:U1166" si="196">SUM(L1160+5)</f>
        <v>8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92"/>
        <v>0</v>
      </c>
      <c r="P1161" t="e">
        <f t="shared" si="195"/>
        <v>#DIV/0!</v>
      </c>
      <c r="Q1161" s="9" t="s">
        <v>8335</v>
      </c>
      <c r="R1161" t="s">
        <v>8336</v>
      </c>
      <c r="S1161" s="14">
        <f t="shared" si="193"/>
        <v>42154.434780092597</v>
      </c>
      <c r="T1161" s="14">
        <f t="shared" si="194"/>
        <v>42185.364583333336</v>
      </c>
      <c r="U1161">
        <f t="shared" si="196"/>
        <v>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92"/>
        <v>3.85E-2</v>
      </c>
      <c r="P1162">
        <f t="shared" si="195"/>
        <v>60.789473684210527</v>
      </c>
      <c r="Q1162" s="9" t="s">
        <v>8335</v>
      </c>
      <c r="R1162" t="s">
        <v>8336</v>
      </c>
      <c r="S1162" s="14">
        <f t="shared" si="193"/>
        <v>42060.863263888888</v>
      </c>
      <c r="T1162" s="14">
        <f t="shared" si="194"/>
        <v>42090.821597222232</v>
      </c>
      <c r="U1162">
        <f t="shared" si="196"/>
        <v>24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92"/>
        <v>0</v>
      </c>
      <c r="P1163" t="e">
        <f t="shared" si="195"/>
        <v>#DIV/0!</v>
      </c>
      <c r="Q1163" s="9" t="s">
        <v>8335</v>
      </c>
      <c r="R1163" t="s">
        <v>8336</v>
      </c>
      <c r="S1163" s="14">
        <f t="shared" si="193"/>
        <v>42122.337835648148</v>
      </c>
      <c r="T1163" s="14">
        <f t="shared" si="194"/>
        <v>42143.337835648148</v>
      </c>
      <c r="U1163">
        <f t="shared" si="196"/>
        <v>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92"/>
        <v>5.8333333333333338E-4</v>
      </c>
      <c r="P1164">
        <f t="shared" si="195"/>
        <v>17.5</v>
      </c>
      <c r="Q1164" s="9" t="s">
        <v>8335</v>
      </c>
      <c r="R1164" t="s">
        <v>8336</v>
      </c>
      <c r="S1164" s="14">
        <f t="shared" si="193"/>
        <v>41876.391944444447</v>
      </c>
      <c r="T1164" s="14">
        <f t="shared" si="194"/>
        <v>41907.391944444447</v>
      </c>
      <c r="U1164">
        <f t="shared" si="196"/>
        <v>7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92"/>
        <v>0</v>
      </c>
      <c r="P1165" t="e">
        <f t="shared" si="195"/>
        <v>#DIV/0!</v>
      </c>
      <c r="Q1165" s="9" t="s">
        <v>8335</v>
      </c>
      <c r="R1165" t="s">
        <v>8336</v>
      </c>
      <c r="S1165" s="14">
        <f t="shared" si="193"/>
        <v>41830.431944444448</v>
      </c>
      <c r="T1165" s="14">
        <f t="shared" si="194"/>
        <v>41860.431944444448</v>
      </c>
      <c r="U1165">
        <f t="shared" si="196"/>
        <v>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92"/>
        <v>0</v>
      </c>
      <c r="P1166" t="e">
        <f t="shared" si="195"/>
        <v>#DIV/0!</v>
      </c>
      <c r="Q1166" s="9" t="s">
        <v>8335</v>
      </c>
      <c r="R1166" t="s">
        <v>8336</v>
      </c>
      <c r="S1166" s="14">
        <f t="shared" si="193"/>
        <v>42509.432662037041</v>
      </c>
      <c r="T1166" s="14">
        <f t="shared" si="194"/>
        <v>42539.432662037041</v>
      </c>
      <c r="U1166">
        <f t="shared" si="196"/>
        <v>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92"/>
        <v>0.20705000000000001</v>
      </c>
      <c r="P1167"/>
      <c r="Q1167" s="9" t="s">
        <v>8335</v>
      </c>
      <c r="R1167" t="s">
        <v>8336</v>
      </c>
      <c r="S1167" s="14">
        <f t="shared" si="193"/>
        <v>41791.922800925924</v>
      </c>
      <c r="T1167" s="14">
        <f t="shared" si="194"/>
        <v>41825.922800925924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92"/>
        <v>0.19139999999999999</v>
      </c>
      <c r="P1168"/>
      <c r="Q1168" s="9" t="s">
        <v>8335</v>
      </c>
      <c r="R1168" t="s">
        <v>8336</v>
      </c>
      <c r="S1168" s="14">
        <f t="shared" si="193"/>
        <v>42150.193773148152</v>
      </c>
      <c r="T1168" s="14">
        <f t="shared" si="194"/>
        <v>42180.875000000007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92"/>
        <v>1.6316666666666667E-2</v>
      </c>
      <c r="P1169"/>
      <c r="Q1169" s="9" t="s">
        <v>8335</v>
      </c>
      <c r="R1169" t="s">
        <v>8336</v>
      </c>
      <c r="S1169" s="14">
        <f t="shared" si="193"/>
        <v>41863.443229166667</v>
      </c>
      <c r="T1169" s="14">
        <f t="shared" si="194"/>
        <v>41894.443229166667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92"/>
        <v>5.6666666666666664E-2</v>
      </c>
      <c r="P1170"/>
      <c r="Q1170" s="9" t="s">
        <v>8335</v>
      </c>
      <c r="R1170" t="s">
        <v>8336</v>
      </c>
      <c r="S1170" s="14">
        <f t="shared" si="193"/>
        <v>42604.762326388889</v>
      </c>
      <c r="T1170" s="14">
        <f t="shared" si="194"/>
        <v>42634.762326388889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92"/>
        <v>1.6999999999999999E-3</v>
      </c>
      <c r="P1171">
        <f t="shared" ref="P1171:P1175" si="197">SUM(E1171/L1171)</f>
        <v>5.666666666666667</v>
      </c>
      <c r="Q1171" s="9" t="s">
        <v>8335</v>
      </c>
      <c r="R1171" t="s">
        <v>8336</v>
      </c>
      <c r="S1171" s="14">
        <f t="shared" si="193"/>
        <v>42027.062071759261</v>
      </c>
      <c r="T1171" s="14">
        <f t="shared" si="194"/>
        <v>42057.062071759261</v>
      </c>
      <c r="U1171">
        <f t="shared" ref="U1171:U1175" si="198">SUM(L1171+5)</f>
        <v>8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92"/>
        <v>4.0000000000000001E-3</v>
      </c>
      <c r="P1172">
        <f t="shared" si="197"/>
        <v>50</v>
      </c>
      <c r="Q1172" s="9" t="s">
        <v>8335</v>
      </c>
      <c r="R1172" t="s">
        <v>8336</v>
      </c>
      <c r="S1172" s="14">
        <f t="shared" si="193"/>
        <v>42124.601516203707</v>
      </c>
      <c r="T1172" s="14">
        <f t="shared" si="194"/>
        <v>42154.601516203707</v>
      </c>
      <c r="U1172">
        <f t="shared" si="198"/>
        <v>7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92"/>
        <v>1E-3</v>
      </c>
      <c r="P1173">
        <f t="shared" si="197"/>
        <v>25</v>
      </c>
      <c r="Q1173" s="9" t="s">
        <v>8335</v>
      </c>
      <c r="R1173" t="s">
        <v>8336</v>
      </c>
      <c r="S1173" s="14">
        <f t="shared" si="193"/>
        <v>41938.513043981482</v>
      </c>
      <c r="T1173" s="14">
        <f t="shared" si="194"/>
        <v>41956.554710648146</v>
      </c>
      <c r="U1173">
        <f t="shared" si="198"/>
        <v>6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92"/>
        <v>0</v>
      </c>
      <c r="P1174" t="e">
        <f t="shared" si="197"/>
        <v>#DIV/0!</v>
      </c>
      <c r="Q1174" s="9" t="s">
        <v>8335</v>
      </c>
      <c r="R1174" t="s">
        <v>8336</v>
      </c>
      <c r="S1174" s="14">
        <f t="shared" si="193"/>
        <v>41841.390648148154</v>
      </c>
      <c r="T1174" s="14">
        <f t="shared" si="194"/>
        <v>41871.390648148154</v>
      </c>
      <c r="U1174">
        <f t="shared" si="198"/>
        <v>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92"/>
        <v>2.4000000000000001E-4</v>
      </c>
      <c r="P1175">
        <f t="shared" si="197"/>
        <v>30</v>
      </c>
      <c r="Q1175" s="9" t="s">
        <v>8335</v>
      </c>
      <c r="R1175" t="s">
        <v>8336</v>
      </c>
      <c r="S1175" s="14">
        <f t="shared" si="193"/>
        <v>42183.894178240742</v>
      </c>
      <c r="T1175" s="14">
        <f t="shared" si="194"/>
        <v>42218.894178240742</v>
      </c>
      <c r="U1175">
        <f t="shared" si="198"/>
        <v>6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92"/>
        <v>5.906666666666667E-2</v>
      </c>
      <c r="P1176"/>
      <c r="Q1176" s="9" t="s">
        <v>8335</v>
      </c>
      <c r="R1176" t="s">
        <v>8336</v>
      </c>
      <c r="S1176" s="14">
        <f t="shared" si="193"/>
        <v>42468.550081018526</v>
      </c>
      <c r="T1176" s="14">
        <f t="shared" si="194"/>
        <v>42498.550081018526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92"/>
        <v>2.9250000000000002E-2</v>
      </c>
      <c r="P1177"/>
      <c r="Q1177" s="9" t="s">
        <v>8335</v>
      </c>
      <c r="R1177" t="s">
        <v>8336</v>
      </c>
      <c r="S1177" s="14">
        <f t="shared" si="193"/>
        <v>42170.436793981484</v>
      </c>
      <c r="T1177" s="14">
        <f t="shared" si="194"/>
        <v>42200.436793981484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92"/>
        <v>5.7142857142857142E-5</v>
      </c>
      <c r="P1178">
        <f t="shared" ref="P1178:P1180" si="199">SUM(E1178/L1178)</f>
        <v>10</v>
      </c>
      <c r="Q1178" s="9" t="s">
        <v>8335</v>
      </c>
      <c r="R1178" t="s">
        <v>8336</v>
      </c>
      <c r="S1178" s="14">
        <f t="shared" si="193"/>
        <v>42745.727986111109</v>
      </c>
      <c r="T1178" s="14">
        <f t="shared" si="194"/>
        <v>42800.250000000007</v>
      </c>
      <c r="U1178">
        <f t="shared" ref="U1178:U1180" si="200">SUM(L1178+5)</f>
        <v>6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92"/>
        <v>0</v>
      </c>
      <c r="P1179" t="e">
        <f t="shared" si="199"/>
        <v>#DIV/0!</v>
      </c>
      <c r="Q1179" s="9" t="s">
        <v>8335</v>
      </c>
      <c r="R1179" t="s">
        <v>8336</v>
      </c>
      <c r="S1179" s="14">
        <f t="shared" si="193"/>
        <v>41897.369166666671</v>
      </c>
      <c r="T1179" s="14">
        <f t="shared" si="194"/>
        <v>41927.369166666671</v>
      </c>
      <c r="U1179">
        <f t="shared" si="200"/>
        <v>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92"/>
        <v>6.666666666666667E-5</v>
      </c>
      <c r="P1180">
        <f t="shared" si="199"/>
        <v>5</v>
      </c>
      <c r="Q1180" s="9" t="s">
        <v>8335</v>
      </c>
      <c r="R1180" t="s">
        <v>8336</v>
      </c>
      <c r="S1180" s="14">
        <f t="shared" si="193"/>
        <v>41837.614027777781</v>
      </c>
      <c r="T1180" s="14">
        <f t="shared" si="194"/>
        <v>41867.614027777781</v>
      </c>
      <c r="U1180">
        <f t="shared" si="200"/>
        <v>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92"/>
        <v>5.3333333333333337E-2</v>
      </c>
      <c r="P1181"/>
      <c r="Q1181" s="9" t="s">
        <v>8335</v>
      </c>
      <c r="R1181" t="s">
        <v>8336</v>
      </c>
      <c r="S1181" s="14">
        <f t="shared" si="193"/>
        <v>42275.428553240745</v>
      </c>
      <c r="T1181" s="14">
        <f t="shared" si="194"/>
        <v>42305.428553240745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92"/>
        <v>0.11749999999999999</v>
      </c>
      <c r="P1182"/>
      <c r="Q1182" s="9" t="s">
        <v>8335</v>
      </c>
      <c r="R1182" t="s">
        <v>8336</v>
      </c>
      <c r="S1182" s="14">
        <f t="shared" si="193"/>
        <v>41781.515208333338</v>
      </c>
      <c r="T1182" s="14">
        <f t="shared" si="194"/>
        <v>41818.515208333338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92"/>
        <v>8.0000000000000007E-5</v>
      </c>
      <c r="P1183">
        <f t="shared" ref="P1183:P1185" si="201">SUM(E1183/L1183)</f>
        <v>1.3333333333333333</v>
      </c>
      <c r="Q1183" s="9" t="s">
        <v>8335</v>
      </c>
      <c r="R1183" t="s">
        <v>8336</v>
      </c>
      <c r="S1183" s="14">
        <f t="shared" si="193"/>
        <v>42034.047696759262</v>
      </c>
      <c r="T1183" s="14">
        <f t="shared" si="194"/>
        <v>42064.047696759262</v>
      </c>
      <c r="U1183">
        <f t="shared" ref="U1183:U1185" si="202">SUM(L1183+5)</f>
        <v>8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92"/>
        <v>4.2000000000000003E-2</v>
      </c>
      <c r="P1184">
        <f t="shared" si="201"/>
        <v>10.5</v>
      </c>
      <c r="Q1184" s="9" t="s">
        <v>8335</v>
      </c>
      <c r="R1184" t="s">
        <v>8336</v>
      </c>
      <c r="S1184" s="14">
        <f t="shared" si="193"/>
        <v>42728.535740740743</v>
      </c>
      <c r="T1184" s="14">
        <f t="shared" si="194"/>
        <v>42747.404166666667</v>
      </c>
      <c r="U1184">
        <f t="shared" si="202"/>
        <v>9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92"/>
        <v>0.04</v>
      </c>
      <c r="P1185">
        <f t="shared" si="201"/>
        <v>33.333333333333336</v>
      </c>
      <c r="Q1185" s="9" t="s">
        <v>8335</v>
      </c>
      <c r="R1185" t="s">
        <v>8336</v>
      </c>
      <c r="S1185" s="14">
        <f t="shared" si="193"/>
        <v>42656.569710648146</v>
      </c>
      <c r="T1185" s="14">
        <f t="shared" si="194"/>
        <v>42675.874305555561</v>
      </c>
      <c r="U1185">
        <f t="shared" si="202"/>
        <v>8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92"/>
        <v>1.0493636363636363</v>
      </c>
      <c r="P1186"/>
      <c r="Q1186" s="9" t="s">
        <v>8337</v>
      </c>
      <c r="R1186" t="s">
        <v>8338</v>
      </c>
      <c r="S1186" s="14">
        <f t="shared" si="193"/>
        <v>42741.307997685188</v>
      </c>
      <c r="T1186" s="14">
        <f t="shared" si="194"/>
        <v>42772.307997685188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92"/>
        <v>1.0544</v>
      </c>
      <c r="P1187"/>
      <c r="Q1187" s="9" t="s">
        <v>8337</v>
      </c>
      <c r="R1187" t="s">
        <v>8338</v>
      </c>
      <c r="S1187" s="14">
        <f t="shared" si="193"/>
        <v>42130.573483796303</v>
      </c>
      <c r="T1187" s="14">
        <f t="shared" si="194"/>
        <v>42162.875000000007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92"/>
        <v>1.0673333333333332</v>
      </c>
      <c r="P1188"/>
      <c r="Q1188" s="9" t="s">
        <v>8337</v>
      </c>
      <c r="R1188" t="s">
        <v>8338</v>
      </c>
      <c r="S1188" s="14">
        <f t="shared" si="193"/>
        <v>42123.571701388886</v>
      </c>
      <c r="T1188" s="14">
        <f t="shared" si="194"/>
        <v>42156.654166666667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92"/>
        <v>1.0412571428571429</v>
      </c>
      <c r="P1189"/>
      <c r="Q1189" s="9" t="s">
        <v>8337</v>
      </c>
      <c r="R1189" t="s">
        <v>8338</v>
      </c>
      <c r="S1189" s="14">
        <f t="shared" si="193"/>
        <v>42109.603275462963</v>
      </c>
      <c r="T1189" s="14">
        <f t="shared" si="194"/>
        <v>42141.458333333336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92"/>
        <v>1.6054999999999999</v>
      </c>
      <c r="P1190"/>
      <c r="Q1190" s="9" t="s">
        <v>8337</v>
      </c>
      <c r="R1190" t="s">
        <v>8338</v>
      </c>
      <c r="S1190" s="14">
        <f t="shared" si="193"/>
        <v>42711.40902777778</v>
      </c>
      <c r="T1190" s="14">
        <f t="shared" si="194"/>
        <v>42732.40902777778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92"/>
        <v>1.0777777777777777</v>
      </c>
      <c r="P1191"/>
      <c r="Q1191" s="9" t="s">
        <v>8337</v>
      </c>
      <c r="R1191" t="s">
        <v>8338</v>
      </c>
      <c r="S1191" s="14">
        <f t="shared" si="193"/>
        <v>42529.687442129631</v>
      </c>
      <c r="T1191" s="14">
        <f t="shared" si="194"/>
        <v>42550.687442129631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92"/>
        <v>1.35</v>
      </c>
      <c r="P1192"/>
      <c r="Q1192" s="9" t="s">
        <v>8337</v>
      </c>
      <c r="R1192" t="s">
        <v>8338</v>
      </c>
      <c r="S1192" s="14">
        <f t="shared" si="193"/>
        <v>41852.374131944445</v>
      </c>
      <c r="T1192" s="14">
        <f t="shared" si="194"/>
        <v>41882.374131944445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92"/>
        <v>1.0907407407407408</v>
      </c>
      <c r="P1193"/>
      <c r="Q1193" s="9" t="s">
        <v>8337</v>
      </c>
      <c r="R1193" t="s">
        <v>8338</v>
      </c>
      <c r="S1193" s="14">
        <f t="shared" si="193"/>
        <v>42419.312037037038</v>
      </c>
      <c r="T1193" s="14">
        <f t="shared" si="194"/>
        <v>42449.270370370366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92"/>
        <v>2.9</v>
      </c>
      <c r="P1194"/>
      <c r="Q1194" s="9" t="s">
        <v>8337</v>
      </c>
      <c r="R1194" t="s">
        <v>8338</v>
      </c>
      <c r="S1194" s="14">
        <f t="shared" si="193"/>
        <v>42747.21502314815</v>
      </c>
      <c r="T1194" s="14">
        <f t="shared" si="194"/>
        <v>42777.21502314815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92"/>
        <v>1.0395714285714286</v>
      </c>
      <c r="P1195"/>
      <c r="Q1195" s="9" t="s">
        <v>8337</v>
      </c>
      <c r="R1195" t="s">
        <v>8338</v>
      </c>
      <c r="S1195" s="14">
        <f t="shared" si="193"/>
        <v>42409.48440972223</v>
      </c>
      <c r="T1195" s="14">
        <f t="shared" si="194"/>
        <v>42469.442743055559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92"/>
        <v>3.2223999999999999</v>
      </c>
      <c r="P1196"/>
      <c r="Q1196" s="9" t="s">
        <v>8337</v>
      </c>
      <c r="R1196" t="s">
        <v>8338</v>
      </c>
      <c r="S1196" s="14">
        <f t="shared" si="193"/>
        <v>42072.196516203701</v>
      </c>
      <c r="T1196" s="14">
        <f t="shared" si="194"/>
        <v>42102.196516203701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92"/>
        <v>1.35</v>
      </c>
      <c r="P1197"/>
      <c r="Q1197" s="9" t="s">
        <v>8337</v>
      </c>
      <c r="R1197" t="s">
        <v>8338</v>
      </c>
      <c r="S1197" s="14">
        <f t="shared" si="193"/>
        <v>42298.056168981486</v>
      </c>
      <c r="T1197" s="14">
        <f t="shared" si="194"/>
        <v>42358.083333333336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92"/>
        <v>2.6991034482758622</v>
      </c>
      <c r="P1198"/>
      <c r="Q1198" s="9" t="s">
        <v>8337</v>
      </c>
      <c r="R1198" t="s">
        <v>8338</v>
      </c>
      <c r="S1198" s="14">
        <f t="shared" si="193"/>
        <v>42326.527071759258</v>
      </c>
      <c r="T1198" s="14">
        <f t="shared" si="194"/>
        <v>42356.527071759258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92"/>
        <v>2.5329333333333333</v>
      </c>
      <c r="P1199"/>
      <c r="Q1199" s="9" t="s">
        <v>8337</v>
      </c>
      <c r="R1199" t="s">
        <v>8338</v>
      </c>
      <c r="S1199" s="14">
        <f t="shared" si="193"/>
        <v>42503.373078703706</v>
      </c>
      <c r="T1199" s="14">
        <f t="shared" si="194"/>
        <v>42533.957638888889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92"/>
        <v>2.6059999999999999</v>
      </c>
      <c r="P1200"/>
      <c r="Q1200" s="9" t="s">
        <v>8337</v>
      </c>
      <c r="R1200" t="s">
        <v>8338</v>
      </c>
      <c r="S1200" s="14">
        <f t="shared" si="193"/>
        <v>42333.327384259261</v>
      </c>
      <c r="T1200" s="14">
        <f t="shared" si="194"/>
        <v>42368.833333333336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92"/>
        <v>1.0131677953348381</v>
      </c>
      <c r="P1201"/>
      <c r="Q1201" s="9" t="s">
        <v>8337</v>
      </c>
      <c r="R1201" t="s">
        <v>8338</v>
      </c>
      <c r="S1201" s="14">
        <f t="shared" si="193"/>
        <v>42161.479166666664</v>
      </c>
      <c r="T1201" s="14">
        <f t="shared" si="194"/>
        <v>42193.479166666664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92"/>
        <v>1.2560416666666667</v>
      </c>
      <c r="P1202"/>
      <c r="Q1202" s="9" t="s">
        <v>8337</v>
      </c>
      <c r="R1202" t="s">
        <v>8338</v>
      </c>
      <c r="S1202" s="14">
        <f t="shared" si="193"/>
        <v>42089.185833333337</v>
      </c>
      <c r="T1202" s="14">
        <f t="shared" si="194"/>
        <v>42110.185833333337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92"/>
        <v>1.0243783333333334</v>
      </c>
      <c r="P1203"/>
      <c r="Q1203" s="9" t="s">
        <v>8337</v>
      </c>
      <c r="R1203" t="s">
        <v>8338</v>
      </c>
      <c r="S1203" s="14">
        <f t="shared" si="193"/>
        <v>42536.315347222226</v>
      </c>
      <c r="T1203" s="14">
        <f t="shared" si="194"/>
        <v>42566.315347222226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92"/>
        <v>1.99244</v>
      </c>
      <c r="P1204"/>
      <c r="Q1204" s="9" t="s">
        <v>8337</v>
      </c>
      <c r="R1204" t="s">
        <v>8338</v>
      </c>
      <c r="S1204" s="14">
        <f t="shared" si="193"/>
        <v>42151.997152777774</v>
      </c>
      <c r="T1204" s="14">
        <f t="shared" si="194"/>
        <v>42181.997152777774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92"/>
        <v>1.0245398773006136</v>
      </c>
      <c r="P1205"/>
      <c r="Q1205" s="9" t="s">
        <v>8337</v>
      </c>
      <c r="R1205" t="s">
        <v>8338</v>
      </c>
      <c r="S1205" s="14">
        <f t="shared" si="193"/>
        <v>42125.323229166672</v>
      </c>
      <c r="T1205" s="14">
        <f t="shared" si="194"/>
        <v>42155.323229166672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92"/>
        <v>1.0294615384615384</v>
      </c>
      <c r="P1206"/>
      <c r="Q1206" s="9" t="s">
        <v>8337</v>
      </c>
      <c r="R1206" t="s">
        <v>8338</v>
      </c>
      <c r="S1206" s="14">
        <f t="shared" si="193"/>
        <v>42297.456400462965</v>
      </c>
      <c r="T1206" s="14">
        <f t="shared" si="194"/>
        <v>42341.916666666664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92"/>
        <v>1.0086153846153847</v>
      </c>
      <c r="P1207"/>
      <c r="Q1207" s="9" t="s">
        <v>8337</v>
      </c>
      <c r="R1207" t="s">
        <v>8338</v>
      </c>
      <c r="S1207" s="14">
        <f t="shared" si="193"/>
        <v>42138.21471064815</v>
      </c>
      <c r="T1207" s="14">
        <f t="shared" si="194"/>
        <v>42168.21471064815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92"/>
        <v>1.1499999999999999</v>
      </c>
      <c r="P1208"/>
      <c r="Q1208" s="9" t="s">
        <v>8337</v>
      </c>
      <c r="R1208" t="s">
        <v>8338</v>
      </c>
      <c r="S1208" s="14">
        <f t="shared" si="193"/>
        <v>42772.48440972223</v>
      </c>
      <c r="T1208" s="14">
        <f t="shared" si="194"/>
        <v>42805.270138888889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92"/>
        <v>1.0416766467065868</v>
      </c>
      <c r="P1209"/>
      <c r="Q1209" s="9" t="s">
        <v>8337</v>
      </c>
      <c r="R1209" t="s">
        <v>8338</v>
      </c>
      <c r="S1209" s="14">
        <f t="shared" si="193"/>
        <v>42430.13857638889</v>
      </c>
      <c r="T1209" s="14">
        <f t="shared" si="194"/>
        <v>42460.125000000007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92"/>
        <v>1.5529999999999999</v>
      </c>
      <c r="P1210"/>
      <c r="Q1210" s="9" t="s">
        <v>8337</v>
      </c>
      <c r="R1210" t="s">
        <v>8338</v>
      </c>
      <c r="S1210" s="14">
        <f t="shared" si="193"/>
        <v>42423.417407407411</v>
      </c>
      <c r="T1210" s="14">
        <f t="shared" si="194"/>
        <v>42453.375740740747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92"/>
        <v>1.06</v>
      </c>
      <c r="P1211"/>
      <c r="Q1211" s="9" t="s">
        <v>8337</v>
      </c>
      <c r="R1211" t="s">
        <v>8338</v>
      </c>
      <c r="S1211" s="14">
        <f t="shared" si="193"/>
        <v>42761.554456018523</v>
      </c>
      <c r="T1211" s="14">
        <f t="shared" si="194"/>
        <v>42791.554456018523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92"/>
        <v>2.5431499999999998</v>
      </c>
      <c r="P1212"/>
      <c r="Q1212" s="9" t="s">
        <v>8337</v>
      </c>
      <c r="R1212" t="s">
        <v>8338</v>
      </c>
      <c r="S1212" s="14">
        <f t="shared" si="193"/>
        <v>42132.650138888894</v>
      </c>
      <c r="T1212" s="14">
        <f t="shared" si="194"/>
        <v>42155.583333333336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92"/>
        <v>1.0109999999999999</v>
      </c>
      <c r="P1213"/>
      <c r="Q1213" s="9" t="s">
        <v>8337</v>
      </c>
      <c r="R1213" t="s">
        <v>8338</v>
      </c>
      <c r="S1213" s="14">
        <f t="shared" si="193"/>
        <v>42515.574780092596</v>
      </c>
      <c r="T1213" s="14">
        <f t="shared" si="194"/>
        <v>42530.574780092596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92"/>
        <v>1.2904</v>
      </c>
      <c r="P1214"/>
      <c r="Q1214" s="9" t="s">
        <v>8337</v>
      </c>
      <c r="R1214" t="s">
        <v>8338</v>
      </c>
      <c r="S1214" s="14">
        <f t="shared" si="193"/>
        <v>42318.658506944448</v>
      </c>
      <c r="T1214" s="14">
        <f t="shared" si="194"/>
        <v>42334.750000000007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92"/>
        <v>1.0223076923076924</v>
      </c>
      <c r="P1215"/>
      <c r="Q1215" s="9" t="s">
        <v>8337</v>
      </c>
      <c r="R1215" t="s">
        <v>8338</v>
      </c>
      <c r="S1215" s="14">
        <f t="shared" si="193"/>
        <v>42731.464120370372</v>
      </c>
      <c r="T1215" s="14">
        <f t="shared" si="194"/>
        <v>42766.464120370372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92"/>
        <v>1.3180000000000001</v>
      </c>
      <c r="P1216"/>
      <c r="Q1216" s="9" t="s">
        <v>8337</v>
      </c>
      <c r="R1216" t="s">
        <v>8338</v>
      </c>
      <c r="S1216" s="14">
        <f t="shared" si="193"/>
        <v>42104.548668981479</v>
      </c>
      <c r="T1216" s="14">
        <f t="shared" si="194"/>
        <v>42164.548668981479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92"/>
        <v>7.8608020000000005</v>
      </c>
      <c r="P1217"/>
      <c r="Q1217" s="9" t="s">
        <v>8337</v>
      </c>
      <c r="R1217" t="s">
        <v>8338</v>
      </c>
      <c r="S1217" s="14">
        <f t="shared" si="193"/>
        <v>41759.631435185183</v>
      </c>
      <c r="T1217" s="14">
        <f t="shared" si="194"/>
        <v>41789.631435185183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92"/>
        <v>1.4570000000000001</v>
      </c>
      <c r="P1218"/>
      <c r="Q1218" s="9" t="s">
        <v>8337</v>
      </c>
      <c r="R1218" t="s">
        <v>8338</v>
      </c>
      <c r="S1218" s="14">
        <f t="shared" si="193"/>
        <v>42247.324733796304</v>
      </c>
      <c r="T1218" s="14">
        <f t="shared" si="194"/>
        <v>42279.668750000004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203">E1219/D1219</f>
        <v>1.026</v>
      </c>
      <c r="P1219"/>
      <c r="Q1219" s="9" t="s">
        <v>8337</v>
      </c>
      <c r="R1219" t="s">
        <v>8338</v>
      </c>
      <c r="S1219" s="14">
        <f t="shared" ref="S1219:S1282" si="204">((J1219/60/60/24)+DATE(1970,1,1)+(-7/24))</f>
        <v>42535.517824074072</v>
      </c>
      <c r="T1219" s="14">
        <f t="shared" ref="T1219:T1282" si="205">((I1219/60/60/24)+DATE(1970,1,1)+(-7/24))</f>
        <v>42565.517824074072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203"/>
        <v>1.7227777777777777</v>
      </c>
      <c r="P1220"/>
      <c r="Q1220" s="9" t="s">
        <v>8337</v>
      </c>
      <c r="R1220" t="s">
        <v>8338</v>
      </c>
      <c r="S1220" s="14">
        <f t="shared" si="204"/>
        <v>42278.370370370372</v>
      </c>
      <c r="T1220" s="14">
        <f t="shared" si="205"/>
        <v>42308.833333333336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203"/>
        <v>1.5916819571865444</v>
      </c>
      <c r="P1221"/>
      <c r="Q1221" s="9" t="s">
        <v>8337</v>
      </c>
      <c r="R1221" t="s">
        <v>8338</v>
      </c>
      <c r="S1221" s="14">
        <f t="shared" si="204"/>
        <v>42633.170289351852</v>
      </c>
      <c r="T1221" s="14">
        <f t="shared" si="205"/>
        <v>42663.170289351852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203"/>
        <v>1.0376666666666667</v>
      </c>
      <c r="P1222"/>
      <c r="Q1222" s="9" t="s">
        <v>8337</v>
      </c>
      <c r="R1222" t="s">
        <v>8338</v>
      </c>
      <c r="S1222" s="14">
        <f t="shared" si="204"/>
        <v>42211.336944444447</v>
      </c>
      <c r="T1222" s="14">
        <f t="shared" si="205"/>
        <v>42241.336944444447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203"/>
        <v>1.1140954545454547</v>
      </c>
      <c r="P1223"/>
      <c r="Q1223" s="9" t="s">
        <v>8337</v>
      </c>
      <c r="R1223" t="s">
        <v>8338</v>
      </c>
      <c r="S1223" s="14">
        <f t="shared" si="204"/>
        <v>42680.183888888896</v>
      </c>
      <c r="T1223" s="14">
        <f t="shared" si="205"/>
        <v>42707.708333333336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203"/>
        <v>2.80375</v>
      </c>
      <c r="P1224"/>
      <c r="Q1224" s="9" t="s">
        <v>8337</v>
      </c>
      <c r="R1224" t="s">
        <v>8338</v>
      </c>
      <c r="S1224" s="14">
        <f t="shared" si="204"/>
        <v>42430.428784722222</v>
      </c>
      <c r="T1224" s="14">
        <f t="shared" si="205"/>
        <v>42460.875000000007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203"/>
        <v>1.1210606060606061</v>
      </c>
      <c r="P1225"/>
      <c r="Q1225" s="9" t="s">
        <v>8337</v>
      </c>
      <c r="R1225" t="s">
        <v>8338</v>
      </c>
      <c r="S1225" s="14">
        <f t="shared" si="204"/>
        <v>42653.885520833333</v>
      </c>
      <c r="T1225" s="14">
        <f t="shared" si="205"/>
        <v>42683.927187500005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203"/>
        <v>7.0666666666666669E-2</v>
      </c>
      <c r="P1226"/>
      <c r="Q1226" s="9" t="s">
        <v>8324</v>
      </c>
      <c r="R1226" t="s">
        <v>8339</v>
      </c>
      <c r="S1226" s="14">
        <f t="shared" si="204"/>
        <v>41736.258125</v>
      </c>
      <c r="T1226" s="14">
        <f t="shared" si="205"/>
        <v>41796.258125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203"/>
        <v>4.3999999999999997E-2</v>
      </c>
      <c r="P1227">
        <f t="shared" ref="P1227:P1229" si="206">SUM(E1227/L1227)</f>
        <v>44</v>
      </c>
      <c r="Q1227" s="9" t="s">
        <v>8324</v>
      </c>
      <c r="R1227" t="s">
        <v>8339</v>
      </c>
      <c r="S1227" s="14">
        <f t="shared" si="204"/>
        <v>41509.614328703705</v>
      </c>
      <c r="T1227" s="14">
        <f t="shared" si="205"/>
        <v>41569.614328703705</v>
      </c>
      <c r="U1227">
        <f t="shared" ref="U1227:U1229" si="207">SUM(L1227+5)</f>
        <v>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203"/>
        <v>3.8739999999999997E-2</v>
      </c>
      <c r="P1228">
        <f t="shared" si="206"/>
        <v>48.424999999999997</v>
      </c>
      <c r="Q1228" s="9" t="s">
        <v>8324</v>
      </c>
      <c r="R1228" t="s">
        <v>8339</v>
      </c>
      <c r="S1228" s="14">
        <f t="shared" si="204"/>
        <v>41715.583113425928</v>
      </c>
      <c r="T1228" s="14">
        <f t="shared" si="205"/>
        <v>41749.75</v>
      </c>
      <c r="U1228">
        <f t="shared" si="207"/>
        <v>45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203"/>
        <v>0</v>
      </c>
      <c r="P1229" t="e">
        <f t="shared" si="206"/>
        <v>#DIV/0!</v>
      </c>
      <c r="Q1229" s="9" t="s">
        <v>8324</v>
      </c>
      <c r="R1229" t="s">
        <v>8339</v>
      </c>
      <c r="S1229" s="14">
        <f t="shared" si="204"/>
        <v>41827.627500000002</v>
      </c>
      <c r="T1229" s="14">
        <f t="shared" si="205"/>
        <v>41858</v>
      </c>
      <c r="U1229">
        <f t="shared" si="207"/>
        <v>5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203"/>
        <v>0.29299999999999998</v>
      </c>
      <c r="P1230"/>
      <c r="Q1230" s="9" t="s">
        <v>8324</v>
      </c>
      <c r="R1230" t="s">
        <v>8339</v>
      </c>
      <c r="S1230" s="14">
        <f t="shared" si="204"/>
        <v>40754.437592592592</v>
      </c>
      <c r="T1230" s="14">
        <f t="shared" si="205"/>
        <v>40814.437592592592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203"/>
        <v>9.0909090909090905E-3</v>
      </c>
      <c r="P1231"/>
      <c r="Q1231" s="9" t="s">
        <v>8324</v>
      </c>
      <c r="R1231" t="s">
        <v>8339</v>
      </c>
      <c r="S1231" s="14">
        <f t="shared" si="204"/>
        <v>40985.168136574073</v>
      </c>
      <c r="T1231" s="14">
        <f t="shared" si="205"/>
        <v>41015.375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203"/>
        <v>0</v>
      </c>
      <c r="P1232" t="e">
        <f t="shared" ref="P1232:P1233" si="208">SUM(E1232/L1232)</f>
        <v>#DIV/0!</v>
      </c>
      <c r="Q1232" s="9" t="s">
        <v>8324</v>
      </c>
      <c r="R1232" t="s">
        <v>8339</v>
      </c>
      <c r="S1232" s="14">
        <f t="shared" si="204"/>
        <v>40568.680902777778</v>
      </c>
      <c r="T1232" s="14">
        <f t="shared" si="205"/>
        <v>40598.680902777778</v>
      </c>
      <c r="U1232">
        <f t="shared" ref="U1232:U1233" si="209">SUM(L1232+5)</f>
        <v>5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203"/>
        <v>0</v>
      </c>
      <c r="P1233" t="e">
        <f t="shared" si="208"/>
        <v>#DIV/0!</v>
      </c>
      <c r="Q1233" s="9" t="s">
        <v>8324</v>
      </c>
      <c r="R1233" t="s">
        <v>8339</v>
      </c>
      <c r="S1233" s="14">
        <f t="shared" si="204"/>
        <v>42193.650092592594</v>
      </c>
      <c r="T1233" s="14">
        <f t="shared" si="205"/>
        <v>42243.750000000007</v>
      </c>
      <c r="U1233">
        <f t="shared" si="209"/>
        <v>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203"/>
        <v>8.0000000000000002E-3</v>
      </c>
      <c r="P1234"/>
      <c r="Q1234" s="9" t="s">
        <v>8324</v>
      </c>
      <c r="R1234" t="s">
        <v>8339</v>
      </c>
      <c r="S1234" s="14">
        <f t="shared" si="204"/>
        <v>41506.556365740747</v>
      </c>
      <c r="T1234" s="14">
        <f t="shared" si="205"/>
        <v>41553.556365740747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203"/>
        <v>0.11600000000000001</v>
      </c>
      <c r="P1235"/>
      <c r="Q1235" s="9" t="s">
        <v>8324</v>
      </c>
      <c r="R1235" t="s">
        <v>8339</v>
      </c>
      <c r="S1235" s="14">
        <f t="shared" si="204"/>
        <v>40939.657106481485</v>
      </c>
      <c r="T1235" s="14">
        <f t="shared" si="205"/>
        <v>40960.657106481485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203"/>
        <v>0</v>
      </c>
      <c r="P1236" t="e">
        <f>SUM(E1236/L1236)</f>
        <v>#DIV/0!</v>
      </c>
      <c r="Q1236" s="9" t="s">
        <v>8324</v>
      </c>
      <c r="R1236" t="s">
        <v>8339</v>
      </c>
      <c r="S1236" s="14">
        <f t="shared" si="204"/>
        <v>42007.497013888897</v>
      </c>
      <c r="T1236" s="14">
        <f t="shared" si="205"/>
        <v>42037.497013888897</v>
      </c>
      <c r="U1236">
        <f>SUM(L1236+5)</f>
        <v>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203"/>
        <v>2.787363950092912E-2</v>
      </c>
      <c r="P1237"/>
      <c r="Q1237" s="9" t="s">
        <v>8324</v>
      </c>
      <c r="R1237" t="s">
        <v>8339</v>
      </c>
      <c r="S1237" s="14">
        <f t="shared" si="204"/>
        <v>41582.84373842593</v>
      </c>
      <c r="T1237" s="14">
        <f t="shared" si="205"/>
        <v>41622.84373842593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203"/>
        <v>0</v>
      </c>
      <c r="P1238" t="e">
        <f t="shared" ref="P1238:P1239" si="210">SUM(E1238/L1238)</f>
        <v>#DIV/0!</v>
      </c>
      <c r="Q1238" s="9" t="s">
        <v>8324</v>
      </c>
      <c r="R1238" t="s">
        <v>8339</v>
      </c>
      <c r="S1238" s="14">
        <f t="shared" si="204"/>
        <v>41110.388472222221</v>
      </c>
      <c r="T1238" s="14">
        <f t="shared" si="205"/>
        <v>41118.375</v>
      </c>
      <c r="U1238">
        <f t="shared" ref="U1238:U1239" si="211">SUM(L1238+5)</f>
        <v>5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203"/>
        <v>0</v>
      </c>
      <c r="P1239" t="e">
        <f t="shared" si="210"/>
        <v>#DIV/0!</v>
      </c>
      <c r="Q1239" s="9" t="s">
        <v>8324</v>
      </c>
      <c r="R1239" t="s">
        <v>8339</v>
      </c>
      <c r="S1239" s="14">
        <f t="shared" si="204"/>
        <v>41124.991493055561</v>
      </c>
      <c r="T1239" s="14">
        <f t="shared" si="205"/>
        <v>41144.991493055561</v>
      </c>
      <c r="U1239">
        <f t="shared" si="211"/>
        <v>5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203"/>
        <v>0.17799999999999999</v>
      </c>
      <c r="P1240"/>
      <c r="Q1240" s="9" t="s">
        <v>8324</v>
      </c>
      <c r="R1240" t="s">
        <v>8339</v>
      </c>
      <c r="S1240" s="14">
        <f t="shared" si="204"/>
        <v>40731.318703703706</v>
      </c>
      <c r="T1240" s="14">
        <f t="shared" si="205"/>
        <v>40761.318703703706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203"/>
        <v>0</v>
      </c>
      <c r="P1241" t="e">
        <f>SUM(E1241/L1241)</f>
        <v>#DIV/0!</v>
      </c>
      <c r="Q1241" s="9" t="s">
        <v>8324</v>
      </c>
      <c r="R1241" t="s">
        <v>8339</v>
      </c>
      <c r="S1241" s="14">
        <f t="shared" si="204"/>
        <v>40883.670914351853</v>
      </c>
      <c r="T1241" s="14">
        <f t="shared" si="205"/>
        <v>40913.670914351853</v>
      </c>
      <c r="U1241">
        <f>SUM(L1241+5)</f>
        <v>5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203"/>
        <v>3.0124999999999999E-2</v>
      </c>
      <c r="P1242"/>
      <c r="Q1242" s="9" t="s">
        <v>8324</v>
      </c>
      <c r="R1242" t="s">
        <v>8339</v>
      </c>
      <c r="S1242" s="14">
        <f t="shared" si="204"/>
        <v>41408.748344907413</v>
      </c>
      <c r="T1242" s="14">
        <f t="shared" si="205"/>
        <v>41467.618750000001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203"/>
        <v>0.50739999999999996</v>
      </c>
      <c r="P1243"/>
      <c r="Q1243" s="9" t="s">
        <v>8324</v>
      </c>
      <c r="R1243" t="s">
        <v>8339</v>
      </c>
      <c r="S1243" s="14">
        <f t="shared" si="204"/>
        <v>41923.546064814815</v>
      </c>
      <c r="T1243" s="14">
        <f t="shared" si="205"/>
        <v>41945.957638888889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203"/>
        <v>5.4884742041712408E-3</v>
      </c>
      <c r="P1244"/>
      <c r="Q1244" s="9" t="s">
        <v>8324</v>
      </c>
      <c r="R1244" t="s">
        <v>8339</v>
      </c>
      <c r="S1244" s="14">
        <f t="shared" si="204"/>
        <v>40781.873865740745</v>
      </c>
      <c r="T1244" s="14">
        <f t="shared" si="205"/>
        <v>40797.262500000004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203"/>
        <v>0.14091666666666666</v>
      </c>
      <c r="P1245"/>
      <c r="Q1245" s="9" t="s">
        <v>8324</v>
      </c>
      <c r="R1245" t="s">
        <v>8339</v>
      </c>
      <c r="S1245" s="14">
        <f t="shared" si="204"/>
        <v>40671.587627314817</v>
      </c>
      <c r="T1245" s="14">
        <f t="shared" si="205"/>
        <v>40732.583333333336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203"/>
        <v>1.038</v>
      </c>
      <c r="P1246"/>
      <c r="Q1246" s="9" t="s">
        <v>8324</v>
      </c>
      <c r="R1246" t="s">
        <v>8325</v>
      </c>
      <c r="S1246" s="14">
        <f t="shared" si="204"/>
        <v>41355.533831018518</v>
      </c>
      <c r="T1246" s="14">
        <f t="shared" si="205"/>
        <v>41386.583333333336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203"/>
        <v>1.2024999999999999</v>
      </c>
      <c r="P1247"/>
      <c r="Q1247" s="9" t="s">
        <v>8324</v>
      </c>
      <c r="R1247" t="s">
        <v>8325</v>
      </c>
      <c r="S1247" s="14">
        <f t="shared" si="204"/>
        <v>41774.308263888888</v>
      </c>
      <c r="T1247" s="14">
        <f t="shared" si="205"/>
        <v>41804.308263888888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203"/>
        <v>1.17</v>
      </c>
      <c r="P1248"/>
      <c r="Q1248" s="9" t="s">
        <v>8324</v>
      </c>
      <c r="R1248" t="s">
        <v>8325</v>
      </c>
      <c r="S1248" s="14">
        <f t="shared" si="204"/>
        <v>40837.75172453704</v>
      </c>
      <c r="T1248" s="14">
        <f t="shared" si="205"/>
        <v>40882.793391203704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203"/>
        <v>1.2214285714285715</v>
      </c>
      <c r="P1249"/>
      <c r="Q1249" s="9" t="s">
        <v>8324</v>
      </c>
      <c r="R1249" t="s">
        <v>8325</v>
      </c>
      <c r="S1249" s="14">
        <f t="shared" si="204"/>
        <v>41370.000636574077</v>
      </c>
      <c r="T1249" s="14">
        <f t="shared" si="205"/>
        <v>41400.000636574077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203"/>
        <v>1.5164</v>
      </c>
      <c r="P1250"/>
      <c r="Q1250" s="9" t="s">
        <v>8324</v>
      </c>
      <c r="R1250" t="s">
        <v>8325</v>
      </c>
      <c r="S1250" s="14">
        <f t="shared" si="204"/>
        <v>41767.36519675926</v>
      </c>
      <c r="T1250" s="14">
        <f t="shared" si="205"/>
        <v>41802.999305555561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203"/>
        <v>1.0444</v>
      </c>
      <c r="P1251"/>
      <c r="Q1251" s="9" t="s">
        <v>8324</v>
      </c>
      <c r="R1251" t="s">
        <v>8325</v>
      </c>
      <c r="S1251" s="14">
        <f t="shared" si="204"/>
        <v>41067.449201388896</v>
      </c>
      <c r="T1251" s="14">
        <f t="shared" si="205"/>
        <v>41097.449201388896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203"/>
        <v>2.0015333333333332</v>
      </c>
      <c r="P1252"/>
      <c r="Q1252" s="9" t="s">
        <v>8324</v>
      </c>
      <c r="R1252" t="s">
        <v>8325</v>
      </c>
      <c r="S1252" s="14">
        <f t="shared" si="204"/>
        <v>41843.351053240745</v>
      </c>
      <c r="T1252" s="14">
        <f t="shared" si="205"/>
        <v>41888.351053240745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203"/>
        <v>1.018</v>
      </c>
      <c r="P1253"/>
      <c r="Q1253" s="9" t="s">
        <v>8324</v>
      </c>
      <c r="R1253" t="s">
        <v>8325</v>
      </c>
      <c r="S1253" s="14">
        <f t="shared" si="204"/>
        <v>40751.522766203707</v>
      </c>
      <c r="T1253" s="14">
        <f t="shared" si="205"/>
        <v>40811.522766203707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203"/>
        <v>1.3765714285714286</v>
      </c>
      <c r="P1254"/>
      <c r="Q1254" s="9" t="s">
        <v>8324</v>
      </c>
      <c r="R1254" t="s">
        <v>8325</v>
      </c>
      <c r="S1254" s="14">
        <f t="shared" si="204"/>
        <v>41543.696400462963</v>
      </c>
      <c r="T1254" s="14">
        <f t="shared" si="205"/>
        <v>41571.696400462963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203"/>
        <v>3038.3319999999999</v>
      </c>
      <c r="P1255"/>
      <c r="Q1255" s="9" t="s">
        <v>8324</v>
      </c>
      <c r="R1255" t="s">
        <v>8325</v>
      </c>
      <c r="S1255" s="14">
        <f t="shared" si="204"/>
        <v>41855.491979166669</v>
      </c>
      <c r="T1255" s="14">
        <f t="shared" si="205"/>
        <v>41885.491979166669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203"/>
        <v>1.9885074626865671</v>
      </c>
      <c r="P1256"/>
      <c r="Q1256" s="9" t="s">
        <v>8324</v>
      </c>
      <c r="R1256" t="s">
        <v>8325</v>
      </c>
      <c r="S1256" s="14">
        <f t="shared" si="204"/>
        <v>40487.329699074078</v>
      </c>
      <c r="T1256" s="14">
        <f t="shared" si="205"/>
        <v>40543.915972222225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203"/>
        <v>2.0236666666666667</v>
      </c>
      <c r="P1257"/>
      <c r="Q1257" s="9" t="s">
        <v>8324</v>
      </c>
      <c r="R1257" t="s">
        <v>8325</v>
      </c>
      <c r="S1257" s="14">
        <f t="shared" si="204"/>
        <v>41579.553842592599</v>
      </c>
      <c r="T1257" s="14">
        <f t="shared" si="205"/>
        <v>41609.595509259263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203"/>
        <v>1.1796376666666666</v>
      </c>
      <c r="P1258"/>
      <c r="Q1258" s="9" t="s">
        <v>8324</v>
      </c>
      <c r="R1258" t="s">
        <v>8325</v>
      </c>
      <c r="S1258" s="14">
        <f t="shared" si="204"/>
        <v>40921.627673611118</v>
      </c>
      <c r="T1258" s="14">
        <f t="shared" si="205"/>
        <v>40951.627673611118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203"/>
        <v>2.9472727272727273</v>
      </c>
      <c r="P1259"/>
      <c r="Q1259" s="9" t="s">
        <v>8324</v>
      </c>
      <c r="R1259" t="s">
        <v>8325</v>
      </c>
      <c r="S1259" s="14">
        <f t="shared" si="204"/>
        <v>40586.793865740743</v>
      </c>
      <c r="T1259" s="14">
        <f t="shared" si="205"/>
        <v>40635.752199074079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203"/>
        <v>2.1314633333333335</v>
      </c>
      <c r="P1260"/>
      <c r="Q1260" s="9" t="s">
        <v>8324</v>
      </c>
      <c r="R1260" t="s">
        <v>8325</v>
      </c>
      <c r="S1260" s="14">
        <f t="shared" si="204"/>
        <v>41487.319583333338</v>
      </c>
      <c r="T1260" s="14">
        <f t="shared" si="205"/>
        <v>41517.319583333338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203"/>
        <v>1.0424</v>
      </c>
      <c r="P1261"/>
      <c r="Q1261" s="9" t="s">
        <v>8324</v>
      </c>
      <c r="R1261" t="s">
        <v>8325</v>
      </c>
      <c r="S1261" s="14">
        <f t="shared" si="204"/>
        <v>41766.678981481484</v>
      </c>
      <c r="T1261" s="14">
        <f t="shared" si="205"/>
        <v>41798.874305555561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203"/>
        <v>1.1366666666666667</v>
      </c>
      <c r="P1262"/>
      <c r="Q1262" s="9" t="s">
        <v>8324</v>
      </c>
      <c r="R1262" t="s">
        <v>8325</v>
      </c>
      <c r="S1262" s="14">
        <f t="shared" si="204"/>
        <v>41666.551157407412</v>
      </c>
      <c r="T1262" s="14">
        <f t="shared" si="205"/>
        <v>41696.551157407412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203"/>
        <v>1.0125</v>
      </c>
      <c r="P1263"/>
      <c r="Q1263" s="9" t="s">
        <v>8324</v>
      </c>
      <c r="R1263" t="s">
        <v>8325</v>
      </c>
      <c r="S1263" s="14">
        <f t="shared" si="204"/>
        <v>41638.051238425927</v>
      </c>
      <c r="T1263" s="14">
        <f t="shared" si="205"/>
        <v>41668.051238425927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203"/>
        <v>1.2541538461538462</v>
      </c>
      <c r="P1264"/>
      <c r="Q1264" s="9" t="s">
        <v>8324</v>
      </c>
      <c r="R1264" t="s">
        <v>8325</v>
      </c>
      <c r="S1264" s="14">
        <f t="shared" si="204"/>
        <v>41656.470972222225</v>
      </c>
      <c r="T1264" s="14">
        <f t="shared" si="205"/>
        <v>41686.470972222225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203"/>
        <v>1.19</v>
      </c>
      <c r="P1265"/>
      <c r="Q1265" s="9" t="s">
        <v>8324</v>
      </c>
      <c r="R1265" t="s">
        <v>8325</v>
      </c>
      <c r="S1265" s="14">
        <f t="shared" si="204"/>
        <v>41691.792476851857</v>
      </c>
      <c r="T1265" s="14">
        <f t="shared" si="205"/>
        <v>41726.75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203"/>
        <v>1.6646153846153846</v>
      </c>
      <c r="P1266"/>
      <c r="Q1266" s="9" t="s">
        <v>8324</v>
      </c>
      <c r="R1266" t="s">
        <v>8325</v>
      </c>
      <c r="S1266" s="14">
        <f t="shared" si="204"/>
        <v>41547.371331018519</v>
      </c>
      <c r="T1266" s="14">
        <f t="shared" si="205"/>
        <v>41576.371331018519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203"/>
        <v>1.1914771428571429</v>
      </c>
      <c r="P1267"/>
      <c r="Q1267" s="9" t="s">
        <v>8324</v>
      </c>
      <c r="R1267" t="s">
        <v>8325</v>
      </c>
      <c r="S1267" s="14">
        <f t="shared" si="204"/>
        <v>40465.363599537035</v>
      </c>
      <c r="T1267" s="14">
        <f t="shared" si="205"/>
        <v>40512.363599537035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203"/>
        <v>1.0047368421052632</v>
      </c>
      <c r="P1268"/>
      <c r="Q1268" s="9" t="s">
        <v>8324</v>
      </c>
      <c r="R1268" t="s">
        <v>8325</v>
      </c>
      <c r="S1268" s="14">
        <f t="shared" si="204"/>
        <v>41620.585011574076</v>
      </c>
      <c r="T1268" s="14">
        <f t="shared" si="205"/>
        <v>41650.585011574076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203"/>
        <v>1.018</v>
      </c>
      <c r="P1269"/>
      <c r="Q1269" s="9" t="s">
        <v>8324</v>
      </c>
      <c r="R1269" t="s">
        <v>8325</v>
      </c>
      <c r="S1269" s="14">
        <f t="shared" si="204"/>
        <v>41449.293495370373</v>
      </c>
      <c r="T1269" s="14">
        <f t="shared" si="205"/>
        <v>41479.293495370373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203"/>
        <v>1.1666666666666667</v>
      </c>
      <c r="P1270"/>
      <c r="Q1270" s="9" t="s">
        <v>8324</v>
      </c>
      <c r="R1270" t="s">
        <v>8325</v>
      </c>
      <c r="S1270" s="14">
        <f t="shared" si="204"/>
        <v>41507.553784722222</v>
      </c>
      <c r="T1270" s="14">
        <f t="shared" si="205"/>
        <v>41537.553784722222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203"/>
        <v>1.0864893617021276</v>
      </c>
      <c r="P1271"/>
      <c r="Q1271" s="9" t="s">
        <v>8324</v>
      </c>
      <c r="R1271" t="s">
        <v>8325</v>
      </c>
      <c r="S1271" s="14">
        <f t="shared" si="204"/>
        <v>42445.531388888885</v>
      </c>
      <c r="T1271" s="14">
        <f t="shared" si="205"/>
        <v>42475.708333333336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203"/>
        <v>1.1472</v>
      </c>
      <c r="P1272"/>
      <c r="Q1272" s="9" t="s">
        <v>8324</v>
      </c>
      <c r="R1272" t="s">
        <v>8325</v>
      </c>
      <c r="S1272" s="14">
        <f t="shared" si="204"/>
        <v>40933.565300925933</v>
      </c>
      <c r="T1272" s="14">
        <f t="shared" si="205"/>
        <v>40993.523634259262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203"/>
        <v>1.018</v>
      </c>
      <c r="P1273"/>
      <c r="Q1273" s="9" t="s">
        <v>8324</v>
      </c>
      <c r="R1273" t="s">
        <v>8325</v>
      </c>
      <c r="S1273" s="14">
        <f t="shared" si="204"/>
        <v>41561.391886574078</v>
      </c>
      <c r="T1273" s="14">
        <f t="shared" si="205"/>
        <v>41591.433553240742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203"/>
        <v>1.06</v>
      </c>
      <c r="P1274"/>
      <c r="Q1274" s="9" t="s">
        <v>8324</v>
      </c>
      <c r="R1274" t="s">
        <v>8325</v>
      </c>
      <c r="S1274" s="14">
        <f t="shared" si="204"/>
        <v>40274.453460648154</v>
      </c>
      <c r="T1274" s="14">
        <f t="shared" si="205"/>
        <v>40343.875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203"/>
        <v>1.0349999999999999</v>
      </c>
      <c r="P1275"/>
      <c r="Q1275" s="9" t="s">
        <v>8324</v>
      </c>
      <c r="R1275" t="s">
        <v>8325</v>
      </c>
      <c r="S1275" s="14">
        <f t="shared" si="204"/>
        <v>41852.43855324074</v>
      </c>
      <c r="T1275" s="14">
        <f t="shared" si="205"/>
        <v>41882.43855324074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203"/>
        <v>1.5497535999999998</v>
      </c>
      <c r="P1276"/>
      <c r="Q1276" s="9" t="s">
        <v>8324</v>
      </c>
      <c r="R1276" t="s">
        <v>8325</v>
      </c>
      <c r="S1276" s="14">
        <f t="shared" si="204"/>
        <v>41116.3984375</v>
      </c>
      <c r="T1276" s="14">
        <f t="shared" si="205"/>
        <v>41151.3984375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203"/>
        <v>1.6214066666666667</v>
      </c>
      <c r="P1277"/>
      <c r="Q1277" s="9" t="s">
        <v>8324</v>
      </c>
      <c r="R1277" t="s">
        <v>8325</v>
      </c>
      <c r="S1277" s="14">
        <f t="shared" si="204"/>
        <v>41458.576238425929</v>
      </c>
      <c r="T1277" s="14">
        <f t="shared" si="205"/>
        <v>41493.576238425929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203"/>
        <v>1.0442100000000001</v>
      </c>
      <c r="P1278"/>
      <c r="Q1278" s="9" t="s">
        <v>8324</v>
      </c>
      <c r="R1278" t="s">
        <v>8325</v>
      </c>
      <c r="S1278" s="14">
        <f t="shared" si="204"/>
        <v>40007.412581018521</v>
      </c>
      <c r="T1278" s="14">
        <f t="shared" si="205"/>
        <v>40056.875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203"/>
        <v>1.0612433333333333</v>
      </c>
      <c r="P1279"/>
      <c r="Q1279" s="9" t="s">
        <v>8324</v>
      </c>
      <c r="R1279" t="s">
        <v>8325</v>
      </c>
      <c r="S1279" s="14">
        <f t="shared" si="204"/>
        <v>41121.270219907412</v>
      </c>
      <c r="T1279" s="14">
        <f t="shared" si="205"/>
        <v>41156.270219907412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203"/>
        <v>1.5493846153846154</v>
      </c>
      <c r="P1280"/>
      <c r="Q1280" s="9" t="s">
        <v>8324</v>
      </c>
      <c r="R1280" t="s">
        <v>8325</v>
      </c>
      <c r="S1280" s="14">
        <f t="shared" si="204"/>
        <v>41786.263495370375</v>
      </c>
      <c r="T1280" s="14">
        <f t="shared" si="205"/>
        <v>41814.791666666672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203"/>
        <v>1.1077157238734421</v>
      </c>
      <c r="P1281"/>
      <c r="Q1281" s="9" t="s">
        <v>8324</v>
      </c>
      <c r="R1281" t="s">
        <v>8325</v>
      </c>
      <c r="S1281" s="14">
        <f t="shared" si="204"/>
        <v>41681.807523148149</v>
      </c>
      <c r="T1281" s="14">
        <f t="shared" si="205"/>
        <v>41721.765856481485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203"/>
        <v>1.1091186666666666</v>
      </c>
      <c r="P1282"/>
      <c r="Q1282" s="9" t="s">
        <v>8324</v>
      </c>
      <c r="R1282" t="s">
        <v>8325</v>
      </c>
      <c r="S1282" s="14">
        <f t="shared" si="204"/>
        <v>40513.465902777782</v>
      </c>
      <c r="T1282" s="14">
        <f t="shared" si="205"/>
        <v>40603.465902777782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212">E1283/D1283</f>
        <v>1.1071428571428572</v>
      </c>
      <c r="P1283"/>
      <c r="Q1283" s="9" t="s">
        <v>8324</v>
      </c>
      <c r="R1283" t="s">
        <v>8325</v>
      </c>
      <c r="S1283" s="14">
        <f t="shared" ref="S1283:S1346" si="213">((J1283/60/60/24)+DATE(1970,1,1)+(-7/24))</f>
        <v>41463.45180555556</v>
      </c>
      <c r="T1283" s="14">
        <f t="shared" ref="T1283:T1346" si="214">((I1283/60/60/24)+DATE(1970,1,1)+(-7/24))</f>
        <v>41483.45180555556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212"/>
        <v>1.2361333333333333</v>
      </c>
      <c r="P1284"/>
      <c r="Q1284" s="9" t="s">
        <v>8324</v>
      </c>
      <c r="R1284" t="s">
        <v>8325</v>
      </c>
      <c r="S1284" s="14">
        <f t="shared" si="213"/>
        <v>41586.18350694445</v>
      </c>
      <c r="T1284" s="14">
        <f t="shared" si="214"/>
        <v>41616.915972222225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212"/>
        <v>2.1105</v>
      </c>
      <c r="P1285"/>
      <c r="Q1285" s="9" t="s">
        <v>8324</v>
      </c>
      <c r="R1285" t="s">
        <v>8325</v>
      </c>
      <c r="S1285" s="14">
        <f t="shared" si="213"/>
        <v>41320.425798611112</v>
      </c>
      <c r="T1285" s="14">
        <f t="shared" si="214"/>
        <v>41343.875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212"/>
        <v>1.01</v>
      </c>
      <c r="P1286"/>
      <c r="Q1286" s="9" t="s">
        <v>8316</v>
      </c>
      <c r="R1286" t="s">
        <v>8317</v>
      </c>
      <c r="S1286" s="14">
        <f t="shared" si="213"/>
        <v>42711.943078703705</v>
      </c>
      <c r="T1286" s="14">
        <f t="shared" si="214"/>
        <v>42735.415972222225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212"/>
        <v>1.0165</v>
      </c>
      <c r="P1287"/>
      <c r="Q1287" s="9" t="s">
        <v>8316</v>
      </c>
      <c r="R1287" t="s">
        <v>8317</v>
      </c>
      <c r="S1287" s="14">
        <f t="shared" si="213"/>
        <v>42160.291377314818</v>
      </c>
      <c r="T1287" s="14">
        <f t="shared" si="214"/>
        <v>42175.291377314818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212"/>
        <v>1.0833333333333333</v>
      </c>
      <c r="P1288"/>
      <c r="Q1288" s="9" t="s">
        <v>8316</v>
      </c>
      <c r="R1288" t="s">
        <v>8317</v>
      </c>
      <c r="S1288" s="14">
        <f t="shared" si="213"/>
        <v>42039.092905092599</v>
      </c>
      <c r="T1288" s="14">
        <f t="shared" si="214"/>
        <v>42052.291666666664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212"/>
        <v>2.42</v>
      </c>
      <c r="P1289"/>
      <c r="Q1289" s="9" t="s">
        <v>8316</v>
      </c>
      <c r="R1289" t="s">
        <v>8317</v>
      </c>
      <c r="S1289" s="14">
        <f t="shared" si="213"/>
        <v>42107.329351851855</v>
      </c>
      <c r="T1289" s="14">
        <f t="shared" si="214"/>
        <v>42167.329351851855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212"/>
        <v>1.0044999999999999</v>
      </c>
      <c r="P1290"/>
      <c r="Q1290" s="9" t="s">
        <v>8316</v>
      </c>
      <c r="R1290" t="s">
        <v>8317</v>
      </c>
      <c r="S1290" s="14">
        <f t="shared" si="213"/>
        <v>42560.862997685188</v>
      </c>
      <c r="T1290" s="14">
        <f t="shared" si="214"/>
        <v>42591.875000000007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212"/>
        <v>1.2506666666666666</v>
      </c>
      <c r="P1291"/>
      <c r="Q1291" s="9" t="s">
        <v>8316</v>
      </c>
      <c r="R1291" t="s">
        <v>8317</v>
      </c>
      <c r="S1291" s="14">
        <f t="shared" si="213"/>
        <v>42708.843113425923</v>
      </c>
      <c r="T1291" s="14">
        <f t="shared" si="214"/>
        <v>42738.843113425923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212"/>
        <v>1.0857142857142856</v>
      </c>
      <c r="P1292"/>
      <c r="Q1292" s="9" t="s">
        <v>8316</v>
      </c>
      <c r="R1292" t="s">
        <v>8317</v>
      </c>
      <c r="S1292" s="14">
        <f t="shared" si="213"/>
        <v>42086.323275462964</v>
      </c>
      <c r="T1292" s="14">
        <f t="shared" si="214"/>
        <v>42116.999305555561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212"/>
        <v>1.4570000000000001</v>
      </c>
      <c r="P1293"/>
      <c r="Q1293" s="9" t="s">
        <v>8316</v>
      </c>
      <c r="R1293" t="s">
        <v>8317</v>
      </c>
      <c r="S1293" s="14">
        <f t="shared" si="213"/>
        <v>42064.361006944448</v>
      </c>
      <c r="T1293" s="14">
        <f t="shared" si="214"/>
        <v>42101.000000000007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212"/>
        <v>1.1000000000000001</v>
      </c>
      <c r="P1294"/>
      <c r="Q1294" s="9" t="s">
        <v>8316</v>
      </c>
      <c r="R1294" t="s">
        <v>8317</v>
      </c>
      <c r="S1294" s="14">
        <f t="shared" si="213"/>
        <v>42256.472546296303</v>
      </c>
      <c r="T1294" s="14">
        <f t="shared" si="214"/>
        <v>42283.665972222225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212"/>
        <v>1.0223333333333333</v>
      </c>
      <c r="P1295"/>
      <c r="Q1295" s="9" t="s">
        <v>8316</v>
      </c>
      <c r="R1295" t="s">
        <v>8317</v>
      </c>
      <c r="S1295" s="14">
        <f t="shared" si="213"/>
        <v>42292.40938657408</v>
      </c>
      <c r="T1295" s="14">
        <f t="shared" si="214"/>
        <v>42322.451053240737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212"/>
        <v>1.22</v>
      </c>
      <c r="P1296"/>
      <c r="Q1296" s="9" t="s">
        <v>8316</v>
      </c>
      <c r="R1296" t="s">
        <v>8317</v>
      </c>
      <c r="S1296" s="14">
        <f t="shared" si="213"/>
        <v>42278.162002314821</v>
      </c>
      <c r="T1296" s="14">
        <f t="shared" si="214"/>
        <v>42296.166666666664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212"/>
        <v>1.0196000000000001</v>
      </c>
      <c r="P1297"/>
      <c r="Q1297" s="9" t="s">
        <v>8316</v>
      </c>
      <c r="R1297" t="s">
        <v>8317</v>
      </c>
      <c r="S1297" s="14">
        <f t="shared" si="213"/>
        <v>42184.281215277784</v>
      </c>
      <c r="T1297" s="14">
        <f t="shared" si="214"/>
        <v>42214.416666666664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212"/>
        <v>1.411764705882353</v>
      </c>
      <c r="P1298"/>
      <c r="Q1298" s="9" t="s">
        <v>8316</v>
      </c>
      <c r="R1298" t="s">
        <v>8317</v>
      </c>
      <c r="S1298" s="14">
        <f t="shared" si="213"/>
        <v>42422.758946759262</v>
      </c>
      <c r="T1298" s="14">
        <f t="shared" si="214"/>
        <v>42442.717280092598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212"/>
        <v>1.0952500000000001</v>
      </c>
      <c r="P1299"/>
      <c r="Q1299" s="9" t="s">
        <v>8316</v>
      </c>
      <c r="R1299" t="s">
        <v>8317</v>
      </c>
      <c r="S1299" s="14">
        <f t="shared" si="213"/>
        <v>42461.45553240741</v>
      </c>
      <c r="T1299" s="14">
        <f t="shared" si="214"/>
        <v>42491.45553240741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212"/>
        <v>1.0465</v>
      </c>
      <c r="P1300"/>
      <c r="Q1300" s="9" t="s">
        <v>8316</v>
      </c>
      <c r="R1300" t="s">
        <v>8317</v>
      </c>
      <c r="S1300" s="14">
        <f t="shared" si="213"/>
        <v>42458.389259259267</v>
      </c>
      <c r="T1300" s="14">
        <f t="shared" si="214"/>
        <v>42488.389259259267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212"/>
        <v>1.24</v>
      </c>
      <c r="P1301"/>
      <c r="Q1301" s="9" t="s">
        <v>8316</v>
      </c>
      <c r="R1301" t="s">
        <v>8317</v>
      </c>
      <c r="S1301" s="14">
        <f t="shared" si="213"/>
        <v>42169.522673611114</v>
      </c>
      <c r="T1301" s="14">
        <f t="shared" si="214"/>
        <v>42199.522673611114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212"/>
        <v>1.35</v>
      </c>
      <c r="P1302"/>
      <c r="Q1302" s="9" t="s">
        <v>8316</v>
      </c>
      <c r="R1302" t="s">
        <v>8317</v>
      </c>
      <c r="S1302" s="14">
        <f t="shared" si="213"/>
        <v>42483.38354166667</v>
      </c>
      <c r="T1302" s="14">
        <f t="shared" si="214"/>
        <v>42522.497916666667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212"/>
        <v>1.0275000000000001</v>
      </c>
      <c r="P1303"/>
      <c r="Q1303" s="9" t="s">
        <v>8316</v>
      </c>
      <c r="R1303" t="s">
        <v>8317</v>
      </c>
      <c r="S1303" s="14">
        <f t="shared" si="213"/>
        <v>42195.458078703705</v>
      </c>
      <c r="T1303" s="14">
        <f t="shared" si="214"/>
        <v>42205.833333333336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212"/>
        <v>1</v>
      </c>
      <c r="P1304"/>
      <c r="Q1304" s="9" t="s">
        <v>8316</v>
      </c>
      <c r="R1304" t="s">
        <v>8317</v>
      </c>
      <c r="S1304" s="14">
        <f t="shared" si="213"/>
        <v>42674.766331018523</v>
      </c>
      <c r="T1304" s="14">
        <f t="shared" si="214"/>
        <v>42704.807997685188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212"/>
        <v>1.3026085714285716</v>
      </c>
      <c r="P1305"/>
      <c r="Q1305" s="9" t="s">
        <v>8316</v>
      </c>
      <c r="R1305" t="s">
        <v>8317</v>
      </c>
      <c r="S1305" s="14">
        <f t="shared" si="213"/>
        <v>42566.149537037039</v>
      </c>
      <c r="T1305" s="14">
        <f t="shared" si="214"/>
        <v>42582.166666666664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212"/>
        <v>0.39627499999999999</v>
      </c>
      <c r="P1306"/>
      <c r="Q1306" s="9" t="s">
        <v>8318</v>
      </c>
      <c r="R1306" t="s">
        <v>8320</v>
      </c>
      <c r="S1306" s="14">
        <f t="shared" si="213"/>
        <v>42746.90283564815</v>
      </c>
      <c r="T1306" s="14">
        <f t="shared" si="214"/>
        <v>42806.861168981479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212"/>
        <v>0.25976666666666665</v>
      </c>
      <c r="P1307"/>
      <c r="Q1307" s="9" t="s">
        <v>8318</v>
      </c>
      <c r="R1307" t="s">
        <v>8320</v>
      </c>
      <c r="S1307" s="14">
        <f t="shared" si="213"/>
        <v>42543.373935185191</v>
      </c>
      <c r="T1307" s="14">
        <f t="shared" si="214"/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212"/>
        <v>0.65246363636363636</v>
      </c>
      <c r="P1308"/>
      <c r="Q1308" s="9" t="s">
        <v>8318</v>
      </c>
      <c r="R1308" t="s">
        <v>8320</v>
      </c>
      <c r="S1308" s="14">
        <f t="shared" si="213"/>
        <v>41947.165902777779</v>
      </c>
      <c r="T1308" s="14">
        <f t="shared" si="214"/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212"/>
        <v>0.11514000000000001</v>
      </c>
      <c r="P1309"/>
      <c r="Q1309" s="9" t="s">
        <v>8318</v>
      </c>
      <c r="R1309" t="s">
        <v>8320</v>
      </c>
      <c r="S1309" s="14">
        <f t="shared" si="213"/>
        <v>42387.211562500001</v>
      </c>
      <c r="T1309" s="14">
        <f t="shared" si="214"/>
        <v>42417.211562500001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212"/>
        <v>0.11360000000000001</v>
      </c>
      <c r="P1310"/>
      <c r="Q1310" s="9" t="s">
        <v>8318</v>
      </c>
      <c r="R1310" t="s">
        <v>8320</v>
      </c>
      <c r="S1310" s="14">
        <f t="shared" si="213"/>
        <v>42611.321898148155</v>
      </c>
      <c r="T1310" s="14">
        <f t="shared" si="214"/>
        <v>42651.321898148155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212"/>
        <v>1.1199130434782609</v>
      </c>
      <c r="P1311"/>
      <c r="Q1311" s="9" t="s">
        <v>8318</v>
      </c>
      <c r="R1311" t="s">
        <v>8320</v>
      </c>
      <c r="S1311" s="14">
        <f t="shared" si="213"/>
        <v>42257.59106481482</v>
      </c>
      <c r="T1311" s="14">
        <f t="shared" si="214"/>
        <v>42292.59106481482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212"/>
        <v>0.155</v>
      </c>
      <c r="P1312"/>
      <c r="Q1312" s="9" t="s">
        <v>8318</v>
      </c>
      <c r="R1312" t="s">
        <v>8320</v>
      </c>
      <c r="S1312" s="14">
        <f t="shared" si="213"/>
        <v>42556.375578703701</v>
      </c>
      <c r="T1312" s="14">
        <f t="shared" si="214"/>
        <v>42601.375578703701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212"/>
        <v>0.32028000000000001</v>
      </c>
      <c r="P1313"/>
      <c r="Q1313" s="9" t="s">
        <v>8318</v>
      </c>
      <c r="R1313" t="s">
        <v>8320</v>
      </c>
      <c r="S1313" s="14">
        <f t="shared" si="213"/>
        <v>42669.510636574072</v>
      </c>
      <c r="T1313" s="14">
        <f t="shared" si="214"/>
        <v>42704.552303240744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212"/>
        <v>6.0869565217391303E-3</v>
      </c>
      <c r="P1314"/>
      <c r="Q1314" s="9" t="s">
        <v>8318</v>
      </c>
      <c r="R1314" t="s">
        <v>8320</v>
      </c>
      <c r="S1314" s="14">
        <f t="shared" si="213"/>
        <v>42082.411134259259</v>
      </c>
      <c r="T1314" s="14">
        <f t="shared" si="214"/>
        <v>42112.411134259259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212"/>
        <v>0.31114999999999998</v>
      </c>
      <c r="P1315"/>
      <c r="Q1315" s="9" t="s">
        <v>8318</v>
      </c>
      <c r="R1315" t="s">
        <v>8320</v>
      </c>
      <c r="S1315" s="14">
        <f t="shared" si="213"/>
        <v>42402.417986111112</v>
      </c>
      <c r="T1315" s="14">
        <f t="shared" si="214"/>
        <v>42432.417986111112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212"/>
        <v>1.1266666666666666E-2</v>
      </c>
      <c r="P1316"/>
      <c r="Q1316" s="9" t="s">
        <v>8318</v>
      </c>
      <c r="R1316" t="s">
        <v>8320</v>
      </c>
      <c r="S1316" s="14">
        <f t="shared" si="213"/>
        <v>42604.378009259257</v>
      </c>
      <c r="T1316" s="14">
        <f t="shared" si="214"/>
        <v>42664.378009259257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212"/>
        <v>0.40404000000000001</v>
      </c>
      <c r="P1317"/>
      <c r="Q1317" s="9" t="s">
        <v>8318</v>
      </c>
      <c r="R1317" t="s">
        <v>8320</v>
      </c>
      <c r="S1317" s="14">
        <f t="shared" si="213"/>
        <v>42278.206574074073</v>
      </c>
      <c r="T1317" s="14">
        <f t="shared" si="214"/>
        <v>42313.750000000007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212"/>
        <v>1.3333333333333333E-5</v>
      </c>
      <c r="P1318">
        <f>SUM(E1318/L1318)</f>
        <v>1</v>
      </c>
      <c r="Q1318" s="9" t="s">
        <v>8318</v>
      </c>
      <c r="R1318" t="s">
        <v>8320</v>
      </c>
      <c r="S1318" s="14">
        <f t="shared" si="213"/>
        <v>42393.670243055552</v>
      </c>
      <c r="T1318" s="14">
        <f t="shared" si="214"/>
        <v>42428.670243055552</v>
      </c>
      <c r="U1318">
        <f>SUM(L1318+5)</f>
        <v>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212"/>
        <v>5.7334999999999997E-2</v>
      </c>
      <c r="P1319"/>
      <c r="Q1319" s="9" t="s">
        <v>8318</v>
      </c>
      <c r="R1319" t="s">
        <v>8320</v>
      </c>
      <c r="S1319" s="14">
        <f t="shared" si="213"/>
        <v>42519.943819444445</v>
      </c>
      <c r="T1319" s="14">
        <f t="shared" si="214"/>
        <v>42572.291666666664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212"/>
        <v>0.15325</v>
      </c>
      <c r="P1320"/>
      <c r="Q1320" s="9" t="s">
        <v>8318</v>
      </c>
      <c r="R1320" t="s">
        <v>8320</v>
      </c>
      <c r="S1320" s="14">
        <f t="shared" si="213"/>
        <v>41984.751990740748</v>
      </c>
      <c r="T1320" s="14">
        <f t="shared" si="214"/>
        <v>42014.751990740748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212"/>
        <v>0.15103448275862069</v>
      </c>
      <c r="P1321"/>
      <c r="Q1321" s="9" t="s">
        <v>8318</v>
      </c>
      <c r="R1321" t="s">
        <v>8320</v>
      </c>
      <c r="S1321" s="14">
        <f t="shared" si="213"/>
        <v>41816.520428240743</v>
      </c>
      <c r="T1321" s="14">
        <f t="shared" si="214"/>
        <v>41831.375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212"/>
        <v>5.0299999999999997E-3</v>
      </c>
      <c r="P1322"/>
      <c r="Q1322" s="9" t="s">
        <v>8318</v>
      </c>
      <c r="R1322" t="s">
        <v>8320</v>
      </c>
      <c r="S1322" s="14">
        <f t="shared" si="213"/>
        <v>42705.398680555554</v>
      </c>
      <c r="T1322" s="14">
        <f t="shared" si="214"/>
        <v>42734.666666666664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212"/>
        <v>1.3028138528138528E-2</v>
      </c>
      <c r="P1323"/>
      <c r="Q1323" s="9" t="s">
        <v>8318</v>
      </c>
      <c r="R1323" t="s">
        <v>8320</v>
      </c>
      <c r="S1323" s="14">
        <f t="shared" si="213"/>
        <v>42697.457604166666</v>
      </c>
      <c r="T1323" s="14">
        <f t="shared" si="214"/>
        <v>42727.457604166666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212"/>
        <v>3.0285714285714286E-3</v>
      </c>
      <c r="P1324">
        <f>SUM(E1324/L1324)</f>
        <v>26.5</v>
      </c>
      <c r="Q1324" s="9" t="s">
        <v>8318</v>
      </c>
      <c r="R1324" t="s">
        <v>8320</v>
      </c>
      <c r="S1324" s="14">
        <f t="shared" si="213"/>
        <v>42115.36487268519</v>
      </c>
      <c r="T1324" s="14">
        <f t="shared" si="214"/>
        <v>42145.36487268519</v>
      </c>
      <c r="U1324">
        <f>SUM(L1324+5)</f>
        <v>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212"/>
        <v>8.8800000000000004E-2</v>
      </c>
      <c r="P1325"/>
      <c r="Q1325" s="9" t="s">
        <v>8318</v>
      </c>
      <c r="R1325" t="s">
        <v>8320</v>
      </c>
      <c r="S1325" s="14">
        <f t="shared" si="213"/>
        <v>42451.406782407408</v>
      </c>
      <c r="T1325" s="14">
        <f t="shared" si="214"/>
        <v>42485.996527777781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212"/>
        <v>9.8400000000000001E-2</v>
      </c>
      <c r="P1326"/>
      <c r="Q1326" s="9" t="s">
        <v>8318</v>
      </c>
      <c r="R1326" t="s">
        <v>8320</v>
      </c>
      <c r="S1326" s="14">
        <f t="shared" si="213"/>
        <v>42626.342037037037</v>
      </c>
      <c r="T1326" s="14">
        <f t="shared" si="214"/>
        <v>42656.342037037037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212"/>
        <v>2.4299999999999999E-2</v>
      </c>
      <c r="P1327"/>
      <c r="Q1327" s="9" t="s">
        <v>8318</v>
      </c>
      <c r="R1327" t="s">
        <v>8320</v>
      </c>
      <c r="S1327" s="14">
        <f t="shared" si="213"/>
        <v>42703.794386574074</v>
      </c>
      <c r="T1327" s="14">
        <f t="shared" si="214"/>
        <v>42733.794386574074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212"/>
        <v>1.1299999999999999E-2</v>
      </c>
      <c r="P1328"/>
      <c r="Q1328" s="9" t="s">
        <v>8318</v>
      </c>
      <c r="R1328" t="s">
        <v>8320</v>
      </c>
      <c r="S1328" s="14">
        <f t="shared" si="213"/>
        <v>41974.50032407407</v>
      </c>
      <c r="T1328" s="14">
        <f t="shared" si="214"/>
        <v>42019.50032407407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212"/>
        <v>3.5520833333333335E-2</v>
      </c>
      <c r="P1329">
        <f>SUM(E1329/L1329)</f>
        <v>41.585365853658537</v>
      </c>
      <c r="Q1329" s="9" t="s">
        <v>8318</v>
      </c>
      <c r="R1329" t="s">
        <v>8320</v>
      </c>
      <c r="S1329" s="14">
        <f t="shared" si="213"/>
        <v>42123.386979166673</v>
      </c>
      <c r="T1329" s="14">
        <f t="shared" si="214"/>
        <v>42153.386979166673</v>
      </c>
      <c r="U1329">
        <f>SUM(L1329+5)</f>
        <v>46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212"/>
        <v>2.3306666666666667E-2</v>
      </c>
      <c r="P1330"/>
      <c r="Q1330" s="9" t="s">
        <v>8318</v>
      </c>
      <c r="R1330" t="s">
        <v>8320</v>
      </c>
      <c r="S1330" s="14">
        <f t="shared" si="213"/>
        <v>42612.351087962968</v>
      </c>
      <c r="T1330" s="14">
        <f t="shared" si="214"/>
        <v>42657.351087962968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212"/>
        <v>8.1600000000000006E-3</v>
      </c>
      <c r="P1331"/>
      <c r="Q1331" s="9" t="s">
        <v>8318</v>
      </c>
      <c r="R1331" t="s">
        <v>8320</v>
      </c>
      <c r="S1331" s="14">
        <f t="shared" si="213"/>
        <v>41934.929918981485</v>
      </c>
      <c r="T1331" s="14">
        <f t="shared" si="214"/>
        <v>41974.971585648149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212"/>
        <v>0.22494285714285714</v>
      </c>
      <c r="P1332"/>
      <c r="Q1332" s="9" t="s">
        <v>8318</v>
      </c>
      <c r="R1332" t="s">
        <v>8320</v>
      </c>
      <c r="S1332" s="14">
        <f t="shared" si="213"/>
        <v>42521.98505787037</v>
      </c>
      <c r="T1332" s="14">
        <f t="shared" si="214"/>
        <v>42552.875000000007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212"/>
        <v>1.3668E-2</v>
      </c>
      <c r="P1333"/>
      <c r="Q1333" s="9" t="s">
        <v>8318</v>
      </c>
      <c r="R1333" t="s">
        <v>8320</v>
      </c>
      <c r="S1333" s="14">
        <f t="shared" si="213"/>
        <v>42569.212430555555</v>
      </c>
      <c r="T1333" s="14">
        <f t="shared" si="214"/>
        <v>42599.212430555555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212"/>
        <v>0</v>
      </c>
      <c r="P1334" t="e">
        <f t="shared" ref="P1334:P1335" si="215">SUM(E1334/L1334)</f>
        <v>#DIV/0!</v>
      </c>
      <c r="Q1334" s="9" t="s">
        <v>8318</v>
      </c>
      <c r="R1334" t="s">
        <v>8320</v>
      </c>
      <c r="S1334" s="14">
        <f t="shared" si="213"/>
        <v>42731.768611111118</v>
      </c>
      <c r="T1334" s="14">
        <f t="shared" si="214"/>
        <v>42761.768611111118</v>
      </c>
      <c r="U1334">
        <f t="shared" ref="U1334:U1335" si="216">SUM(L1334+5)</f>
        <v>5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212"/>
        <v>0</v>
      </c>
      <c r="P1335" t="e">
        <f t="shared" si="215"/>
        <v>#DIV/0!</v>
      </c>
      <c r="Q1335" s="9" t="s">
        <v>8318</v>
      </c>
      <c r="R1335" t="s">
        <v>8320</v>
      </c>
      <c r="S1335" s="14">
        <f t="shared" si="213"/>
        <v>41805.815104166672</v>
      </c>
      <c r="T1335" s="14">
        <f t="shared" si="214"/>
        <v>41835.815104166672</v>
      </c>
      <c r="U1335">
        <f t="shared" si="216"/>
        <v>5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212"/>
        <v>0.10754135338345865</v>
      </c>
      <c r="P1336"/>
      <c r="Q1336" s="9" t="s">
        <v>8318</v>
      </c>
      <c r="R1336" t="s">
        <v>8320</v>
      </c>
      <c r="S1336" s="14">
        <f t="shared" si="213"/>
        <v>42410.482488425929</v>
      </c>
      <c r="T1336" s="14">
        <f t="shared" si="214"/>
        <v>42440.482488425929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212"/>
        <v>0.1976</v>
      </c>
      <c r="P1337"/>
      <c r="Q1337" s="9" t="s">
        <v>8318</v>
      </c>
      <c r="R1337" t="s">
        <v>8320</v>
      </c>
      <c r="S1337" s="14">
        <f t="shared" si="213"/>
        <v>42313.644699074073</v>
      </c>
      <c r="T1337" s="14">
        <f t="shared" si="214"/>
        <v>42343.644699074073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212"/>
        <v>0.84946999999999995</v>
      </c>
      <c r="P1338"/>
      <c r="Q1338" s="9" t="s">
        <v>8318</v>
      </c>
      <c r="R1338" t="s">
        <v>8320</v>
      </c>
      <c r="S1338" s="14">
        <f t="shared" si="213"/>
        <v>41955.57208333334</v>
      </c>
      <c r="T1338" s="14">
        <f t="shared" si="214"/>
        <v>41990.57208333334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212"/>
        <v>0.49381999999999998</v>
      </c>
      <c r="P1339"/>
      <c r="Q1339" s="9" t="s">
        <v>8318</v>
      </c>
      <c r="R1339" t="s">
        <v>8320</v>
      </c>
      <c r="S1339" s="14">
        <f t="shared" si="213"/>
        <v>42767.285636574081</v>
      </c>
      <c r="T1339" s="14">
        <f t="shared" si="214"/>
        <v>42797.285636574081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212"/>
        <v>3.3033333333333331E-2</v>
      </c>
      <c r="P1340"/>
      <c r="Q1340" s="9" t="s">
        <v>8318</v>
      </c>
      <c r="R1340" t="s">
        <v>8320</v>
      </c>
      <c r="S1340" s="14">
        <f t="shared" si="213"/>
        <v>42188.511956018519</v>
      </c>
      <c r="T1340" s="14">
        <f t="shared" si="214"/>
        <v>42218.511956018519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212"/>
        <v>6.6339999999999996E-2</v>
      </c>
      <c r="P1341"/>
      <c r="Q1341" s="9" t="s">
        <v>8318</v>
      </c>
      <c r="R1341" t="s">
        <v>8320</v>
      </c>
      <c r="S1341" s="14">
        <f t="shared" si="213"/>
        <v>41936.355497685188</v>
      </c>
      <c r="T1341" s="14">
        <f t="shared" si="214"/>
        <v>41981.397164351853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212"/>
        <v>0</v>
      </c>
      <c r="P1342" t="e">
        <f>SUM(E1342/L1342)</f>
        <v>#DIV/0!</v>
      </c>
      <c r="Q1342" s="9" t="s">
        <v>8318</v>
      </c>
      <c r="R1342" t="s">
        <v>8320</v>
      </c>
      <c r="S1342" s="14">
        <f t="shared" si="213"/>
        <v>41836.303854166668</v>
      </c>
      <c r="T1342" s="14">
        <f t="shared" si="214"/>
        <v>41866.303854166668</v>
      </c>
      <c r="U1342">
        <f>SUM(L1342+5)</f>
        <v>5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212"/>
        <v>0.7036</v>
      </c>
      <c r="P1343"/>
      <c r="Q1343" s="9" t="s">
        <v>8318</v>
      </c>
      <c r="R1343" t="s">
        <v>8320</v>
      </c>
      <c r="S1343" s="14">
        <f t="shared" si="213"/>
        <v>42612.332372685189</v>
      </c>
      <c r="T1343" s="14">
        <f t="shared" si="214"/>
        <v>42644.332372685189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212"/>
        <v>2E-3</v>
      </c>
      <c r="P1344">
        <f>SUM(E1344/L1344)</f>
        <v>100</v>
      </c>
      <c r="Q1344" s="9" t="s">
        <v>8318</v>
      </c>
      <c r="R1344" t="s">
        <v>8320</v>
      </c>
      <c r="S1344" s="14">
        <f t="shared" si="213"/>
        <v>42172.52475694444</v>
      </c>
      <c r="T1344" s="14">
        <f t="shared" si="214"/>
        <v>42202.52475694444</v>
      </c>
      <c r="U1344">
        <f>SUM(L1344+5)</f>
        <v>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212"/>
        <v>1.02298</v>
      </c>
      <c r="P1345"/>
      <c r="Q1345" s="9" t="s">
        <v>8318</v>
      </c>
      <c r="R1345" t="s">
        <v>8320</v>
      </c>
      <c r="S1345" s="14">
        <f t="shared" si="213"/>
        <v>42542.234756944446</v>
      </c>
      <c r="T1345" s="14">
        <f t="shared" si="214"/>
        <v>42600.874305555561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212"/>
        <v>3.7773333333333334</v>
      </c>
      <c r="P1346"/>
      <c r="Q1346" s="9" t="s">
        <v>8321</v>
      </c>
      <c r="R1346" t="s">
        <v>8322</v>
      </c>
      <c r="S1346" s="14">
        <f t="shared" si="213"/>
        <v>42522.498136574075</v>
      </c>
      <c r="T1346" s="14">
        <f t="shared" si="214"/>
        <v>42551.498136574075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217">E1347/D1347</f>
        <v>1.25</v>
      </c>
      <c r="P1347"/>
      <c r="Q1347" s="9" t="s">
        <v>8321</v>
      </c>
      <c r="R1347" t="s">
        <v>8322</v>
      </c>
      <c r="S1347" s="14">
        <f t="shared" ref="S1347:S1410" si="218">((J1347/60/60/24)+DATE(1970,1,1)+(-7/24))</f>
        <v>41799.522673611114</v>
      </c>
      <c r="T1347" s="14">
        <f t="shared" ref="T1347:T1410" si="219">((I1347/60/60/24)+DATE(1970,1,1)+(-7/24))</f>
        <v>41834.522673611114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217"/>
        <v>1.473265306122449</v>
      </c>
      <c r="P1348"/>
      <c r="Q1348" s="9" t="s">
        <v>8321</v>
      </c>
      <c r="R1348" t="s">
        <v>8322</v>
      </c>
      <c r="S1348" s="14">
        <f t="shared" si="218"/>
        <v>41421.784155092595</v>
      </c>
      <c r="T1348" s="14">
        <f t="shared" si="219"/>
        <v>41451.784155092595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217"/>
        <v>1.022</v>
      </c>
      <c r="P1349"/>
      <c r="Q1349" s="9" t="s">
        <v>8321</v>
      </c>
      <c r="R1349" t="s">
        <v>8322</v>
      </c>
      <c r="S1349" s="14">
        <f t="shared" si="218"/>
        <v>42040.346354166664</v>
      </c>
      <c r="T1349" s="14">
        <f t="shared" si="219"/>
        <v>42070.346354166664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217"/>
        <v>1.018723404255319</v>
      </c>
      <c r="P1350"/>
      <c r="Q1350" s="9" t="s">
        <v>8321</v>
      </c>
      <c r="R1350" t="s">
        <v>8322</v>
      </c>
      <c r="S1350" s="14">
        <f t="shared" si="218"/>
        <v>41963.214502314811</v>
      </c>
      <c r="T1350" s="14">
        <f t="shared" si="219"/>
        <v>41991.214502314811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217"/>
        <v>2.0419999999999998</v>
      </c>
      <c r="P1351"/>
      <c r="Q1351" s="9" t="s">
        <v>8321</v>
      </c>
      <c r="R1351" t="s">
        <v>8322</v>
      </c>
      <c r="S1351" s="14">
        <f t="shared" si="218"/>
        <v>42317.040914351855</v>
      </c>
      <c r="T1351" s="14">
        <f t="shared" si="219"/>
        <v>42353.999305555561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217"/>
        <v>1.0405</v>
      </c>
      <c r="P1352"/>
      <c r="Q1352" s="9" t="s">
        <v>8321</v>
      </c>
      <c r="R1352" t="s">
        <v>8322</v>
      </c>
      <c r="S1352" s="14">
        <f t="shared" si="218"/>
        <v>42333.721458333333</v>
      </c>
      <c r="T1352" s="14">
        <f t="shared" si="219"/>
        <v>42363.721458333333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217"/>
        <v>1.0126500000000001</v>
      </c>
      <c r="P1353"/>
      <c r="Q1353" s="9" t="s">
        <v>8321</v>
      </c>
      <c r="R1353" t="s">
        <v>8322</v>
      </c>
      <c r="S1353" s="14">
        <f t="shared" si="218"/>
        <v>42382.448425925926</v>
      </c>
      <c r="T1353" s="14">
        <f t="shared" si="219"/>
        <v>42412.448425925926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217"/>
        <v>1.3613999999999999</v>
      </c>
      <c r="P1354"/>
      <c r="Q1354" s="9" t="s">
        <v>8321</v>
      </c>
      <c r="R1354" t="s">
        <v>8322</v>
      </c>
      <c r="S1354" s="14">
        <f t="shared" si="218"/>
        <v>42200.286643518521</v>
      </c>
      <c r="T1354" s="14">
        <f t="shared" si="219"/>
        <v>42251.874305555561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217"/>
        <v>1.3360000000000001</v>
      </c>
      <c r="P1355"/>
      <c r="Q1355" s="9" t="s">
        <v>8321</v>
      </c>
      <c r="R1355" t="s">
        <v>8322</v>
      </c>
      <c r="S1355" s="14">
        <f t="shared" si="218"/>
        <v>41308.826250000006</v>
      </c>
      <c r="T1355" s="14">
        <f t="shared" si="219"/>
        <v>41343.708333333336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217"/>
        <v>1.3025</v>
      </c>
      <c r="P1356"/>
      <c r="Q1356" s="9" t="s">
        <v>8321</v>
      </c>
      <c r="R1356" t="s">
        <v>8322</v>
      </c>
      <c r="S1356" s="14">
        <f t="shared" si="218"/>
        <v>42502.515960648154</v>
      </c>
      <c r="T1356" s="14">
        <f t="shared" si="219"/>
        <v>42532.515960648154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217"/>
        <v>1.2267999999999999</v>
      </c>
      <c r="P1357"/>
      <c r="Q1357" s="9" t="s">
        <v>8321</v>
      </c>
      <c r="R1357" t="s">
        <v>8322</v>
      </c>
      <c r="S1357" s="14">
        <f t="shared" si="218"/>
        <v>41212.963020833333</v>
      </c>
      <c r="T1357" s="14">
        <f t="shared" si="219"/>
        <v>41243.125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217"/>
        <v>1.8281058823529412</v>
      </c>
      <c r="P1358"/>
      <c r="Q1358" s="9" t="s">
        <v>8321</v>
      </c>
      <c r="R1358" t="s">
        <v>8322</v>
      </c>
      <c r="S1358" s="14">
        <f t="shared" si="218"/>
        <v>41429.747222222228</v>
      </c>
      <c r="T1358" s="14">
        <f t="shared" si="219"/>
        <v>41459.747222222228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217"/>
        <v>1.2529999999999999</v>
      </c>
      <c r="P1359"/>
      <c r="Q1359" s="9" t="s">
        <v>8321</v>
      </c>
      <c r="R1359" t="s">
        <v>8322</v>
      </c>
      <c r="S1359" s="14">
        <f t="shared" si="218"/>
        <v>41304.670567129629</v>
      </c>
      <c r="T1359" s="14">
        <f t="shared" si="219"/>
        <v>41333.957638888889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217"/>
        <v>1.1166666666666667</v>
      </c>
      <c r="P1360"/>
      <c r="Q1360" s="9" t="s">
        <v>8321</v>
      </c>
      <c r="R1360" t="s">
        <v>8322</v>
      </c>
      <c r="S1360" s="14">
        <f t="shared" si="218"/>
        <v>40689.27920138889</v>
      </c>
      <c r="T1360" s="14">
        <f t="shared" si="219"/>
        <v>40719.27920138889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217"/>
        <v>1.1575757575757575</v>
      </c>
      <c r="P1361"/>
      <c r="Q1361" s="9" t="s">
        <v>8321</v>
      </c>
      <c r="R1361" t="s">
        <v>8322</v>
      </c>
      <c r="S1361" s="14">
        <f t="shared" si="218"/>
        <v>40668.523032407407</v>
      </c>
      <c r="T1361" s="14">
        <f t="shared" si="219"/>
        <v>40730.523032407407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217"/>
        <v>1.732</v>
      </c>
      <c r="P1362"/>
      <c r="Q1362" s="9" t="s">
        <v>8321</v>
      </c>
      <c r="R1362" t="s">
        <v>8322</v>
      </c>
      <c r="S1362" s="14">
        <f t="shared" si="218"/>
        <v>41095.609027777777</v>
      </c>
      <c r="T1362" s="14">
        <f t="shared" si="219"/>
        <v>41123.609027777777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217"/>
        <v>1.2598333333333334</v>
      </c>
      <c r="P1363"/>
      <c r="Q1363" s="9" t="s">
        <v>8321</v>
      </c>
      <c r="R1363" t="s">
        <v>8322</v>
      </c>
      <c r="S1363" s="14">
        <f t="shared" si="218"/>
        <v>41781.425601851857</v>
      </c>
      <c r="T1363" s="14">
        <f t="shared" si="219"/>
        <v>41811.425601851857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217"/>
        <v>1.091</v>
      </c>
      <c r="P1364"/>
      <c r="Q1364" s="9" t="s">
        <v>8321</v>
      </c>
      <c r="R1364" t="s">
        <v>8322</v>
      </c>
      <c r="S1364" s="14">
        <f t="shared" si="218"/>
        <v>41464.64271990741</v>
      </c>
      <c r="T1364" s="14">
        <f t="shared" si="219"/>
        <v>41524.64271990741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217"/>
        <v>1</v>
      </c>
      <c r="P1365"/>
      <c r="Q1365" s="9" t="s">
        <v>8321</v>
      </c>
      <c r="R1365" t="s">
        <v>8322</v>
      </c>
      <c r="S1365" s="14">
        <f t="shared" si="218"/>
        <v>42396.552395833336</v>
      </c>
      <c r="T1365" s="14">
        <f t="shared" si="219"/>
        <v>42415.040972222225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217"/>
        <v>1.1864285714285714</v>
      </c>
      <c r="P1366"/>
      <c r="Q1366" s="9" t="s">
        <v>8324</v>
      </c>
      <c r="R1366" t="s">
        <v>8325</v>
      </c>
      <c r="S1366" s="14">
        <f t="shared" si="218"/>
        <v>41951.404004629629</v>
      </c>
      <c r="T1366" s="14">
        <f t="shared" si="219"/>
        <v>42011.404004629636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217"/>
        <v>1.0026666666666666</v>
      </c>
      <c r="P1367"/>
      <c r="Q1367" s="9" t="s">
        <v>8324</v>
      </c>
      <c r="R1367" t="s">
        <v>8325</v>
      </c>
      <c r="S1367" s="14">
        <f t="shared" si="218"/>
        <v>42049.441574074073</v>
      </c>
      <c r="T1367" s="14">
        <f t="shared" si="219"/>
        <v>42079.399907407409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217"/>
        <v>1.2648920000000001</v>
      </c>
      <c r="P1368"/>
      <c r="Q1368" s="9" t="s">
        <v>8324</v>
      </c>
      <c r="R1368" t="s">
        <v>8325</v>
      </c>
      <c r="S1368" s="14">
        <f t="shared" si="218"/>
        <v>41924.704432870371</v>
      </c>
      <c r="T1368" s="14">
        <f t="shared" si="219"/>
        <v>41969.746099537042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217"/>
        <v>1.1426000000000001</v>
      </c>
      <c r="P1369"/>
      <c r="Q1369" s="9" t="s">
        <v>8324</v>
      </c>
      <c r="R1369" t="s">
        <v>8325</v>
      </c>
      <c r="S1369" s="14">
        <f t="shared" si="218"/>
        <v>42291.711226851854</v>
      </c>
      <c r="T1369" s="14">
        <f t="shared" si="219"/>
        <v>42321.752893518518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217"/>
        <v>1.107</v>
      </c>
      <c r="P1370"/>
      <c r="Q1370" s="9" t="s">
        <v>8324</v>
      </c>
      <c r="R1370" t="s">
        <v>8325</v>
      </c>
      <c r="S1370" s="14">
        <f t="shared" si="218"/>
        <v>42145.899236111109</v>
      </c>
      <c r="T1370" s="14">
        <f t="shared" si="219"/>
        <v>42169.899236111109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217"/>
        <v>1.0534805315203954</v>
      </c>
      <c r="P1371"/>
      <c r="Q1371" s="9" t="s">
        <v>8324</v>
      </c>
      <c r="R1371" t="s">
        <v>8325</v>
      </c>
      <c r="S1371" s="14">
        <f t="shared" si="218"/>
        <v>41710.302615740744</v>
      </c>
      <c r="T1371" s="14">
        <f t="shared" si="219"/>
        <v>41740.302615740744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217"/>
        <v>1.0366666666666666</v>
      </c>
      <c r="P1372"/>
      <c r="Q1372" s="9" t="s">
        <v>8324</v>
      </c>
      <c r="R1372" t="s">
        <v>8325</v>
      </c>
      <c r="S1372" s="14">
        <f t="shared" si="218"/>
        <v>41547.711689814816</v>
      </c>
      <c r="T1372" s="14">
        <f t="shared" si="219"/>
        <v>41562.711689814816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217"/>
        <v>1.0708672667523933</v>
      </c>
      <c r="P1373"/>
      <c r="Q1373" s="9" t="s">
        <v>8324</v>
      </c>
      <c r="R1373" t="s">
        <v>8325</v>
      </c>
      <c r="S1373" s="14">
        <f t="shared" si="218"/>
        <v>42101.466921296298</v>
      </c>
      <c r="T1373" s="14">
        <f t="shared" si="219"/>
        <v>42131.466921296298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217"/>
        <v>1.24</v>
      </c>
      <c r="P1374"/>
      <c r="Q1374" s="9" t="s">
        <v>8324</v>
      </c>
      <c r="R1374" t="s">
        <v>8325</v>
      </c>
      <c r="S1374" s="14">
        <f t="shared" si="218"/>
        <v>41072.448287037041</v>
      </c>
      <c r="T1374" s="14">
        <f t="shared" si="219"/>
        <v>41102.448287037041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217"/>
        <v>1.0501</v>
      </c>
      <c r="P1375"/>
      <c r="Q1375" s="9" t="s">
        <v>8324</v>
      </c>
      <c r="R1375" t="s">
        <v>8325</v>
      </c>
      <c r="S1375" s="14">
        <f t="shared" si="218"/>
        <v>42704.660104166665</v>
      </c>
      <c r="T1375" s="14">
        <f t="shared" si="219"/>
        <v>42734.660104166665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217"/>
        <v>1.8946666666666667</v>
      </c>
      <c r="P1376"/>
      <c r="Q1376" s="9" t="s">
        <v>8324</v>
      </c>
      <c r="R1376" t="s">
        <v>8325</v>
      </c>
      <c r="S1376" s="14">
        <f t="shared" si="218"/>
        <v>42423.87023148148</v>
      </c>
      <c r="T1376" s="14">
        <f t="shared" si="219"/>
        <v>42453.828564814816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217"/>
        <v>1.7132499999999999</v>
      </c>
      <c r="P1377"/>
      <c r="Q1377" s="9" t="s">
        <v>8324</v>
      </c>
      <c r="R1377" t="s">
        <v>8325</v>
      </c>
      <c r="S1377" s="14">
        <f t="shared" si="218"/>
        <v>42719.774525462963</v>
      </c>
      <c r="T1377" s="14">
        <f t="shared" si="219"/>
        <v>42749.774525462963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217"/>
        <v>2.5248648648648651</v>
      </c>
      <c r="P1378"/>
      <c r="Q1378" s="9" t="s">
        <v>8324</v>
      </c>
      <c r="R1378" t="s">
        <v>8325</v>
      </c>
      <c r="S1378" s="14">
        <f t="shared" si="218"/>
        <v>42677.377384259256</v>
      </c>
      <c r="T1378" s="14">
        <f t="shared" si="219"/>
        <v>42707.419050925928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217"/>
        <v>1.1615384615384616</v>
      </c>
      <c r="P1379"/>
      <c r="Q1379" s="9" t="s">
        <v>8324</v>
      </c>
      <c r="R1379" t="s">
        <v>8325</v>
      </c>
      <c r="S1379" s="14">
        <f t="shared" si="218"/>
        <v>42746.927893518521</v>
      </c>
      <c r="T1379" s="14">
        <f t="shared" si="219"/>
        <v>42768.882638888892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217"/>
        <v>2.0335000000000001</v>
      </c>
      <c r="P1380"/>
      <c r="Q1380" s="9" t="s">
        <v>8324</v>
      </c>
      <c r="R1380" t="s">
        <v>8325</v>
      </c>
      <c r="S1380" s="14">
        <f t="shared" si="218"/>
        <v>42568.46770833333</v>
      </c>
      <c r="T1380" s="14">
        <f t="shared" si="219"/>
        <v>42583.46770833333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217"/>
        <v>1.1160000000000001</v>
      </c>
      <c r="P1381"/>
      <c r="Q1381" s="9" t="s">
        <v>8324</v>
      </c>
      <c r="R1381" t="s">
        <v>8325</v>
      </c>
      <c r="S1381" s="14">
        <f t="shared" si="218"/>
        <v>42130.199953703712</v>
      </c>
      <c r="T1381" s="14">
        <f t="shared" si="219"/>
        <v>42160.199953703712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217"/>
        <v>4.24</v>
      </c>
      <c r="P1382"/>
      <c r="Q1382" s="9" t="s">
        <v>8324</v>
      </c>
      <c r="R1382" t="s">
        <v>8325</v>
      </c>
      <c r="S1382" s="14">
        <f t="shared" si="218"/>
        <v>42141.471134259256</v>
      </c>
      <c r="T1382" s="14">
        <f t="shared" si="219"/>
        <v>42163.791666666664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217"/>
        <v>1.071</v>
      </c>
      <c r="P1383"/>
      <c r="Q1383" s="9" t="s">
        <v>8324</v>
      </c>
      <c r="R1383" t="s">
        <v>8325</v>
      </c>
      <c r="S1383" s="14">
        <f t="shared" si="218"/>
        <v>42702.922743055555</v>
      </c>
      <c r="T1383" s="14">
        <f t="shared" si="219"/>
        <v>42732.922743055555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217"/>
        <v>1.043625</v>
      </c>
      <c r="P1384"/>
      <c r="Q1384" s="9" t="s">
        <v>8324</v>
      </c>
      <c r="R1384" t="s">
        <v>8325</v>
      </c>
      <c r="S1384" s="14">
        <f t="shared" si="218"/>
        <v>41370.508518518523</v>
      </c>
      <c r="T1384" s="14">
        <f t="shared" si="219"/>
        <v>41400.508518518523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217"/>
        <v>2.124090909090909</v>
      </c>
      <c r="P1385"/>
      <c r="Q1385" s="9" t="s">
        <v>8324</v>
      </c>
      <c r="R1385" t="s">
        <v>8325</v>
      </c>
      <c r="S1385" s="14">
        <f t="shared" si="218"/>
        <v>42706.783310185187</v>
      </c>
      <c r="T1385" s="14">
        <f t="shared" si="219"/>
        <v>42726.783310185187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217"/>
        <v>1.2408571428571429</v>
      </c>
      <c r="P1386"/>
      <c r="Q1386" s="9" t="s">
        <v>8324</v>
      </c>
      <c r="R1386" t="s">
        <v>8325</v>
      </c>
      <c r="S1386" s="14">
        <f t="shared" si="218"/>
        <v>42160.443541666667</v>
      </c>
      <c r="T1386" s="14">
        <f t="shared" si="219"/>
        <v>42190.443541666667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217"/>
        <v>1.10406125</v>
      </c>
      <c r="P1387"/>
      <c r="Q1387" s="9" t="s">
        <v>8324</v>
      </c>
      <c r="R1387" t="s">
        <v>8325</v>
      </c>
      <c r="S1387" s="14">
        <f t="shared" si="218"/>
        <v>42433.397233796299</v>
      </c>
      <c r="T1387" s="14">
        <f t="shared" si="219"/>
        <v>42489.21597222222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217"/>
        <v>2.1875</v>
      </c>
      <c r="P1388"/>
      <c r="Q1388" s="9" t="s">
        <v>8324</v>
      </c>
      <c r="R1388" t="s">
        <v>8325</v>
      </c>
      <c r="S1388" s="14">
        <f t="shared" si="218"/>
        <v>42184.355196759258</v>
      </c>
      <c r="T1388" s="14">
        <f t="shared" si="219"/>
        <v>42214.355196759258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217"/>
        <v>1.36625</v>
      </c>
      <c r="P1389"/>
      <c r="Q1389" s="9" t="s">
        <v>8324</v>
      </c>
      <c r="R1389" t="s">
        <v>8325</v>
      </c>
      <c r="S1389" s="14">
        <f t="shared" si="218"/>
        <v>42126.629571759266</v>
      </c>
      <c r="T1389" s="14">
        <f t="shared" si="219"/>
        <v>42157.895833333336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217"/>
        <v>1.348074</v>
      </c>
      <c r="P1390"/>
      <c r="Q1390" s="9" t="s">
        <v>8324</v>
      </c>
      <c r="R1390" t="s">
        <v>8325</v>
      </c>
      <c r="S1390" s="14">
        <f t="shared" si="218"/>
        <v>42634.323113425933</v>
      </c>
      <c r="T1390" s="14">
        <f t="shared" si="219"/>
        <v>42660.384722222225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217"/>
        <v>1.454</v>
      </c>
      <c r="P1391"/>
      <c r="Q1391" s="9" t="s">
        <v>8324</v>
      </c>
      <c r="R1391" t="s">
        <v>8325</v>
      </c>
      <c r="S1391" s="14">
        <f t="shared" si="218"/>
        <v>42565.189317129632</v>
      </c>
      <c r="T1391" s="14">
        <f t="shared" si="219"/>
        <v>42595.189317129632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217"/>
        <v>1.0910714285714285</v>
      </c>
      <c r="P1392"/>
      <c r="Q1392" s="9" t="s">
        <v>8324</v>
      </c>
      <c r="R1392" t="s">
        <v>8325</v>
      </c>
      <c r="S1392" s="14">
        <f t="shared" si="218"/>
        <v>42087.511643518519</v>
      </c>
      <c r="T1392" s="14">
        <f t="shared" si="219"/>
        <v>42121.425000000003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217"/>
        <v>1.1020000000000001</v>
      </c>
      <c r="P1393"/>
      <c r="Q1393" s="9" t="s">
        <v>8324</v>
      </c>
      <c r="R1393" t="s">
        <v>8325</v>
      </c>
      <c r="S1393" s="14">
        <f t="shared" si="218"/>
        <v>42193.35900462963</v>
      </c>
      <c r="T1393" s="14">
        <f t="shared" si="219"/>
        <v>42237.915972222225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217"/>
        <v>1.1364000000000001</v>
      </c>
      <c r="P1394"/>
      <c r="Q1394" s="9" t="s">
        <v>8324</v>
      </c>
      <c r="R1394" t="s">
        <v>8325</v>
      </c>
      <c r="S1394" s="14">
        <f t="shared" si="218"/>
        <v>42400.863263888888</v>
      </c>
      <c r="T1394" s="14">
        <f t="shared" si="219"/>
        <v>42431.863263888888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217"/>
        <v>1.0235000000000001</v>
      </c>
      <c r="P1395"/>
      <c r="Q1395" s="9" t="s">
        <v>8324</v>
      </c>
      <c r="R1395" t="s">
        <v>8325</v>
      </c>
      <c r="S1395" s="14">
        <f t="shared" si="218"/>
        <v>42553.3903125</v>
      </c>
      <c r="T1395" s="14">
        <f t="shared" si="219"/>
        <v>42583.3903125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217"/>
        <v>1.2213333333333334</v>
      </c>
      <c r="P1396"/>
      <c r="Q1396" s="9" t="s">
        <v>8324</v>
      </c>
      <c r="R1396" t="s">
        <v>8325</v>
      </c>
      <c r="S1396" s="14">
        <f t="shared" si="218"/>
        <v>42751.853310185186</v>
      </c>
      <c r="T1396" s="14">
        <f t="shared" si="219"/>
        <v>42794.833333333336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217"/>
        <v>1.1188571428571428</v>
      </c>
      <c r="P1397"/>
      <c r="Q1397" s="9" t="s">
        <v>8324</v>
      </c>
      <c r="R1397" t="s">
        <v>8325</v>
      </c>
      <c r="S1397" s="14">
        <f t="shared" si="218"/>
        <v>42719.616678240745</v>
      </c>
      <c r="T1397" s="14">
        <f t="shared" si="219"/>
        <v>42749.616678240745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217"/>
        <v>1.073</v>
      </c>
      <c r="P1398"/>
      <c r="Q1398" s="9" t="s">
        <v>8324</v>
      </c>
      <c r="R1398" t="s">
        <v>8325</v>
      </c>
      <c r="S1398" s="14">
        <f t="shared" si="218"/>
        <v>42018.706967592596</v>
      </c>
      <c r="T1398" s="14">
        <f t="shared" si="219"/>
        <v>42048.706967592596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217"/>
        <v>1.1385000000000001</v>
      </c>
      <c r="P1399"/>
      <c r="Q1399" s="9" t="s">
        <v>8324</v>
      </c>
      <c r="R1399" t="s">
        <v>8325</v>
      </c>
      <c r="S1399" s="14">
        <f t="shared" si="218"/>
        <v>42640.626273148147</v>
      </c>
      <c r="T1399" s="14">
        <f t="shared" si="219"/>
        <v>42670.59652777778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217"/>
        <v>1.0968181818181819</v>
      </c>
      <c r="P1400"/>
      <c r="Q1400" s="9" t="s">
        <v>8324</v>
      </c>
      <c r="R1400" t="s">
        <v>8325</v>
      </c>
      <c r="S1400" s="14">
        <f t="shared" si="218"/>
        <v>42526.582569444443</v>
      </c>
      <c r="T1400" s="14">
        <f t="shared" si="219"/>
        <v>42556.582569444443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217"/>
        <v>1.2614444444444444</v>
      </c>
      <c r="P1401"/>
      <c r="Q1401" s="9" t="s">
        <v>8324</v>
      </c>
      <c r="R1401" t="s">
        <v>8325</v>
      </c>
      <c r="S1401" s="14">
        <f t="shared" si="218"/>
        <v>41888.712650462963</v>
      </c>
      <c r="T1401" s="14">
        <f t="shared" si="219"/>
        <v>41918.712650462963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217"/>
        <v>1.6742857142857144</v>
      </c>
      <c r="P1402"/>
      <c r="Q1402" s="9" t="s">
        <v>8324</v>
      </c>
      <c r="R1402" t="s">
        <v>8325</v>
      </c>
      <c r="S1402" s="14">
        <f t="shared" si="218"/>
        <v>42498.049456018525</v>
      </c>
      <c r="T1402" s="14">
        <f t="shared" si="219"/>
        <v>42532.937500000007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217"/>
        <v>4.9652000000000003</v>
      </c>
      <c r="P1403"/>
      <c r="Q1403" s="9" t="s">
        <v>8324</v>
      </c>
      <c r="R1403" t="s">
        <v>8325</v>
      </c>
      <c r="S1403" s="14">
        <f t="shared" si="218"/>
        <v>41399.704560185186</v>
      </c>
      <c r="T1403" s="14">
        <f t="shared" si="219"/>
        <v>41420.704560185186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217"/>
        <v>1.0915999999999999</v>
      </c>
      <c r="P1404"/>
      <c r="Q1404" s="9" t="s">
        <v>8324</v>
      </c>
      <c r="R1404" t="s">
        <v>8325</v>
      </c>
      <c r="S1404" s="14">
        <f t="shared" si="218"/>
        <v>42064.761701388888</v>
      </c>
      <c r="T1404" s="14">
        <f t="shared" si="219"/>
        <v>42124.720034722232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217"/>
        <v>1.0257499999999999</v>
      </c>
      <c r="P1405"/>
      <c r="Q1405" s="9" t="s">
        <v>8324</v>
      </c>
      <c r="R1405" t="s">
        <v>8325</v>
      </c>
      <c r="S1405" s="14">
        <f t="shared" si="218"/>
        <v>41450.771238425928</v>
      </c>
      <c r="T1405" s="14">
        <f t="shared" si="219"/>
        <v>41480.771238425928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217"/>
        <v>1.6620689655172414E-2</v>
      </c>
      <c r="P1406"/>
      <c r="Q1406" s="9" t="s">
        <v>8321</v>
      </c>
      <c r="R1406" t="s">
        <v>8340</v>
      </c>
      <c r="S1406" s="14">
        <f t="shared" si="218"/>
        <v>42032.218576388892</v>
      </c>
      <c r="T1406" s="14">
        <f t="shared" si="219"/>
        <v>42057.218576388892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217"/>
        <v>4.1999999999999997E-3</v>
      </c>
      <c r="P1407">
        <f t="shared" ref="P1407:P1408" si="220">SUM(E1407/L1407)</f>
        <v>6.1764705882352944</v>
      </c>
      <c r="Q1407" s="9" t="s">
        <v>8321</v>
      </c>
      <c r="R1407" t="s">
        <v>8340</v>
      </c>
      <c r="S1407" s="14">
        <f t="shared" si="218"/>
        <v>41941.388900462967</v>
      </c>
      <c r="T1407" s="14">
        <f t="shared" si="219"/>
        <v>41971.430567129632</v>
      </c>
      <c r="U1407">
        <f t="shared" ref="U1407:U1408" si="221">SUM(L1407+5)</f>
        <v>22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217"/>
        <v>1.25E-3</v>
      </c>
      <c r="P1408">
        <f t="shared" si="220"/>
        <v>5</v>
      </c>
      <c r="Q1408" s="9" t="s">
        <v>8321</v>
      </c>
      <c r="R1408" t="s">
        <v>8340</v>
      </c>
      <c r="S1408" s="14">
        <f t="shared" si="218"/>
        <v>42297.141284722224</v>
      </c>
      <c r="T1408" s="14">
        <f t="shared" si="219"/>
        <v>42350.125000000007</v>
      </c>
      <c r="U1408">
        <f t="shared" si="221"/>
        <v>8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217"/>
        <v>5.0000000000000001E-3</v>
      </c>
      <c r="P1409"/>
      <c r="Q1409" s="9" t="s">
        <v>8321</v>
      </c>
      <c r="R1409" t="s">
        <v>8340</v>
      </c>
      <c r="S1409" s="14">
        <f t="shared" si="218"/>
        <v>41838.245115740741</v>
      </c>
      <c r="T1409" s="14">
        <f t="shared" si="219"/>
        <v>41863.245115740741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217"/>
        <v>7.1999999999999995E-2</v>
      </c>
      <c r="P1410"/>
      <c r="Q1410" s="9" t="s">
        <v>8321</v>
      </c>
      <c r="R1410" t="s">
        <v>8340</v>
      </c>
      <c r="S1410" s="14">
        <f t="shared" si="218"/>
        <v>42291.580509259256</v>
      </c>
      <c r="T1410" s="14">
        <f t="shared" si="219"/>
        <v>42321.622175925928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222">E1411/D1411</f>
        <v>0</v>
      </c>
      <c r="P1411" t="e">
        <f t="shared" ref="P1411:P1413" si="223">SUM(E1411/L1411)</f>
        <v>#DIV/0!</v>
      </c>
      <c r="Q1411" s="9" t="s">
        <v>8321</v>
      </c>
      <c r="R1411" t="s">
        <v>8340</v>
      </c>
      <c r="S1411" s="14">
        <f t="shared" ref="S1411:S1474" si="224">((J1411/60/60/24)+DATE(1970,1,1)+(-7/24))</f>
        <v>41944.841840277782</v>
      </c>
      <c r="T1411" s="14">
        <f t="shared" ref="T1411:T1474" si="225">((I1411/60/60/24)+DATE(1970,1,1)+(-7/24))</f>
        <v>42004.883506944447</v>
      </c>
      <c r="U1411">
        <f t="shared" ref="U1411:U1413" si="226">SUM(L1411+5)</f>
        <v>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222"/>
        <v>1.6666666666666666E-4</v>
      </c>
      <c r="P1412">
        <f t="shared" si="223"/>
        <v>1</v>
      </c>
      <c r="Q1412" s="9" t="s">
        <v>8321</v>
      </c>
      <c r="R1412" t="s">
        <v>8340</v>
      </c>
      <c r="S1412" s="14">
        <f t="shared" si="224"/>
        <v>42479.02685185185</v>
      </c>
      <c r="T1412" s="14">
        <f t="shared" si="225"/>
        <v>42524.02685185185</v>
      </c>
      <c r="U1412">
        <f t="shared" si="226"/>
        <v>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222"/>
        <v>2.3333333333333335E-3</v>
      </c>
      <c r="P1413">
        <f t="shared" si="223"/>
        <v>2.3333333333333335</v>
      </c>
      <c r="Q1413" s="9" t="s">
        <v>8321</v>
      </c>
      <c r="R1413" t="s">
        <v>8340</v>
      </c>
      <c r="S1413" s="14">
        <f t="shared" si="224"/>
        <v>42012.767361111117</v>
      </c>
      <c r="T1413" s="14">
        <f t="shared" si="225"/>
        <v>42040.767361111117</v>
      </c>
      <c r="U1413">
        <f t="shared" si="226"/>
        <v>8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222"/>
        <v>4.5714285714285714E-2</v>
      </c>
      <c r="P1414"/>
      <c r="Q1414" s="9" t="s">
        <v>8321</v>
      </c>
      <c r="R1414" t="s">
        <v>8340</v>
      </c>
      <c r="S1414" s="14">
        <f t="shared" si="224"/>
        <v>41946.771979166668</v>
      </c>
      <c r="T1414" s="14">
        <f t="shared" si="225"/>
        <v>41976.771979166668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222"/>
        <v>0.05</v>
      </c>
      <c r="P1415"/>
      <c r="Q1415" s="9" t="s">
        <v>8321</v>
      </c>
      <c r="R1415" t="s">
        <v>8340</v>
      </c>
      <c r="S1415" s="14">
        <f t="shared" si="224"/>
        <v>42360.145486111112</v>
      </c>
      <c r="T1415" s="14">
        <f t="shared" si="225"/>
        <v>42420.145486111112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222"/>
        <v>2E-3</v>
      </c>
      <c r="P1416">
        <f>SUM(E1416/L1416)</f>
        <v>1</v>
      </c>
      <c r="Q1416" s="9" t="s">
        <v>8321</v>
      </c>
      <c r="R1416" t="s">
        <v>8340</v>
      </c>
      <c r="S1416" s="14">
        <f t="shared" si="224"/>
        <v>42707.961423611116</v>
      </c>
      <c r="T1416" s="14">
        <f t="shared" si="225"/>
        <v>42737.961423611116</v>
      </c>
      <c r="U1416">
        <f>SUM(L1416+5)</f>
        <v>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222"/>
        <v>0.18181818181818182</v>
      </c>
      <c r="P1417"/>
      <c r="Q1417" s="9" t="s">
        <v>8321</v>
      </c>
      <c r="R1417" t="s">
        <v>8340</v>
      </c>
      <c r="S1417" s="14">
        <f t="shared" si="224"/>
        <v>42192.384155092594</v>
      </c>
      <c r="T1417" s="14">
        <f t="shared" si="225"/>
        <v>42232.384155092594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222"/>
        <v>0</v>
      </c>
      <c r="P1418" t="e">
        <f>SUM(E1418/L1418)</f>
        <v>#DIV/0!</v>
      </c>
      <c r="Q1418" s="9" t="s">
        <v>8321</v>
      </c>
      <c r="R1418" t="s">
        <v>8340</v>
      </c>
      <c r="S1418" s="14">
        <f t="shared" si="224"/>
        <v>42299.634479166671</v>
      </c>
      <c r="T1418" s="14">
        <f t="shared" si="225"/>
        <v>42329.676145833335</v>
      </c>
      <c r="U1418">
        <f>SUM(L1418+5)</f>
        <v>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222"/>
        <v>1.2222222222222223E-2</v>
      </c>
      <c r="P1419"/>
      <c r="Q1419" s="9" t="s">
        <v>8321</v>
      </c>
      <c r="R1419" t="s">
        <v>8340</v>
      </c>
      <c r="S1419" s="14">
        <f t="shared" si="224"/>
        <v>42231.858495370376</v>
      </c>
      <c r="T1419" s="14">
        <f t="shared" si="225"/>
        <v>42262.174305555563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222"/>
        <v>2E-3</v>
      </c>
      <c r="P1420">
        <f>SUM(E1420/L1420)</f>
        <v>6</v>
      </c>
      <c r="Q1420" s="9" t="s">
        <v>8321</v>
      </c>
      <c r="R1420" t="s">
        <v>8340</v>
      </c>
      <c r="S1420" s="14">
        <f t="shared" si="224"/>
        <v>42395.16474537037</v>
      </c>
      <c r="T1420" s="14">
        <f t="shared" si="225"/>
        <v>42425.16474537037</v>
      </c>
      <c r="U1420">
        <f>SUM(L1420+5)</f>
        <v>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222"/>
        <v>7.0634920634920634E-2</v>
      </c>
      <c r="P1421"/>
      <c r="Q1421" s="9" t="s">
        <v>8321</v>
      </c>
      <c r="R1421" t="s">
        <v>8340</v>
      </c>
      <c r="S1421" s="14">
        <f t="shared" si="224"/>
        <v>42622.164571759262</v>
      </c>
      <c r="T1421" s="14">
        <f t="shared" si="225"/>
        <v>42652.164571759262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222"/>
        <v>2.7272727272727271E-2</v>
      </c>
      <c r="P1422"/>
      <c r="Q1422" s="9" t="s">
        <v>8321</v>
      </c>
      <c r="R1422" t="s">
        <v>8340</v>
      </c>
      <c r="S1422" s="14">
        <f t="shared" si="224"/>
        <v>42524.375995370377</v>
      </c>
      <c r="T1422" s="14">
        <f t="shared" si="225"/>
        <v>42549.375995370377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222"/>
        <v>1E-3</v>
      </c>
      <c r="P1423">
        <f t="shared" ref="P1423:P1425" si="227">SUM(E1423/L1423)</f>
        <v>100</v>
      </c>
      <c r="Q1423" s="9" t="s">
        <v>8321</v>
      </c>
      <c r="R1423" t="s">
        <v>8340</v>
      </c>
      <c r="S1423" s="14">
        <f t="shared" si="224"/>
        <v>42013.62394675926</v>
      </c>
      <c r="T1423" s="14">
        <f t="shared" si="225"/>
        <v>42043.62394675926</v>
      </c>
      <c r="U1423">
        <f t="shared" ref="U1423:U1425" si="228">SUM(L1423+5)</f>
        <v>7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222"/>
        <v>1.0399999999999999E-3</v>
      </c>
      <c r="P1424">
        <f t="shared" si="227"/>
        <v>13</v>
      </c>
      <c r="Q1424" s="9" t="s">
        <v>8321</v>
      </c>
      <c r="R1424" t="s">
        <v>8340</v>
      </c>
      <c r="S1424" s="14">
        <f t="shared" si="224"/>
        <v>42603.947962962964</v>
      </c>
      <c r="T1424" s="14">
        <f t="shared" si="225"/>
        <v>42633.947962962964</v>
      </c>
      <c r="U1424">
        <f t="shared" si="228"/>
        <v>7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222"/>
        <v>3.3333333333333335E-3</v>
      </c>
      <c r="P1425">
        <f t="shared" si="227"/>
        <v>100</v>
      </c>
      <c r="Q1425" s="9" t="s">
        <v>8321</v>
      </c>
      <c r="R1425" t="s">
        <v>8340</v>
      </c>
      <c r="S1425" s="14">
        <f t="shared" si="224"/>
        <v>42340.068645833337</v>
      </c>
      <c r="T1425" s="14">
        <f t="shared" si="225"/>
        <v>42370.068645833337</v>
      </c>
      <c r="U1425">
        <f t="shared" si="228"/>
        <v>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222"/>
        <v>0.2036</v>
      </c>
      <c r="P1426"/>
      <c r="Q1426" s="9" t="s">
        <v>8321</v>
      </c>
      <c r="R1426" t="s">
        <v>8340</v>
      </c>
      <c r="S1426" s="14">
        <f t="shared" si="224"/>
        <v>42676.425949074073</v>
      </c>
      <c r="T1426" s="14">
        <f t="shared" si="225"/>
        <v>42689.467615740745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222"/>
        <v>0</v>
      </c>
      <c r="P1427" t="e">
        <f t="shared" ref="P1427:P1428" si="229">SUM(E1427/L1427)</f>
        <v>#DIV/0!</v>
      </c>
      <c r="Q1427" s="9" t="s">
        <v>8321</v>
      </c>
      <c r="R1427" t="s">
        <v>8340</v>
      </c>
      <c r="S1427" s="14">
        <f t="shared" si="224"/>
        <v>42092.839803240742</v>
      </c>
      <c r="T1427" s="14">
        <f t="shared" si="225"/>
        <v>42122.839803240742</v>
      </c>
      <c r="U1427">
        <f t="shared" ref="U1427:U1428" si="230">SUM(L1427+5)</f>
        <v>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222"/>
        <v>0</v>
      </c>
      <c r="P1428" t="e">
        <f t="shared" si="229"/>
        <v>#DIV/0!</v>
      </c>
      <c r="Q1428" s="9" t="s">
        <v>8321</v>
      </c>
      <c r="R1428" t="s">
        <v>8340</v>
      </c>
      <c r="S1428" s="14">
        <f t="shared" si="224"/>
        <v>42180.098611111112</v>
      </c>
      <c r="T1428" s="14">
        <f t="shared" si="225"/>
        <v>42240.098611111112</v>
      </c>
      <c r="U1428">
        <f t="shared" si="230"/>
        <v>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222"/>
        <v>8.3799999999999999E-2</v>
      </c>
      <c r="P1429"/>
      <c r="Q1429" s="9" t="s">
        <v>8321</v>
      </c>
      <c r="R1429" t="s">
        <v>8340</v>
      </c>
      <c r="S1429" s="14">
        <f t="shared" si="224"/>
        <v>42601.560011574074</v>
      </c>
      <c r="T1429" s="14">
        <f t="shared" si="225"/>
        <v>42631.560011574074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222"/>
        <v>4.4999999999999998E-2</v>
      </c>
      <c r="P1430"/>
      <c r="Q1430" s="9" t="s">
        <v>8321</v>
      </c>
      <c r="R1430" t="s">
        <v>8340</v>
      </c>
      <c r="S1430" s="14">
        <f t="shared" si="224"/>
        <v>42432.088159722225</v>
      </c>
      <c r="T1430" s="14">
        <f t="shared" si="225"/>
        <v>42462.046493055554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222"/>
        <v>0</v>
      </c>
      <c r="P1431" t="e">
        <f>SUM(E1431/L1431)</f>
        <v>#DIV/0!</v>
      </c>
      <c r="Q1431" s="9" t="s">
        <v>8321</v>
      </c>
      <c r="R1431" t="s">
        <v>8340</v>
      </c>
      <c r="S1431" s="14">
        <f t="shared" si="224"/>
        <v>42073.769004629627</v>
      </c>
      <c r="T1431" s="14">
        <f t="shared" si="225"/>
        <v>42103.769004629627</v>
      </c>
      <c r="U1431">
        <f>SUM(L1431+5)</f>
        <v>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222"/>
        <v>8.0600000000000005E-2</v>
      </c>
      <c r="P1432"/>
      <c r="Q1432" s="9" t="s">
        <v>8321</v>
      </c>
      <c r="R1432" t="s">
        <v>8340</v>
      </c>
      <c r="S1432" s="14">
        <f t="shared" si="224"/>
        <v>41961.521851851852</v>
      </c>
      <c r="T1432" s="14">
        <f t="shared" si="225"/>
        <v>41992.521851851852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222"/>
        <v>0.31947058823529412</v>
      </c>
      <c r="P1433"/>
      <c r="Q1433" s="9" t="s">
        <v>8321</v>
      </c>
      <c r="R1433" t="s">
        <v>8340</v>
      </c>
      <c r="S1433" s="14">
        <f t="shared" si="224"/>
        <v>42303.919166666667</v>
      </c>
      <c r="T1433" s="14">
        <f t="shared" si="225"/>
        <v>42333.960833333338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222"/>
        <v>0</v>
      </c>
      <c r="P1434" t="e">
        <f>SUM(E1434/L1434)</f>
        <v>#DIV/0!</v>
      </c>
      <c r="Q1434" s="9" t="s">
        <v>8321</v>
      </c>
      <c r="R1434" t="s">
        <v>8340</v>
      </c>
      <c r="S1434" s="14">
        <f t="shared" si="224"/>
        <v>42175.488750000004</v>
      </c>
      <c r="T1434" s="14">
        <f t="shared" si="225"/>
        <v>42205.488750000004</v>
      </c>
      <c r="U1434">
        <f>SUM(L1434+5)</f>
        <v>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222"/>
        <v>6.7083333333333328E-2</v>
      </c>
      <c r="P1435"/>
      <c r="Q1435" s="9" t="s">
        <v>8321</v>
      </c>
      <c r="R1435" t="s">
        <v>8340</v>
      </c>
      <c r="S1435" s="14">
        <f t="shared" si="224"/>
        <v>42673.334201388891</v>
      </c>
      <c r="T1435" s="14">
        <f t="shared" si="225"/>
        <v>42714.166666666664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222"/>
        <v>9.987804878048781E-2</v>
      </c>
      <c r="P1436"/>
      <c r="Q1436" s="9" t="s">
        <v>8321</v>
      </c>
      <c r="R1436" t="s">
        <v>8340</v>
      </c>
      <c r="S1436" s="14">
        <f t="shared" si="224"/>
        <v>42142.475439814814</v>
      </c>
      <c r="T1436" s="14">
        <f t="shared" si="225"/>
        <v>42163.333333333336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222"/>
        <v>1E-3</v>
      </c>
      <c r="P1437">
        <f>SUM(E1437/L1437)</f>
        <v>7.5</v>
      </c>
      <c r="Q1437" s="9" t="s">
        <v>8321</v>
      </c>
      <c r="R1437" t="s">
        <v>8340</v>
      </c>
      <c r="S1437" s="14">
        <f t="shared" si="224"/>
        <v>42258.488657407412</v>
      </c>
      <c r="T1437" s="14">
        <f t="shared" si="225"/>
        <v>42288.488657407412</v>
      </c>
      <c r="U1437">
        <f>SUM(L1437+5)</f>
        <v>7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222"/>
        <v>7.7000000000000002E-3</v>
      </c>
      <c r="P1438"/>
      <c r="Q1438" s="9" t="s">
        <v>8321</v>
      </c>
      <c r="R1438" t="s">
        <v>8340</v>
      </c>
      <c r="S1438" s="14">
        <f t="shared" si="224"/>
        <v>42391.058530092596</v>
      </c>
      <c r="T1438" s="14">
        <f t="shared" si="225"/>
        <v>42421.058530092596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222"/>
        <v>0.26900000000000002</v>
      </c>
      <c r="P1439"/>
      <c r="Q1439" s="9" t="s">
        <v>8321</v>
      </c>
      <c r="R1439" t="s">
        <v>8340</v>
      </c>
      <c r="S1439" s="14">
        <f t="shared" si="224"/>
        <v>41796.240034722221</v>
      </c>
      <c r="T1439" s="14">
        <f t="shared" si="225"/>
        <v>41832.915972222225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222"/>
        <v>0.03</v>
      </c>
      <c r="P1440"/>
      <c r="Q1440" s="9" t="s">
        <v>8321</v>
      </c>
      <c r="R1440" t="s">
        <v>8340</v>
      </c>
      <c r="S1440" s="14">
        <f t="shared" si="224"/>
        <v>42457.57984953704</v>
      </c>
      <c r="T1440" s="14">
        <f t="shared" si="225"/>
        <v>42487.288194444445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222"/>
        <v>6.6055045871559637E-2</v>
      </c>
      <c r="P1441"/>
      <c r="Q1441" s="9" t="s">
        <v>8321</v>
      </c>
      <c r="R1441" t="s">
        <v>8340</v>
      </c>
      <c r="S1441" s="14">
        <f t="shared" si="224"/>
        <v>42040.538206018515</v>
      </c>
      <c r="T1441" s="14">
        <f t="shared" si="225"/>
        <v>42070.538206018515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222"/>
        <v>7.6923076923076926E-5</v>
      </c>
      <c r="P1442">
        <f>SUM(E1442/L1442)</f>
        <v>1</v>
      </c>
      <c r="Q1442" s="9" t="s">
        <v>8321</v>
      </c>
      <c r="R1442" t="s">
        <v>8340</v>
      </c>
      <c r="S1442" s="14">
        <f t="shared" si="224"/>
        <v>42486.456747685188</v>
      </c>
      <c r="T1442" s="14">
        <f t="shared" si="225"/>
        <v>42516.456747685188</v>
      </c>
      <c r="U1442">
        <f>SUM(L1442+5)</f>
        <v>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222"/>
        <v>1.1222222222222222E-2</v>
      </c>
      <c r="P1443"/>
      <c r="Q1443" s="9" t="s">
        <v>8321</v>
      </c>
      <c r="R1443" t="s">
        <v>8340</v>
      </c>
      <c r="S1443" s="14">
        <f t="shared" si="224"/>
        <v>42198.474178240744</v>
      </c>
      <c r="T1443" s="14">
        <f t="shared" si="225"/>
        <v>42258.474178240744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222"/>
        <v>0</v>
      </c>
      <c r="P1444" t="e">
        <f t="shared" ref="P1444:P1455" si="231">SUM(E1444/L1444)</f>
        <v>#DIV/0!</v>
      </c>
      <c r="Q1444" s="9" t="s">
        <v>8321</v>
      </c>
      <c r="R1444" t="s">
        <v>8340</v>
      </c>
      <c r="S1444" s="14">
        <f t="shared" si="224"/>
        <v>42485.353680555556</v>
      </c>
      <c r="T1444" s="14">
        <f t="shared" si="225"/>
        <v>42515.353680555556</v>
      </c>
      <c r="U1444">
        <f t="shared" ref="U1444:U1455" si="232">SUM(L1444+5)</f>
        <v>5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222"/>
        <v>0</v>
      </c>
      <c r="P1445" t="e">
        <f t="shared" si="231"/>
        <v>#DIV/0!</v>
      </c>
      <c r="Q1445" s="9" t="s">
        <v>8321</v>
      </c>
      <c r="R1445" t="s">
        <v>8340</v>
      </c>
      <c r="S1445" s="14">
        <f t="shared" si="224"/>
        <v>42707.634363425932</v>
      </c>
      <c r="T1445" s="14">
        <f t="shared" si="225"/>
        <v>42737.634363425932</v>
      </c>
      <c r="U1445">
        <f t="shared" si="232"/>
        <v>5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222"/>
        <v>0</v>
      </c>
      <c r="P1446" t="e">
        <f t="shared" si="231"/>
        <v>#DIV/0!</v>
      </c>
      <c r="Q1446" s="9" t="s">
        <v>8321</v>
      </c>
      <c r="R1446" t="s">
        <v>8340</v>
      </c>
      <c r="S1446" s="14">
        <f t="shared" si="224"/>
        <v>42199.581736111119</v>
      </c>
      <c r="T1446" s="14">
        <f t="shared" si="225"/>
        <v>42259.581736111119</v>
      </c>
      <c r="U1446">
        <f t="shared" si="232"/>
        <v>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222"/>
        <v>0</v>
      </c>
      <c r="P1447" t="e">
        <f t="shared" si="231"/>
        <v>#DIV/0!</v>
      </c>
      <c r="Q1447" s="9" t="s">
        <v>8321</v>
      </c>
      <c r="R1447" t="s">
        <v>8340</v>
      </c>
      <c r="S1447" s="14">
        <f t="shared" si="224"/>
        <v>42139.250636574077</v>
      </c>
      <c r="T1447" s="14">
        <f t="shared" si="225"/>
        <v>42169.250636574077</v>
      </c>
      <c r="U1447">
        <f t="shared" si="232"/>
        <v>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222"/>
        <v>0</v>
      </c>
      <c r="P1448" t="e">
        <f t="shared" si="231"/>
        <v>#DIV/0!</v>
      </c>
      <c r="Q1448" s="9" t="s">
        <v>8321</v>
      </c>
      <c r="R1448" t="s">
        <v>8340</v>
      </c>
      <c r="S1448" s="14">
        <f t="shared" si="224"/>
        <v>42461.155995370376</v>
      </c>
      <c r="T1448" s="14">
        <f t="shared" si="225"/>
        <v>42481.155995370376</v>
      </c>
      <c r="U1448">
        <f t="shared" si="232"/>
        <v>5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222"/>
        <v>1.4999999999999999E-4</v>
      </c>
      <c r="P1449">
        <f t="shared" si="231"/>
        <v>25</v>
      </c>
      <c r="Q1449" s="9" t="s">
        <v>8321</v>
      </c>
      <c r="R1449" t="s">
        <v>8340</v>
      </c>
      <c r="S1449" s="14">
        <f t="shared" si="224"/>
        <v>42529.439050925932</v>
      </c>
      <c r="T1449" s="14">
        <f t="shared" si="225"/>
        <v>42559.439050925932</v>
      </c>
      <c r="U1449">
        <f t="shared" si="232"/>
        <v>8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222"/>
        <v>0</v>
      </c>
      <c r="P1450" t="e">
        <f t="shared" si="231"/>
        <v>#DIV/0!</v>
      </c>
      <c r="Q1450" s="9" t="s">
        <v>8321</v>
      </c>
      <c r="R1450" t="s">
        <v>8340</v>
      </c>
      <c r="S1450" s="14">
        <f t="shared" si="224"/>
        <v>42115.644884259258</v>
      </c>
      <c r="T1450" s="14">
        <f t="shared" si="225"/>
        <v>42145.934027777781</v>
      </c>
      <c r="U1450">
        <f t="shared" si="232"/>
        <v>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222"/>
        <v>0</v>
      </c>
      <c r="P1451" t="e">
        <f t="shared" si="231"/>
        <v>#DIV/0!</v>
      </c>
      <c r="Q1451" s="9" t="s">
        <v>8321</v>
      </c>
      <c r="R1451" t="s">
        <v>8340</v>
      </c>
      <c r="S1451" s="14">
        <f t="shared" si="224"/>
        <v>42086.519733796296</v>
      </c>
      <c r="T1451" s="14">
        <f t="shared" si="225"/>
        <v>42134.519733796296</v>
      </c>
      <c r="U1451">
        <f t="shared" si="232"/>
        <v>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222"/>
        <v>1.0000000000000001E-5</v>
      </c>
      <c r="P1452">
        <f t="shared" si="231"/>
        <v>1</v>
      </c>
      <c r="Q1452" s="9" t="s">
        <v>8321</v>
      </c>
      <c r="R1452" t="s">
        <v>8340</v>
      </c>
      <c r="S1452" s="14">
        <f t="shared" si="224"/>
        <v>42389.879594907405</v>
      </c>
      <c r="T1452" s="14">
        <f t="shared" si="225"/>
        <v>42419.879594907405</v>
      </c>
      <c r="U1452">
        <f t="shared" si="232"/>
        <v>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222"/>
        <v>1.0554089709762533E-4</v>
      </c>
      <c r="P1453">
        <f t="shared" si="231"/>
        <v>1</v>
      </c>
      <c r="Q1453" s="9" t="s">
        <v>8321</v>
      </c>
      <c r="R1453" t="s">
        <v>8340</v>
      </c>
      <c r="S1453" s="14">
        <f t="shared" si="224"/>
        <v>41931.667349537041</v>
      </c>
      <c r="T1453" s="14">
        <f t="shared" si="225"/>
        <v>41961.709016203706</v>
      </c>
      <c r="U1453">
        <f t="shared" si="232"/>
        <v>7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222"/>
        <v>0</v>
      </c>
      <c r="P1454" t="e">
        <f t="shared" si="231"/>
        <v>#DIV/0!</v>
      </c>
      <c r="Q1454" s="9" t="s">
        <v>8321</v>
      </c>
      <c r="R1454" t="s">
        <v>8340</v>
      </c>
      <c r="S1454" s="14">
        <f t="shared" si="224"/>
        <v>41818.411608796298</v>
      </c>
      <c r="T1454" s="14">
        <f t="shared" si="225"/>
        <v>41848.411608796298</v>
      </c>
      <c r="U1454">
        <f t="shared" si="232"/>
        <v>5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222"/>
        <v>0</v>
      </c>
      <c r="P1455" t="e">
        <f t="shared" si="231"/>
        <v>#DIV/0!</v>
      </c>
      <c r="Q1455" s="9" t="s">
        <v>8321</v>
      </c>
      <c r="R1455" t="s">
        <v>8340</v>
      </c>
      <c r="S1455" s="14">
        <f t="shared" si="224"/>
        <v>42795.404479166667</v>
      </c>
      <c r="T1455" s="14">
        <f t="shared" si="225"/>
        <v>42840.362812500003</v>
      </c>
      <c r="U1455">
        <f t="shared" si="232"/>
        <v>5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222"/>
        <v>8.5714285714285719E-3</v>
      </c>
      <c r="P1456"/>
      <c r="Q1456" s="9" t="s">
        <v>8321</v>
      </c>
      <c r="R1456" t="s">
        <v>8340</v>
      </c>
      <c r="S1456" s="14">
        <f t="shared" si="224"/>
        <v>42463.575000000004</v>
      </c>
      <c r="T1456" s="14">
        <f t="shared" si="225"/>
        <v>42484.624305555561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222"/>
        <v>0.105</v>
      </c>
      <c r="P1457"/>
      <c r="Q1457" s="9" t="s">
        <v>8321</v>
      </c>
      <c r="R1457" t="s">
        <v>8340</v>
      </c>
      <c r="S1457" s="14">
        <f t="shared" si="224"/>
        <v>41832.381018518521</v>
      </c>
      <c r="T1457" s="14">
        <f t="shared" si="225"/>
        <v>41887.277083333334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222"/>
        <v>2.9000000000000001E-2</v>
      </c>
      <c r="P1458"/>
      <c r="Q1458" s="9" t="s">
        <v>8321</v>
      </c>
      <c r="R1458" t="s">
        <v>8340</v>
      </c>
      <c r="S1458" s="14">
        <f t="shared" si="224"/>
        <v>42708.376909722225</v>
      </c>
      <c r="T1458" s="14">
        <f t="shared" si="225"/>
        <v>42738.376909722225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222"/>
        <v>0</v>
      </c>
      <c r="P1459" t="e">
        <f t="shared" ref="P1459:P1462" si="233">SUM(E1459/L1459)</f>
        <v>#DIV/0!</v>
      </c>
      <c r="Q1459" s="9" t="s">
        <v>8321</v>
      </c>
      <c r="R1459" t="s">
        <v>8340</v>
      </c>
      <c r="S1459" s="14">
        <f t="shared" si="224"/>
        <v>42289.604675925926</v>
      </c>
      <c r="T1459" s="14">
        <f t="shared" si="225"/>
        <v>42319.646342592598</v>
      </c>
      <c r="U1459">
        <f t="shared" ref="U1459:U1462" si="234">SUM(L1459+5)</f>
        <v>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222"/>
        <v>0</v>
      </c>
      <c r="P1460" t="e">
        <f t="shared" si="233"/>
        <v>#DIV/0!</v>
      </c>
      <c r="Q1460" s="9" t="s">
        <v>8321</v>
      </c>
      <c r="R1460" t="s">
        <v>8340</v>
      </c>
      <c r="S1460" s="14">
        <f t="shared" si="224"/>
        <v>41831.413888888892</v>
      </c>
      <c r="T1460" s="14">
        <f t="shared" si="225"/>
        <v>41861.875</v>
      </c>
      <c r="U1460">
        <f t="shared" si="234"/>
        <v>5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222"/>
        <v>0</v>
      </c>
      <c r="P1461" t="e">
        <f t="shared" si="233"/>
        <v>#DIV/0!</v>
      </c>
      <c r="Q1461" s="9" t="s">
        <v>8321</v>
      </c>
      <c r="R1461" t="s">
        <v>8340</v>
      </c>
      <c r="S1461" s="14">
        <f t="shared" si="224"/>
        <v>42311.913148148153</v>
      </c>
      <c r="T1461" s="14">
        <f t="shared" si="225"/>
        <v>42340.434027777781</v>
      </c>
      <c r="U1461">
        <f t="shared" si="234"/>
        <v>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222"/>
        <v>0</v>
      </c>
      <c r="P1462" t="e">
        <f t="shared" si="233"/>
        <v>#DIV/0!</v>
      </c>
      <c r="Q1462" s="9" t="s">
        <v>8321</v>
      </c>
      <c r="R1462" t="s">
        <v>8340</v>
      </c>
      <c r="S1462" s="14">
        <f t="shared" si="224"/>
        <v>41915.605300925927</v>
      </c>
      <c r="T1462" s="14">
        <f t="shared" si="225"/>
        <v>41973.697916666664</v>
      </c>
      <c r="U1462">
        <f t="shared" si="234"/>
        <v>5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222"/>
        <v>1.012446</v>
      </c>
      <c r="P1463"/>
      <c r="Q1463" s="9" t="s">
        <v>8321</v>
      </c>
      <c r="R1463" t="s">
        <v>8341</v>
      </c>
      <c r="S1463" s="14">
        <f t="shared" si="224"/>
        <v>41899.353634259263</v>
      </c>
      <c r="T1463" s="14">
        <f t="shared" si="225"/>
        <v>41932.708333333336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222"/>
        <v>1.085175</v>
      </c>
      <c r="P1464"/>
      <c r="Q1464" s="9" t="s">
        <v>8321</v>
      </c>
      <c r="R1464" t="s">
        <v>8341</v>
      </c>
      <c r="S1464" s="14">
        <f t="shared" si="224"/>
        <v>41344.371192129634</v>
      </c>
      <c r="T1464" s="14">
        <f t="shared" si="225"/>
        <v>41374.371192129634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222"/>
        <v>1.4766666666666666</v>
      </c>
      <c r="P1465"/>
      <c r="Q1465" s="9" t="s">
        <v>8321</v>
      </c>
      <c r="R1465" t="s">
        <v>8341</v>
      </c>
      <c r="S1465" s="14">
        <f t="shared" si="224"/>
        <v>41326.619652777779</v>
      </c>
      <c r="T1465" s="14">
        <f t="shared" si="225"/>
        <v>41371.577986111115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222"/>
        <v>1.6319999999999999</v>
      </c>
      <c r="P1466"/>
      <c r="Q1466" s="9" t="s">
        <v>8321</v>
      </c>
      <c r="R1466" t="s">
        <v>8341</v>
      </c>
      <c r="S1466" s="14">
        <f t="shared" si="224"/>
        <v>41291.369884259264</v>
      </c>
      <c r="T1466" s="14">
        <f t="shared" si="225"/>
        <v>41321.369884259264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222"/>
        <v>4.5641449999999999</v>
      </c>
      <c r="P1467"/>
      <c r="Q1467" s="9" t="s">
        <v>8321</v>
      </c>
      <c r="R1467" t="s">
        <v>8341</v>
      </c>
      <c r="S1467" s="14">
        <f t="shared" si="224"/>
        <v>40959.442731481482</v>
      </c>
      <c r="T1467" s="14">
        <f t="shared" si="225"/>
        <v>40989.833333333336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222"/>
        <v>1.0787731249999999</v>
      </c>
      <c r="P1468"/>
      <c r="Q1468" s="9" t="s">
        <v>8321</v>
      </c>
      <c r="R1468" t="s">
        <v>8341</v>
      </c>
      <c r="S1468" s="14">
        <f t="shared" si="224"/>
        <v>42339.880393518521</v>
      </c>
      <c r="T1468" s="14">
        <f t="shared" si="225"/>
        <v>42380.916666666664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222"/>
        <v>1.1508</v>
      </c>
      <c r="P1469"/>
      <c r="Q1469" s="9" t="s">
        <v>8321</v>
      </c>
      <c r="R1469" t="s">
        <v>8341</v>
      </c>
      <c r="S1469" s="14">
        <f t="shared" si="224"/>
        <v>40933.510243055556</v>
      </c>
      <c r="T1469" s="14">
        <f t="shared" si="225"/>
        <v>40993.468576388892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222"/>
        <v>1.0236842105263158</v>
      </c>
      <c r="P1470"/>
      <c r="Q1470" s="9" t="s">
        <v>8321</v>
      </c>
      <c r="R1470" t="s">
        <v>8341</v>
      </c>
      <c r="S1470" s="14">
        <f t="shared" si="224"/>
        <v>40645.722789351858</v>
      </c>
      <c r="T1470" s="14">
        <f t="shared" si="225"/>
        <v>40705.722789351858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222"/>
        <v>1.0842485875706214</v>
      </c>
      <c r="P1471"/>
      <c r="Q1471" s="9" t="s">
        <v>8321</v>
      </c>
      <c r="R1471" t="s">
        <v>8341</v>
      </c>
      <c r="S1471" s="14">
        <f t="shared" si="224"/>
        <v>41290.306817129633</v>
      </c>
      <c r="T1471" s="14">
        <f t="shared" si="225"/>
        <v>41320.306817129633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222"/>
        <v>1.2513333333333334</v>
      </c>
      <c r="P1472"/>
      <c r="Q1472" s="9" t="s">
        <v>8321</v>
      </c>
      <c r="R1472" t="s">
        <v>8341</v>
      </c>
      <c r="S1472" s="14">
        <f t="shared" si="224"/>
        <v>41250.535451388889</v>
      </c>
      <c r="T1472" s="14">
        <f t="shared" si="225"/>
        <v>41271.535451388889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222"/>
        <v>1.03840625</v>
      </c>
      <c r="P1473"/>
      <c r="Q1473" s="9" t="s">
        <v>8321</v>
      </c>
      <c r="R1473" t="s">
        <v>8341</v>
      </c>
      <c r="S1473" s="14">
        <f t="shared" si="224"/>
        <v>42073.665902777779</v>
      </c>
      <c r="T1473" s="14">
        <f t="shared" si="225"/>
        <v>42103.665902777779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222"/>
        <v>1.3870400000000001</v>
      </c>
      <c r="P1474"/>
      <c r="Q1474" s="9" t="s">
        <v>8321</v>
      </c>
      <c r="R1474" t="s">
        <v>8341</v>
      </c>
      <c r="S1474" s="14">
        <f t="shared" si="224"/>
        <v>41533.251192129632</v>
      </c>
      <c r="T1474" s="14">
        <f t="shared" si="225"/>
        <v>41563.251192129632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235">E1475/D1475</f>
        <v>1.20516</v>
      </c>
      <c r="P1475"/>
      <c r="Q1475" s="9" t="s">
        <v>8321</v>
      </c>
      <c r="R1475" t="s">
        <v>8341</v>
      </c>
      <c r="S1475" s="14">
        <f t="shared" ref="S1475:S1538" si="236">((J1475/60/60/24)+DATE(1970,1,1)+(-7/24))</f>
        <v>40939.687951388893</v>
      </c>
      <c r="T1475" s="14">
        <f t="shared" ref="T1475:T1538" si="237">((I1475/60/60/24)+DATE(1970,1,1)+(-7/24))</f>
        <v>40969.687951388893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235"/>
        <v>1.1226666666666667</v>
      </c>
      <c r="P1476"/>
      <c r="Q1476" s="9" t="s">
        <v>8321</v>
      </c>
      <c r="R1476" t="s">
        <v>8341</v>
      </c>
      <c r="S1476" s="14">
        <f t="shared" si="236"/>
        <v>41500.436249999999</v>
      </c>
      <c r="T1476" s="14">
        <f t="shared" si="237"/>
        <v>41530.436249999999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235"/>
        <v>1.8866966666666667</v>
      </c>
      <c r="P1477"/>
      <c r="Q1477" s="9" t="s">
        <v>8321</v>
      </c>
      <c r="R1477" t="s">
        <v>8341</v>
      </c>
      <c r="S1477" s="14">
        <f t="shared" si="236"/>
        <v>41960.431284722225</v>
      </c>
      <c r="T1477" s="14">
        <f t="shared" si="237"/>
        <v>41992.915972222225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235"/>
        <v>6.6155466666666669</v>
      </c>
      <c r="P1478"/>
      <c r="Q1478" s="9" t="s">
        <v>8321</v>
      </c>
      <c r="R1478" t="s">
        <v>8341</v>
      </c>
      <c r="S1478" s="14">
        <f t="shared" si="236"/>
        <v>40765.750254629631</v>
      </c>
      <c r="T1478" s="14">
        <f t="shared" si="237"/>
        <v>40795.750254629631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235"/>
        <v>1.1131</v>
      </c>
      <c r="P1479"/>
      <c r="Q1479" s="9" t="s">
        <v>8321</v>
      </c>
      <c r="R1479" t="s">
        <v>8341</v>
      </c>
      <c r="S1479" s="14">
        <f t="shared" si="236"/>
        <v>40840.324120370373</v>
      </c>
      <c r="T1479" s="14">
        <f t="shared" si="237"/>
        <v>40899.833333333336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235"/>
        <v>11.8161422</v>
      </c>
      <c r="P1480"/>
      <c r="Q1480" s="9" t="s">
        <v>8321</v>
      </c>
      <c r="R1480" t="s">
        <v>8341</v>
      </c>
      <c r="S1480" s="14">
        <f t="shared" si="236"/>
        <v>41394.580011574079</v>
      </c>
      <c r="T1480" s="14">
        <f t="shared" si="237"/>
        <v>41408.580011574079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235"/>
        <v>1.37375</v>
      </c>
      <c r="P1481"/>
      <c r="Q1481" s="9" t="s">
        <v>8321</v>
      </c>
      <c r="R1481" t="s">
        <v>8341</v>
      </c>
      <c r="S1481" s="14">
        <f t="shared" si="236"/>
        <v>41754.453576388893</v>
      </c>
      <c r="T1481" s="14">
        <f t="shared" si="237"/>
        <v>41768.874305555561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235"/>
        <v>1.170404</v>
      </c>
      <c r="P1482"/>
      <c r="Q1482" s="9" t="s">
        <v>8321</v>
      </c>
      <c r="R1482" t="s">
        <v>8341</v>
      </c>
      <c r="S1482" s="14">
        <f t="shared" si="236"/>
        <v>41464.64234953704</v>
      </c>
      <c r="T1482" s="14">
        <f t="shared" si="237"/>
        <v>41481.416666666672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235"/>
        <v>2.1000000000000001E-2</v>
      </c>
      <c r="P1483"/>
      <c r="Q1483" s="9" t="s">
        <v>8321</v>
      </c>
      <c r="R1483" t="s">
        <v>8323</v>
      </c>
      <c r="S1483" s="14">
        <f t="shared" si="236"/>
        <v>41550.631307870375</v>
      </c>
      <c r="T1483" s="14">
        <f t="shared" si="237"/>
        <v>41580.631307870375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235"/>
        <v>1E-3</v>
      </c>
      <c r="P1484">
        <f>SUM(E1484/L1484)</f>
        <v>5</v>
      </c>
      <c r="Q1484" s="9" t="s">
        <v>8321</v>
      </c>
      <c r="R1484" t="s">
        <v>8323</v>
      </c>
      <c r="S1484" s="14">
        <f t="shared" si="236"/>
        <v>41136.566388888896</v>
      </c>
      <c r="T1484" s="14">
        <f t="shared" si="237"/>
        <v>41159.035416666666</v>
      </c>
      <c r="U1484">
        <f>SUM(L1484+5)</f>
        <v>6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235"/>
        <v>7.1428571428571426E-3</v>
      </c>
      <c r="P1485"/>
      <c r="Q1485" s="9" t="s">
        <v>8321</v>
      </c>
      <c r="R1485" t="s">
        <v>8323</v>
      </c>
      <c r="S1485" s="14">
        <f t="shared" si="236"/>
        <v>42547.901331018518</v>
      </c>
      <c r="T1485" s="14">
        <f t="shared" si="237"/>
        <v>42572.901331018518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235"/>
        <v>0</v>
      </c>
      <c r="P1486" t="e">
        <f>SUM(E1486/L1486)</f>
        <v>#DIV/0!</v>
      </c>
      <c r="Q1486" s="9" t="s">
        <v>8321</v>
      </c>
      <c r="R1486" t="s">
        <v>8323</v>
      </c>
      <c r="S1486" s="14">
        <f t="shared" si="236"/>
        <v>41052.90929398148</v>
      </c>
      <c r="T1486" s="14">
        <f t="shared" si="237"/>
        <v>41111.327083333337</v>
      </c>
      <c r="U1486">
        <f>SUM(L1486+5)</f>
        <v>5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235"/>
        <v>2.2388059701492536E-2</v>
      </c>
      <c r="P1487"/>
      <c r="Q1487" s="9" t="s">
        <v>8321</v>
      </c>
      <c r="R1487" t="s">
        <v>8323</v>
      </c>
      <c r="S1487" s="14">
        <f t="shared" si="236"/>
        <v>42130.504317129635</v>
      </c>
      <c r="T1487" s="14">
        <f t="shared" si="237"/>
        <v>42175.504317129635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235"/>
        <v>2.3999999999999998E-3</v>
      </c>
      <c r="P1488">
        <f t="shared" ref="P1488:P1489" si="238">SUM(E1488/L1488)</f>
        <v>16</v>
      </c>
      <c r="Q1488" s="9" t="s">
        <v>8321</v>
      </c>
      <c r="R1488" t="s">
        <v>8323</v>
      </c>
      <c r="S1488" s="14">
        <f t="shared" si="236"/>
        <v>42031.876863425925</v>
      </c>
      <c r="T1488" s="14">
        <f t="shared" si="237"/>
        <v>42061.876863425925</v>
      </c>
      <c r="U1488">
        <f t="shared" ref="U1488:U1489" si="239">SUM(L1488+5)</f>
        <v>8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235"/>
        <v>0</v>
      </c>
      <c r="P1489" t="e">
        <f t="shared" si="238"/>
        <v>#DIV/0!</v>
      </c>
      <c r="Q1489" s="9" t="s">
        <v>8321</v>
      </c>
      <c r="R1489" t="s">
        <v>8323</v>
      </c>
      <c r="S1489" s="14">
        <f t="shared" si="236"/>
        <v>42554.625821759262</v>
      </c>
      <c r="T1489" s="14">
        <f t="shared" si="237"/>
        <v>42584.625821759262</v>
      </c>
      <c r="U1489">
        <f t="shared" si="239"/>
        <v>5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235"/>
        <v>2.4E-2</v>
      </c>
      <c r="P1490"/>
      <c r="Q1490" s="9" t="s">
        <v>8321</v>
      </c>
      <c r="R1490" t="s">
        <v>8323</v>
      </c>
      <c r="S1490" s="14">
        <f t="shared" si="236"/>
        <v>41614.271527777782</v>
      </c>
      <c r="T1490" s="14">
        <f t="shared" si="237"/>
        <v>41644.271527777782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235"/>
        <v>0</v>
      </c>
      <c r="P1491" t="e">
        <f>SUM(E1491/L1491)</f>
        <v>#DIV/0!</v>
      </c>
      <c r="Q1491" s="9" t="s">
        <v>8321</v>
      </c>
      <c r="R1491" t="s">
        <v>8323</v>
      </c>
      <c r="S1491" s="14">
        <f t="shared" si="236"/>
        <v>41198.3200462963</v>
      </c>
      <c r="T1491" s="14">
        <f t="shared" si="237"/>
        <v>41228.361712962964</v>
      </c>
      <c r="U1491">
        <f>SUM(L1491+5)</f>
        <v>5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235"/>
        <v>0.30862068965517242</v>
      </c>
      <c r="P1492"/>
      <c r="Q1492" s="9" t="s">
        <v>8321</v>
      </c>
      <c r="R1492" t="s">
        <v>8323</v>
      </c>
      <c r="S1492" s="14">
        <f t="shared" si="236"/>
        <v>41520.269375000003</v>
      </c>
      <c r="T1492" s="14">
        <f t="shared" si="237"/>
        <v>41549.269375000003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235"/>
        <v>8.3333333333333329E-2</v>
      </c>
      <c r="P1493"/>
      <c r="Q1493" s="9" t="s">
        <v>8321</v>
      </c>
      <c r="R1493" t="s">
        <v>8323</v>
      </c>
      <c r="S1493" s="14">
        <f t="shared" si="236"/>
        <v>41991.421793981484</v>
      </c>
      <c r="T1493" s="14">
        <f t="shared" si="237"/>
        <v>42050.359722222223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235"/>
        <v>7.4999999999999997E-3</v>
      </c>
      <c r="P1494"/>
      <c r="Q1494" s="9" t="s">
        <v>8321</v>
      </c>
      <c r="R1494" t="s">
        <v>8323</v>
      </c>
      <c r="S1494" s="14">
        <f t="shared" si="236"/>
        <v>40682.593125000007</v>
      </c>
      <c r="T1494" s="14">
        <f t="shared" si="237"/>
        <v>40712.593125000007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235"/>
        <v>0</v>
      </c>
      <c r="P1495" t="e">
        <f>SUM(E1495/L1495)</f>
        <v>#DIV/0!</v>
      </c>
      <c r="Q1495" s="9" t="s">
        <v>8321</v>
      </c>
      <c r="R1495" t="s">
        <v>8323</v>
      </c>
      <c r="S1495" s="14">
        <f t="shared" si="236"/>
        <v>41411.574942129635</v>
      </c>
      <c r="T1495" s="14">
        <f t="shared" si="237"/>
        <v>41441.574942129635</v>
      </c>
      <c r="U1495">
        <f>SUM(L1495+5)</f>
        <v>5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235"/>
        <v>8.8999999999999996E-2</v>
      </c>
      <c r="P1496"/>
      <c r="Q1496" s="9" t="s">
        <v>8321</v>
      </c>
      <c r="R1496" t="s">
        <v>8323</v>
      </c>
      <c r="S1496" s="14">
        <f t="shared" si="236"/>
        <v>42067.430706018517</v>
      </c>
      <c r="T1496" s="14">
        <f t="shared" si="237"/>
        <v>42097.359722222223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235"/>
        <v>0</v>
      </c>
      <c r="P1497" t="e">
        <f t="shared" ref="P1497:P1499" si="240">SUM(E1497/L1497)</f>
        <v>#DIV/0!</v>
      </c>
      <c r="Q1497" s="9" t="s">
        <v>8321</v>
      </c>
      <c r="R1497" t="s">
        <v>8323</v>
      </c>
      <c r="S1497" s="14">
        <f t="shared" si="236"/>
        <v>40752.498043981483</v>
      </c>
      <c r="T1497" s="14">
        <f t="shared" si="237"/>
        <v>40782.498043981483</v>
      </c>
      <c r="U1497">
        <f t="shared" ref="U1497:U1499" si="241">SUM(L1497+5)</f>
        <v>5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235"/>
        <v>0</v>
      </c>
      <c r="P1498" t="e">
        <f t="shared" si="240"/>
        <v>#DIV/0!</v>
      </c>
      <c r="Q1498" s="9" t="s">
        <v>8321</v>
      </c>
      <c r="R1498" t="s">
        <v>8323</v>
      </c>
      <c r="S1498" s="14">
        <f t="shared" si="236"/>
        <v>41838.183553240742</v>
      </c>
      <c r="T1498" s="14">
        <f t="shared" si="237"/>
        <v>41898.183553240742</v>
      </c>
      <c r="U1498">
        <f t="shared" si="241"/>
        <v>5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235"/>
        <v>6.666666666666667E-5</v>
      </c>
      <c r="P1499">
        <f t="shared" si="240"/>
        <v>1</v>
      </c>
      <c r="Q1499" s="9" t="s">
        <v>8321</v>
      </c>
      <c r="R1499" t="s">
        <v>8323</v>
      </c>
      <c r="S1499" s="14">
        <f t="shared" si="236"/>
        <v>41444.350949074076</v>
      </c>
      <c r="T1499" s="14">
        <f t="shared" si="237"/>
        <v>41486.529861111114</v>
      </c>
      <c r="U1499">
        <f t="shared" si="241"/>
        <v>6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235"/>
        <v>1.9E-2</v>
      </c>
      <c r="P1500"/>
      <c r="Q1500" s="9" t="s">
        <v>8321</v>
      </c>
      <c r="R1500" t="s">
        <v>8323</v>
      </c>
      <c r="S1500" s="14">
        <f t="shared" si="236"/>
        <v>41840.691875000004</v>
      </c>
      <c r="T1500" s="14">
        <f t="shared" si="237"/>
        <v>41885.691875000004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235"/>
        <v>2.5000000000000001E-3</v>
      </c>
      <c r="P1501">
        <f>SUM(E1501/L1501)</f>
        <v>5</v>
      </c>
      <c r="Q1501" s="9" t="s">
        <v>8321</v>
      </c>
      <c r="R1501" t="s">
        <v>8323</v>
      </c>
      <c r="S1501" s="14">
        <f t="shared" si="236"/>
        <v>42526.715659722227</v>
      </c>
      <c r="T1501" s="14">
        <f t="shared" si="237"/>
        <v>42586.715659722227</v>
      </c>
      <c r="U1501">
        <f>SUM(L1501+5)</f>
        <v>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235"/>
        <v>0.25035714285714283</v>
      </c>
      <c r="P1502"/>
      <c r="Q1502" s="9" t="s">
        <v>8321</v>
      </c>
      <c r="R1502" t="s">
        <v>8323</v>
      </c>
      <c r="S1502" s="14">
        <f t="shared" si="236"/>
        <v>41365.612928240742</v>
      </c>
      <c r="T1502" s="14">
        <f t="shared" si="237"/>
        <v>41395.612928240742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235"/>
        <v>1.6633076923076924</v>
      </c>
      <c r="P1503"/>
      <c r="Q1503" s="9" t="s">
        <v>8337</v>
      </c>
      <c r="R1503" t="s">
        <v>8338</v>
      </c>
      <c r="S1503" s="14">
        <f t="shared" si="236"/>
        <v>42163.291932870372</v>
      </c>
      <c r="T1503" s="14">
        <f t="shared" si="237"/>
        <v>42193.291932870372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235"/>
        <v>1.0144545454545455</v>
      </c>
      <c r="P1504"/>
      <c r="Q1504" s="9" t="s">
        <v>8337</v>
      </c>
      <c r="R1504" t="s">
        <v>8338</v>
      </c>
      <c r="S1504" s="14">
        <f t="shared" si="236"/>
        <v>42426.250925925931</v>
      </c>
      <c r="T1504" s="14">
        <f t="shared" si="237"/>
        <v>42454.625000000007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235"/>
        <v>1.0789146666666667</v>
      </c>
      <c r="P1505"/>
      <c r="Q1505" s="9" t="s">
        <v>8337</v>
      </c>
      <c r="R1505" t="s">
        <v>8338</v>
      </c>
      <c r="S1505" s="14">
        <f t="shared" si="236"/>
        <v>42606.055567129632</v>
      </c>
      <c r="T1505" s="14">
        <f t="shared" si="237"/>
        <v>42666.055567129632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235"/>
        <v>2.7793846153846156</v>
      </c>
      <c r="P1506"/>
      <c r="Q1506" s="9" t="s">
        <v>8337</v>
      </c>
      <c r="R1506" t="s">
        <v>8338</v>
      </c>
      <c r="S1506" s="14">
        <f t="shared" si="236"/>
        <v>41772.366018518522</v>
      </c>
      <c r="T1506" s="14">
        <f t="shared" si="237"/>
        <v>41800.064583333333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235"/>
        <v>1.0358125</v>
      </c>
      <c r="P1507"/>
      <c r="Q1507" s="9" t="s">
        <v>8337</v>
      </c>
      <c r="R1507" t="s">
        <v>8338</v>
      </c>
      <c r="S1507" s="14">
        <f t="shared" si="236"/>
        <v>42414.151655092595</v>
      </c>
      <c r="T1507" s="14">
        <f t="shared" si="237"/>
        <v>42451.542361111111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235"/>
        <v>1.1140000000000001</v>
      </c>
      <c r="P1508"/>
      <c r="Q1508" s="9" t="s">
        <v>8337</v>
      </c>
      <c r="R1508" t="s">
        <v>8338</v>
      </c>
      <c r="S1508" s="14">
        <f t="shared" si="236"/>
        <v>41814.494259259263</v>
      </c>
      <c r="T1508" s="14">
        <f t="shared" si="237"/>
        <v>41844.494259259263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235"/>
        <v>2.15</v>
      </c>
      <c r="P1509"/>
      <c r="Q1509" s="9" t="s">
        <v>8337</v>
      </c>
      <c r="R1509" t="s">
        <v>8338</v>
      </c>
      <c r="S1509" s="14">
        <f t="shared" si="236"/>
        <v>40254.158668981487</v>
      </c>
      <c r="T1509" s="14">
        <f t="shared" si="237"/>
        <v>40313.048611111117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235"/>
        <v>1.1076216216216217</v>
      </c>
      <c r="P1510"/>
      <c r="Q1510" s="9" t="s">
        <v>8337</v>
      </c>
      <c r="R1510" t="s">
        <v>8338</v>
      </c>
      <c r="S1510" s="14">
        <f t="shared" si="236"/>
        <v>41786.322696759264</v>
      </c>
      <c r="T1510" s="14">
        <f t="shared" si="237"/>
        <v>41817.322696759264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235"/>
        <v>1.2364125714285714</v>
      </c>
      <c r="P1511"/>
      <c r="Q1511" s="9" t="s">
        <v>8337</v>
      </c>
      <c r="R1511" t="s">
        <v>8338</v>
      </c>
      <c r="S1511" s="14">
        <f t="shared" si="236"/>
        <v>42751.241724537038</v>
      </c>
      <c r="T1511" s="14">
        <f t="shared" si="237"/>
        <v>42780.665972222225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235"/>
        <v>1.0103500000000001</v>
      </c>
      <c r="P1512"/>
      <c r="Q1512" s="9" t="s">
        <v>8337</v>
      </c>
      <c r="R1512" t="s">
        <v>8338</v>
      </c>
      <c r="S1512" s="14">
        <f t="shared" si="236"/>
        <v>41809.093495370369</v>
      </c>
      <c r="T1512" s="14">
        <f t="shared" si="237"/>
        <v>41839.093495370369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235"/>
        <v>1.1179285714285714</v>
      </c>
      <c r="P1513"/>
      <c r="Q1513" s="9" t="s">
        <v>8337</v>
      </c>
      <c r="R1513" t="s">
        <v>8338</v>
      </c>
      <c r="S1513" s="14">
        <f t="shared" si="236"/>
        <v>42296.291712962964</v>
      </c>
      <c r="T1513" s="14">
        <f t="shared" si="237"/>
        <v>42326.333379629628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235"/>
        <v>5.5877142857142861</v>
      </c>
      <c r="P1514"/>
      <c r="Q1514" s="9" t="s">
        <v>8337</v>
      </c>
      <c r="R1514" t="s">
        <v>8338</v>
      </c>
      <c r="S1514" s="14">
        <f t="shared" si="236"/>
        <v>42741.392812500002</v>
      </c>
      <c r="T1514" s="14">
        <f t="shared" si="237"/>
        <v>42771.392812500002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235"/>
        <v>1.5001875</v>
      </c>
      <c r="P1515"/>
      <c r="Q1515" s="9" t="s">
        <v>8337</v>
      </c>
      <c r="R1515" t="s">
        <v>8338</v>
      </c>
      <c r="S1515" s="14">
        <f t="shared" si="236"/>
        <v>41806.345671296302</v>
      </c>
      <c r="T1515" s="14">
        <f t="shared" si="237"/>
        <v>41836.345671296302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235"/>
        <v>1.0647599999999999</v>
      </c>
      <c r="P1516"/>
      <c r="Q1516" s="9" t="s">
        <v>8337</v>
      </c>
      <c r="R1516" t="s">
        <v>8338</v>
      </c>
      <c r="S1516" s="14">
        <f t="shared" si="236"/>
        <v>42234.306018518524</v>
      </c>
      <c r="T1516" s="14">
        <f t="shared" si="237"/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235"/>
        <v>1.57189</v>
      </c>
      <c r="P1517"/>
      <c r="Q1517" s="9" t="s">
        <v>8337</v>
      </c>
      <c r="R1517" t="s">
        <v>8338</v>
      </c>
      <c r="S1517" s="14">
        <f t="shared" si="236"/>
        <v>42414.961770833332</v>
      </c>
      <c r="T1517" s="14">
        <f t="shared" si="237"/>
        <v>42444.920104166667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235"/>
        <v>1.0865882352941176</v>
      </c>
      <c r="P1518"/>
      <c r="Q1518" s="9" t="s">
        <v>8337</v>
      </c>
      <c r="R1518" t="s">
        <v>8338</v>
      </c>
      <c r="S1518" s="14">
        <f t="shared" si="236"/>
        <v>42619.174675925933</v>
      </c>
      <c r="T1518" s="14">
        <f t="shared" si="237"/>
        <v>42649.291666666664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235"/>
        <v>1.6197999999999999</v>
      </c>
      <c r="P1519"/>
      <c r="Q1519" s="9" t="s">
        <v>8337</v>
      </c>
      <c r="R1519" t="s">
        <v>8338</v>
      </c>
      <c r="S1519" s="14">
        <f t="shared" si="236"/>
        <v>41948.274918981486</v>
      </c>
      <c r="T1519" s="14">
        <f t="shared" si="237"/>
        <v>41978.958333333336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235"/>
        <v>2.0536666666666665</v>
      </c>
      <c r="P1520"/>
      <c r="Q1520" s="9" t="s">
        <v>8337</v>
      </c>
      <c r="R1520" t="s">
        <v>8338</v>
      </c>
      <c r="S1520" s="14">
        <f t="shared" si="236"/>
        <v>41760.528379629635</v>
      </c>
      <c r="T1520" s="14">
        <f t="shared" si="237"/>
        <v>41790.528379629635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235"/>
        <v>1.033638888888889</v>
      </c>
      <c r="P1521"/>
      <c r="Q1521" s="9" t="s">
        <v>8337</v>
      </c>
      <c r="R1521" t="s">
        <v>8338</v>
      </c>
      <c r="S1521" s="14">
        <f t="shared" si="236"/>
        <v>41782.450034722227</v>
      </c>
      <c r="T1521" s="14">
        <f t="shared" si="237"/>
        <v>41810.624305555561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235"/>
        <v>1.0347222222222223</v>
      </c>
      <c r="P1522"/>
      <c r="Q1522" s="9" t="s">
        <v>8337</v>
      </c>
      <c r="R1522" t="s">
        <v>8338</v>
      </c>
      <c r="S1522" s="14">
        <f t="shared" si="236"/>
        <v>41955.566122685188</v>
      </c>
      <c r="T1522" s="14">
        <f t="shared" si="237"/>
        <v>41991.875000000007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235"/>
        <v>1.0681333333333334</v>
      </c>
      <c r="P1523"/>
      <c r="Q1523" s="9" t="s">
        <v>8337</v>
      </c>
      <c r="R1523" t="s">
        <v>8338</v>
      </c>
      <c r="S1523" s="14">
        <f t="shared" si="236"/>
        <v>42492.87605324074</v>
      </c>
      <c r="T1523" s="14">
        <f t="shared" si="237"/>
        <v>42527.87605324074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235"/>
        <v>1.3896574712643677</v>
      </c>
      <c r="P1524"/>
      <c r="Q1524" s="9" t="s">
        <v>8337</v>
      </c>
      <c r="R1524" t="s">
        <v>8338</v>
      </c>
      <c r="S1524" s="14">
        <f t="shared" si="236"/>
        <v>41899.538645833338</v>
      </c>
      <c r="T1524" s="14">
        <f t="shared" si="237"/>
        <v>41929.538645833338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235"/>
        <v>1.2484324324324325</v>
      </c>
      <c r="P1525"/>
      <c r="Q1525" s="9" t="s">
        <v>8337</v>
      </c>
      <c r="R1525" t="s">
        <v>8338</v>
      </c>
      <c r="S1525" s="14">
        <f t="shared" si="236"/>
        <v>41964.459675925929</v>
      </c>
      <c r="T1525" s="14">
        <f t="shared" si="237"/>
        <v>41995.708333333336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235"/>
        <v>2.0699999999999998</v>
      </c>
      <c r="P1526"/>
      <c r="Q1526" s="9" t="s">
        <v>8337</v>
      </c>
      <c r="R1526" t="s">
        <v>8338</v>
      </c>
      <c r="S1526" s="14">
        <f t="shared" si="236"/>
        <v>42756.209374999999</v>
      </c>
      <c r="T1526" s="14">
        <f t="shared" si="237"/>
        <v>42786.209374999999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235"/>
        <v>1.7400576923076922</v>
      </c>
      <c r="P1527"/>
      <c r="Q1527" s="9" t="s">
        <v>8337</v>
      </c>
      <c r="R1527" t="s">
        <v>8338</v>
      </c>
      <c r="S1527" s="14">
        <f t="shared" si="236"/>
        <v>42570.411319444444</v>
      </c>
      <c r="T1527" s="14">
        <f t="shared" si="237"/>
        <v>42600.411319444444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235"/>
        <v>1.2032608695652174</v>
      </c>
      <c r="P1528"/>
      <c r="Q1528" s="9" t="s">
        <v>8337</v>
      </c>
      <c r="R1528" t="s">
        <v>8338</v>
      </c>
      <c r="S1528" s="14">
        <f t="shared" si="236"/>
        <v>42338.984340277784</v>
      </c>
      <c r="T1528" s="14">
        <f t="shared" si="237"/>
        <v>42387.984340277784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235"/>
        <v>1.1044428571428573</v>
      </c>
      <c r="P1529"/>
      <c r="Q1529" s="9" t="s">
        <v>8337</v>
      </c>
      <c r="R1529" t="s">
        <v>8338</v>
      </c>
      <c r="S1529" s="14">
        <f t="shared" si="236"/>
        <v>42780.308865740742</v>
      </c>
      <c r="T1529" s="14">
        <f t="shared" si="237"/>
        <v>42808.267199074071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235"/>
        <v>2.8156666666666665</v>
      </c>
      <c r="P1530"/>
      <c r="Q1530" s="9" t="s">
        <v>8337</v>
      </c>
      <c r="R1530" t="s">
        <v>8338</v>
      </c>
      <c r="S1530" s="14">
        <f t="shared" si="236"/>
        <v>42736.441226851857</v>
      </c>
      <c r="T1530" s="14">
        <f t="shared" si="237"/>
        <v>42766.708333333336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235"/>
        <v>1.0067894736842105</v>
      </c>
      <c r="P1531"/>
      <c r="Q1531" s="9" t="s">
        <v>8337</v>
      </c>
      <c r="R1531" t="s">
        <v>8338</v>
      </c>
      <c r="S1531" s="14">
        <f t="shared" si="236"/>
        <v>42052.337037037039</v>
      </c>
      <c r="T1531" s="14">
        <f t="shared" si="237"/>
        <v>42082.295370370375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235"/>
        <v>1.3482571428571428</v>
      </c>
      <c r="P1532"/>
      <c r="Q1532" s="9" t="s">
        <v>8337</v>
      </c>
      <c r="R1532" t="s">
        <v>8338</v>
      </c>
      <c r="S1532" s="14">
        <f t="shared" si="236"/>
        <v>42275.475636574083</v>
      </c>
      <c r="T1532" s="14">
        <f t="shared" si="237"/>
        <v>42300.475636574083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235"/>
        <v>1.7595744680851064</v>
      </c>
      <c r="P1533"/>
      <c r="Q1533" s="9" t="s">
        <v>8337</v>
      </c>
      <c r="R1533" t="s">
        <v>8338</v>
      </c>
      <c r="S1533" s="14">
        <f t="shared" si="236"/>
        <v>41941.510717592595</v>
      </c>
      <c r="T1533" s="14">
        <f t="shared" si="237"/>
        <v>41973.833333333336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235"/>
        <v>4.8402000000000003</v>
      </c>
      <c r="P1534"/>
      <c r="Q1534" s="9" t="s">
        <v>8337</v>
      </c>
      <c r="R1534" t="s">
        <v>8338</v>
      </c>
      <c r="S1534" s="14">
        <f t="shared" si="236"/>
        <v>42391.183622685188</v>
      </c>
      <c r="T1534" s="14">
        <f t="shared" si="237"/>
        <v>42415.333333333336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235"/>
        <v>1.4514</v>
      </c>
      <c r="P1535"/>
      <c r="Q1535" s="9" t="s">
        <v>8337</v>
      </c>
      <c r="R1535" t="s">
        <v>8338</v>
      </c>
      <c r="S1535" s="14">
        <f t="shared" si="236"/>
        <v>42442.710381944446</v>
      </c>
      <c r="T1535" s="14">
        <f t="shared" si="237"/>
        <v>42491.874305555561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235"/>
        <v>4.1773333333333333</v>
      </c>
      <c r="P1536"/>
      <c r="Q1536" s="9" t="s">
        <v>8337</v>
      </c>
      <c r="R1536" t="s">
        <v>8338</v>
      </c>
      <c r="S1536" s="14">
        <f t="shared" si="236"/>
        <v>42221.382662037046</v>
      </c>
      <c r="T1536" s="14">
        <f t="shared" si="237"/>
        <v>42251.382662037046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235"/>
        <v>1.3242499999999999</v>
      </c>
      <c r="P1537"/>
      <c r="Q1537" s="9" t="s">
        <v>8337</v>
      </c>
      <c r="R1537" t="s">
        <v>8338</v>
      </c>
      <c r="S1537" s="14">
        <f t="shared" si="236"/>
        <v>42484.537395833337</v>
      </c>
      <c r="T1537" s="14">
        <f t="shared" si="237"/>
        <v>42513.625000000007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235"/>
        <v>2.5030841666666666</v>
      </c>
      <c r="P1538"/>
      <c r="Q1538" s="9" t="s">
        <v>8337</v>
      </c>
      <c r="R1538" t="s">
        <v>8338</v>
      </c>
      <c r="S1538" s="14">
        <f t="shared" si="236"/>
        <v>42213.51053240741</v>
      </c>
      <c r="T1538" s="14">
        <f t="shared" si="237"/>
        <v>42243.51053240741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242">E1539/D1539</f>
        <v>1.7989999999999999</v>
      </c>
      <c r="P1539"/>
      <c r="Q1539" s="9" t="s">
        <v>8337</v>
      </c>
      <c r="R1539" t="s">
        <v>8338</v>
      </c>
      <c r="S1539" s="14">
        <f t="shared" ref="S1539:S1602" si="243">((J1539/60/60/24)+DATE(1970,1,1)+(-7/24))</f>
        <v>42552.023460648146</v>
      </c>
      <c r="T1539" s="14">
        <f t="shared" ref="T1539:T1602" si="244">((I1539/60/60/24)+DATE(1970,1,1)+(-7/24))</f>
        <v>42588.458333333336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242"/>
        <v>1.0262857142857142</v>
      </c>
      <c r="P1540"/>
      <c r="Q1540" s="9" t="s">
        <v>8337</v>
      </c>
      <c r="R1540" t="s">
        <v>8338</v>
      </c>
      <c r="S1540" s="14">
        <f t="shared" si="243"/>
        <v>41981.490393518521</v>
      </c>
      <c r="T1540" s="14">
        <f t="shared" si="244"/>
        <v>42026.490393518521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242"/>
        <v>1.359861</v>
      </c>
      <c r="P1541"/>
      <c r="Q1541" s="9" t="s">
        <v>8337</v>
      </c>
      <c r="R1541" t="s">
        <v>8338</v>
      </c>
      <c r="S1541" s="14">
        <f t="shared" si="243"/>
        <v>42705.627534722218</v>
      </c>
      <c r="T1541" s="14">
        <f t="shared" si="244"/>
        <v>42738.627534722218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242"/>
        <v>1.1786666666666668</v>
      </c>
      <c r="P1542"/>
      <c r="Q1542" s="9" t="s">
        <v>8337</v>
      </c>
      <c r="R1542" t="s">
        <v>8338</v>
      </c>
      <c r="S1542" s="14">
        <f t="shared" si="243"/>
        <v>41938.715462962966</v>
      </c>
      <c r="T1542" s="14">
        <f t="shared" si="244"/>
        <v>41968.760416666664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242"/>
        <v>3.3333333333333332E-4</v>
      </c>
      <c r="P1543">
        <f t="shared" ref="P1543:P1547" si="245">SUM(E1543/L1543)</f>
        <v>3</v>
      </c>
      <c r="Q1543" s="9" t="s">
        <v>8337</v>
      </c>
      <c r="R1543" t="s">
        <v>8342</v>
      </c>
      <c r="S1543" s="14">
        <f t="shared" si="243"/>
        <v>41974.420578703706</v>
      </c>
      <c r="T1543" s="14">
        <f t="shared" si="244"/>
        <v>42004.420578703706</v>
      </c>
      <c r="U1543">
        <f t="shared" ref="U1543:U1547" si="246">SUM(L1543+5)</f>
        <v>7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242"/>
        <v>0.04</v>
      </c>
      <c r="P1544">
        <f t="shared" si="245"/>
        <v>20</v>
      </c>
      <c r="Q1544" s="9" t="s">
        <v>8337</v>
      </c>
      <c r="R1544" t="s">
        <v>8342</v>
      </c>
      <c r="S1544" s="14">
        <f t="shared" si="243"/>
        <v>42170.704861111117</v>
      </c>
      <c r="T1544" s="14">
        <f t="shared" si="244"/>
        <v>42185.704861111117</v>
      </c>
      <c r="U1544">
        <f t="shared" si="246"/>
        <v>6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242"/>
        <v>4.4444444444444444E-3</v>
      </c>
      <c r="P1545">
        <f t="shared" si="245"/>
        <v>10</v>
      </c>
      <c r="Q1545" s="9" t="s">
        <v>8337</v>
      </c>
      <c r="R1545" t="s">
        <v>8342</v>
      </c>
      <c r="S1545" s="14">
        <f t="shared" si="243"/>
        <v>41935.217986111114</v>
      </c>
      <c r="T1545" s="14">
        <f t="shared" si="244"/>
        <v>41965.259652777779</v>
      </c>
      <c r="U1545">
        <f t="shared" si="246"/>
        <v>6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242"/>
        <v>0</v>
      </c>
      <c r="P1546" t="e">
        <f t="shared" si="245"/>
        <v>#DIV/0!</v>
      </c>
      <c r="Q1546" s="9" t="s">
        <v>8337</v>
      </c>
      <c r="R1546" t="s">
        <v>8342</v>
      </c>
      <c r="S1546" s="14">
        <f t="shared" si="243"/>
        <v>42052.75953703704</v>
      </c>
      <c r="T1546" s="14">
        <f t="shared" si="244"/>
        <v>42094.720833333333</v>
      </c>
      <c r="U1546">
        <f t="shared" si="246"/>
        <v>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242"/>
        <v>3.3333333333333332E-4</v>
      </c>
      <c r="P1547">
        <f t="shared" si="245"/>
        <v>1</v>
      </c>
      <c r="Q1547" s="9" t="s">
        <v>8337</v>
      </c>
      <c r="R1547" t="s">
        <v>8342</v>
      </c>
      <c r="S1547" s="14">
        <f t="shared" si="243"/>
        <v>42031.592986111114</v>
      </c>
      <c r="T1547" s="14">
        <f t="shared" si="244"/>
        <v>42065.594444444447</v>
      </c>
      <c r="U1547">
        <f t="shared" si="246"/>
        <v>6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242"/>
        <v>0.28899999999999998</v>
      </c>
      <c r="P1548"/>
      <c r="Q1548" s="9" t="s">
        <v>8337</v>
      </c>
      <c r="R1548" t="s">
        <v>8342</v>
      </c>
      <c r="S1548" s="14">
        <f t="shared" si="243"/>
        <v>41838.921284722222</v>
      </c>
      <c r="T1548" s="14">
        <f t="shared" si="244"/>
        <v>41898.921284722222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242"/>
        <v>0</v>
      </c>
      <c r="P1549" t="e">
        <f>SUM(E1549/L1549)</f>
        <v>#DIV/0!</v>
      </c>
      <c r="Q1549" s="9" t="s">
        <v>8337</v>
      </c>
      <c r="R1549" t="s">
        <v>8342</v>
      </c>
      <c r="S1549" s="14">
        <f t="shared" si="243"/>
        <v>42782.13520833334</v>
      </c>
      <c r="T1549" s="14">
        <f t="shared" si="244"/>
        <v>42789.13520833334</v>
      </c>
      <c r="U1549">
        <f>SUM(L1549+5)</f>
        <v>5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242"/>
        <v>8.5714285714285715E-2</v>
      </c>
      <c r="P1550"/>
      <c r="Q1550" s="9" t="s">
        <v>8337</v>
      </c>
      <c r="R1550" t="s">
        <v>8342</v>
      </c>
      <c r="S1550" s="14">
        <f t="shared" si="243"/>
        <v>42286.590509259266</v>
      </c>
      <c r="T1550" s="14">
        <f t="shared" si="244"/>
        <v>42316.632175925923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242"/>
        <v>0.34</v>
      </c>
      <c r="P1551"/>
      <c r="Q1551" s="9" t="s">
        <v>8337</v>
      </c>
      <c r="R1551" t="s">
        <v>8342</v>
      </c>
      <c r="S1551" s="14">
        <f t="shared" si="243"/>
        <v>42280.84443287037</v>
      </c>
      <c r="T1551" s="14">
        <f t="shared" si="244"/>
        <v>42310.886099537041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242"/>
        <v>0.13466666666666666</v>
      </c>
      <c r="P1552"/>
      <c r="Q1552" s="9" t="s">
        <v>8337</v>
      </c>
      <c r="R1552" t="s">
        <v>8342</v>
      </c>
      <c r="S1552" s="14">
        <f t="shared" si="243"/>
        <v>42472.157800925932</v>
      </c>
      <c r="T1552" s="14">
        <f t="shared" si="244"/>
        <v>42502.157800925932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242"/>
        <v>0</v>
      </c>
      <c r="P1553" t="e">
        <f>SUM(E1553/L1553)</f>
        <v>#DIV/0!</v>
      </c>
      <c r="Q1553" s="9" t="s">
        <v>8337</v>
      </c>
      <c r="R1553" t="s">
        <v>8342</v>
      </c>
      <c r="S1553" s="14">
        <f t="shared" si="243"/>
        <v>42121.532858796294</v>
      </c>
      <c r="T1553" s="14">
        <f t="shared" si="244"/>
        <v>42151.532858796294</v>
      </c>
      <c r="U1553">
        <f>SUM(L1553+5)</f>
        <v>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242"/>
        <v>0.49186046511627907</v>
      </c>
      <c r="P1554"/>
      <c r="Q1554" s="9" t="s">
        <v>8337</v>
      </c>
      <c r="R1554" t="s">
        <v>8342</v>
      </c>
      <c r="S1554" s="14">
        <f t="shared" si="243"/>
        <v>41892.397083333337</v>
      </c>
      <c r="T1554" s="14">
        <f t="shared" si="244"/>
        <v>41912.874305555561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242"/>
        <v>0</v>
      </c>
      <c r="P1555" t="e">
        <f t="shared" ref="P1555:P1557" si="247">SUM(E1555/L1555)</f>
        <v>#DIV/0!</v>
      </c>
      <c r="Q1555" s="9" t="s">
        <v>8337</v>
      </c>
      <c r="R1555" t="s">
        <v>8342</v>
      </c>
      <c r="S1555" s="14">
        <f t="shared" si="243"/>
        <v>42218.991284722222</v>
      </c>
      <c r="T1555" s="14">
        <f t="shared" si="244"/>
        <v>42248.991284722222</v>
      </c>
      <c r="U1555">
        <f t="shared" ref="U1555:U1557" si="248">SUM(L1555+5)</f>
        <v>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242"/>
        <v>0</v>
      </c>
      <c r="P1556" t="e">
        <f t="shared" si="247"/>
        <v>#DIV/0!</v>
      </c>
      <c r="Q1556" s="9" t="s">
        <v>8337</v>
      </c>
      <c r="R1556" t="s">
        <v>8342</v>
      </c>
      <c r="S1556" s="14">
        <f t="shared" si="243"/>
        <v>42187.960532407415</v>
      </c>
      <c r="T1556" s="14">
        <f t="shared" si="244"/>
        <v>42217.960532407415</v>
      </c>
      <c r="U1556">
        <f t="shared" si="248"/>
        <v>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242"/>
        <v>0</v>
      </c>
      <c r="P1557" t="e">
        <f t="shared" si="247"/>
        <v>#DIV/0!</v>
      </c>
      <c r="Q1557" s="9" t="s">
        <v>8337</v>
      </c>
      <c r="R1557" t="s">
        <v>8342</v>
      </c>
      <c r="S1557" s="14">
        <f t="shared" si="243"/>
        <v>42241.322129629632</v>
      </c>
      <c r="T1557" s="14">
        <f t="shared" si="244"/>
        <v>42264.416666666664</v>
      </c>
      <c r="U1557">
        <f t="shared" si="248"/>
        <v>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242"/>
        <v>0.45133333333333331</v>
      </c>
      <c r="P1558"/>
      <c r="Q1558" s="9" t="s">
        <v>8337</v>
      </c>
      <c r="R1558" t="s">
        <v>8342</v>
      </c>
      <c r="S1558" s="14">
        <f t="shared" si="243"/>
        <v>42524.861388888887</v>
      </c>
      <c r="T1558" s="14">
        <f t="shared" si="244"/>
        <v>42554.861388888887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242"/>
        <v>0.04</v>
      </c>
      <c r="P1559">
        <f>SUM(E1559/L1559)</f>
        <v>100</v>
      </c>
      <c r="Q1559" s="9" t="s">
        <v>8337</v>
      </c>
      <c r="R1559" t="s">
        <v>8342</v>
      </c>
      <c r="S1559" s="14">
        <f t="shared" si="243"/>
        <v>41871.361493055556</v>
      </c>
      <c r="T1559" s="14">
        <f t="shared" si="244"/>
        <v>41902.361493055556</v>
      </c>
      <c r="U1559">
        <f>SUM(L1559+5)</f>
        <v>6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242"/>
        <v>4.6666666666666669E-2</v>
      </c>
      <c r="P1560"/>
      <c r="Q1560" s="9" t="s">
        <v>8337</v>
      </c>
      <c r="R1560" t="s">
        <v>8342</v>
      </c>
      <c r="S1560" s="14">
        <f t="shared" si="243"/>
        <v>42185.106006944443</v>
      </c>
      <c r="T1560" s="14">
        <f t="shared" si="244"/>
        <v>42244.216666666667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242"/>
        <v>3.3333333333333335E-3</v>
      </c>
      <c r="P1561">
        <f t="shared" ref="P1561:P1562" si="249">SUM(E1561/L1561)</f>
        <v>50</v>
      </c>
      <c r="Q1561" s="9" t="s">
        <v>8337</v>
      </c>
      <c r="R1561" t="s">
        <v>8342</v>
      </c>
      <c r="S1561" s="14">
        <f t="shared" si="243"/>
        <v>42107.761562499996</v>
      </c>
      <c r="T1561" s="14">
        <f t="shared" si="244"/>
        <v>42122.761562499996</v>
      </c>
      <c r="U1561">
        <f t="shared" ref="U1561:U1562" si="250">SUM(L1561+5)</f>
        <v>6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242"/>
        <v>3.7600000000000001E-2</v>
      </c>
      <c r="P1562">
        <f t="shared" si="249"/>
        <v>23.5</v>
      </c>
      <c r="Q1562" s="9" t="s">
        <v>8337</v>
      </c>
      <c r="R1562" t="s">
        <v>8342</v>
      </c>
      <c r="S1562" s="14">
        <f t="shared" si="243"/>
        <v>41935.729085648149</v>
      </c>
      <c r="T1562" s="14">
        <f t="shared" si="244"/>
        <v>41955.77075231482</v>
      </c>
      <c r="U1562">
        <f t="shared" si="250"/>
        <v>9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242"/>
        <v>6.7000000000000002E-3</v>
      </c>
      <c r="P1563"/>
      <c r="Q1563" s="9" t="s">
        <v>8321</v>
      </c>
      <c r="R1563" t="s">
        <v>8343</v>
      </c>
      <c r="S1563" s="14">
        <f t="shared" si="243"/>
        <v>41554.750034722223</v>
      </c>
      <c r="T1563" s="14">
        <f t="shared" si="244"/>
        <v>41584.791701388895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242"/>
        <v>0</v>
      </c>
      <c r="P1564" t="e">
        <f>SUM(E1564/L1564)</f>
        <v>#DIV/0!</v>
      </c>
      <c r="Q1564" s="9" t="s">
        <v>8321</v>
      </c>
      <c r="R1564" t="s">
        <v>8343</v>
      </c>
      <c r="S1564" s="14">
        <f t="shared" si="243"/>
        <v>40079.27449074074</v>
      </c>
      <c r="T1564" s="14">
        <f t="shared" si="244"/>
        <v>40148.743055555555</v>
      </c>
      <c r="U1564">
        <f>SUM(L1564+5)</f>
        <v>5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242"/>
        <v>1.4166666666666666E-2</v>
      </c>
      <c r="P1565"/>
      <c r="Q1565" s="9" t="s">
        <v>8321</v>
      </c>
      <c r="R1565" t="s">
        <v>8343</v>
      </c>
      <c r="S1565" s="14">
        <f t="shared" si="243"/>
        <v>41652.450821759259</v>
      </c>
      <c r="T1565" s="14">
        <f t="shared" si="244"/>
        <v>41712.409155092595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242"/>
        <v>1E-3</v>
      </c>
      <c r="P1566">
        <f>SUM(E1566/L1566)</f>
        <v>10</v>
      </c>
      <c r="Q1566" s="9" t="s">
        <v>8321</v>
      </c>
      <c r="R1566" t="s">
        <v>8343</v>
      </c>
      <c r="S1566" s="14">
        <f t="shared" si="243"/>
        <v>42121.075335648151</v>
      </c>
      <c r="T1566" s="14">
        <f t="shared" si="244"/>
        <v>42152.545138888891</v>
      </c>
      <c r="U1566">
        <f>SUM(L1566+5)</f>
        <v>6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242"/>
        <v>2.5000000000000001E-2</v>
      </c>
      <c r="P1567"/>
      <c r="Q1567" s="9" t="s">
        <v>8321</v>
      </c>
      <c r="R1567" t="s">
        <v>8343</v>
      </c>
      <c r="S1567" s="14">
        <f t="shared" si="243"/>
        <v>40672.438206018523</v>
      </c>
      <c r="T1567" s="14">
        <f t="shared" si="244"/>
        <v>40702.438206018523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242"/>
        <v>0.21249999999999999</v>
      </c>
      <c r="P1568"/>
      <c r="Q1568" s="9" t="s">
        <v>8321</v>
      </c>
      <c r="R1568" t="s">
        <v>8343</v>
      </c>
      <c r="S1568" s="14">
        <f t="shared" si="243"/>
        <v>42549.6250462963</v>
      </c>
      <c r="T1568" s="14">
        <f t="shared" si="244"/>
        <v>42578.625000000007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242"/>
        <v>4.1176470588235294E-2</v>
      </c>
      <c r="P1569">
        <f>SUM(E1569/L1569)</f>
        <v>26.923076923076923</v>
      </c>
      <c r="Q1569" s="9" t="s">
        <v>8321</v>
      </c>
      <c r="R1569" t="s">
        <v>8343</v>
      </c>
      <c r="S1569" s="14">
        <f t="shared" si="243"/>
        <v>41671.645196759258</v>
      </c>
      <c r="T1569" s="14">
        <f t="shared" si="244"/>
        <v>41686.708333333336</v>
      </c>
      <c r="U1569">
        <f>SUM(L1569+5)</f>
        <v>18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242"/>
        <v>0.13639999999999999</v>
      </c>
      <c r="P1570"/>
      <c r="Q1570" s="9" t="s">
        <v>8321</v>
      </c>
      <c r="R1570" t="s">
        <v>8343</v>
      </c>
      <c r="S1570" s="14">
        <f t="shared" si="243"/>
        <v>41961.77065972222</v>
      </c>
      <c r="T1570" s="14">
        <f t="shared" si="244"/>
        <v>41996.77065972222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242"/>
        <v>0</v>
      </c>
      <c r="P1571" t="e">
        <f>SUM(E1571/L1571)</f>
        <v>#DIV/0!</v>
      </c>
      <c r="Q1571" s="9" t="s">
        <v>8321</v>
      </c>
      <c r="R1571" t="s">
        <v>8343</v>
      </c>
      <c r="S1571" s="14">
        <f t="shared" si="243"/>
        <v>41389.38789351852</v>
      </c>
      <c r="T1571" s="14">
        <f t="shared" si="244"/>
        <v>41419.38789351852</v>
      </c>
      <c r="U1571">
        <f>SUM(L1571+5)</f>
        <v>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242"/>
        <v>0.41399999999999998</v>
      </c>
      <c r="P1572"/>
      <c r="Q1572" s="9" t="s">
        <v>8321</v>
      </c>
      <c r="R1572" t="s">
        <v>8343</v>
      </c>
      <c r="S1572" s="14">
        <f t="shared" si="243"/>
        <v>42438.521782407413</v>
      </c>
      <c r="T1572" s="14">
        <f t="shared" si="244"/>
        <v>42468.480115740742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242"/>
        <v>6.6115702479338841E-3</v>
      </c>
      <c r="P1573"/>
      <c r="Q1573" s="9" t="s">
        <v>8321</v>
      </c>
      <c r="R1573" t="s">
        <v>8343</v>
      </c>
      <c r="S1573" s="14">
        <f t="shared" si="243"/>
        <v>42144.477812500008</v>
      </c>
      <c r="T1573" s="14">
        <f t="shared" si="244"/>
        <v>42174.477812500008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242"/>
        <v>0.05</v>
      </c>
      <c r="P1574"/>
      <c r="Q1574" s="9" t="s">
        <v>8321</v>
      </c>
      <c r="R1574" t="s">
        <v>8343</v>
      </c>
      <c r="S1574" s="14">
        <f t="shared" si="243"/>
        <v>42403.741423611114</v>
      </c>
      <c r="T1574" s="14">
        <f t="shared" si="244"/>
        <v>42428.707638888889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242"/>
        <v>2.4777777777777777E-2</v>
      </c>
      <c r="P1575"/>
      <c r="Q1575" s="9" t="s">
        <v>8321</v>
      </c>
      <c r="R1575" t="s">
        <v>8343</v>
      </c>
      <c r="S1575" s="14">
        <f t="shared" si="243"/>
        <v>42785.708356481489</v>
      </c>
      <c r="T1575" s="14">
        <f t="shared" si="244"/>
        <v>42825.874305555561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242"/>
        <v>5.0599999999999999E-2</v>
      </c>
      <c r="P1576"/>
      <c r="Q1576" s="9" t="s">
        <v>8321</v>
      </c>
      <c r="R1576" t="s">
        <v>8343</v>
      </c>
      <c r="S1576" s="14">
        <f t="shared" si="243"/>
        <v>42017.635752314818</v>
      </c>
      <c r="T1576" s="14">
        <f t="shared" si="244"/>
        <v>42052.635752314818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242"/>
        <v>0.2291</v>
      </c>
      <c r="P1577"/>
      <c r="Q1577" s="9" t="s">
        <v>8321</v>
      </c>
      <c r="R1577" t="s">
        <v>8343</v>
      </c>
      <c r="S1577" s="14">
        <f t="shared" si="243"/>
        <v>41799.232592592598</v>
      </c>
      <c r="T1577" s="14">
        <f t="shared" si="244"/>
        <v>41829.232592592598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242"/>
        <v>0.13</v>
      </c>
      <c r="P1578"/>
      <c r="Q1578" s="9" t="s">
        <v>8321</v>
      </c>
      <c r="R1578" t="s">
        <v>8343</v>
      </c>
      <c r="S1578" s="14">
        <f t="shared" si="243"/>
        <v>42140.587592592594</v>
      </c>
      <c r="T1578" s="14">
        <f t="shared" si="244"/>
        <v>42185.587592592594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242"/>
        <v>5.4999999999999997E-3</v>
      </c>
      <c r="P1579"/>
      <c r="Q1579" s="9" t="s">
        <v>8321</v>
      </c>
      <c r="R1579" t="s">
        <v>8343</v>
      </c>
      <c r="S1579" s="14">
        <f t="shared" si="243"/>
        <v>41054.556111111116</v>
      </c>
      <c r="T1579" s="14">
        <f t="shared" si="244"/>
        <v>41114.556111111116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242"/>
        <v>0.10806536636794939</v>
      </c>
      <c r="P1580"/>
      <c r="Q1580" s="9" t="s">
        <v>8321</v>
      </c>
      <c r="R1580" t="s">
        <v>8343</v>
      </c>
      <c r="S1580" s="14">
        <f t="shared" si="243"/>
        <v>40398.774201388893</v>
      </c>
      <c r="T1580" s="14">
        <f t="shared" si="244"/>
        <v>40422.791666666672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242"/>
        <v>8.4008400840084006E-3</v>
      </c>
      <c r="P1581"/>
      <c r="Q1581" s="9" t="s">
        <v>8321</v>
      </c>
      <c r="R1581" t="s">
        <v>8343</v>
      </c>
      <c r="S1581" s="14">
        <f t="shared" si="243"/>
        <v>41481.704756944448</v>
      </c>
      <c r="T1581" s="14">
        <f t="shared" si="244"/>
        <v>41514.704756944448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242"/>
        <v>0</v>
      </c>
      <c r="P1582" t="e">
        <f>SUM(E1582/L1582)</f>
        <v>#DIV/0!</v>
      </c>
      <c r="Q1582" s="9" t="s">
        <v>8321</v>
      </c>
      <c r="R1582" t="s">
        <v>8343</v>
      </c>
      <c r="S1582" s="14">
        <f t="shared" si="243"/>
        <v>40989.758402777785</v>
      </c>
      <c r="T1582" s="14">
        <f t="shared" si="244"/>
        <v>41049.758402777785</v>
      </c>
      <c r="U1582">
        <f>SUM(L1582+5)</f>
        <v>5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242"/>
        <v>5.0000000000000001E-3</v>
      </c>
      <c r="P1583"/>
      <c r="Q1583" s="9" t="s">
        <v>8337</v>
      </c>
      <c r="R1583" t="s">
        <v>8344</v>
      </c>
      <c r="S1583" s="14">
        <f t="shared" si="243"/>
        <v>42325.15729166667</v>
      </c>
      <c r="T1583" s="14">
        <f t="shared" si="244"/>
        <v>42357.15729166667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242"/>
        <v>9.2999999999999999E-2</v>
      </c>
      <c r="P1584"/>
      <c r="Q1584" s="9" t="s">
        <v>8337</v>
      </c>
      <c r="R1584" t="s">
        <v>8344</v>
      </c>
      <c r="S1584" s="14">
        <f t="shared" si="243"/>
        <v>42246.498298611114</v>
      </c>
      <c r="T1584" s="14">
        <f t="shared" si="244"/>
        <v>42303.597222222226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242"/>
        <v>7.5000000000000002E-4</v>
      </c>
      <c r="P1585">
        <f t="shared" ref="P1585:P1586" si="251">SUM(E1585/L1585)</f>
        <v>15</v>
      </c>
      <c r="Q1585" s="9" t="s">
        <v>8337</v>
      </c>
      <c r="R1585" t="s">
        <v>8344</v>
      </c>
      <c r="S1585" s="14">
        <f t="shared" si="243"/>
        <v>41877.613321759265</v>
      </c>
      <c r="T1585" s="14">
        <f t="shared" si="244"/>
        <v>41907.613321759265</v>
      </c>
      <c r="U1585">
        <f t="shared" ref="U1585:U1586" si="252">SUM(L1585+5)</f>
        <v>6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242"/>
        <v>0</v>
      </c>
      <c r="P1586" t="e">
        <f t="shared" si="251"/>
        <v>#DIV/0!</v>
      </c>
      <c r="Q1586" s="9" t="s">
        <v>8337</v>
      </c>
      <c r="R1586" t="s">
        <v>8344</v>
      </c>
      <c r="S1586" s="14">
        <f t="shared" si="243"/>
        <v>41779.357650462967</v>
      </c>
      <c r="T1586" s="14">
        <f t="shared" si="244"/>
        <v>41789.357650462967</v>
      </c>
      <c r="U1586">
        <f t="shared" si="252"/>
        <v>5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242"/>
        <v>0.79</v>
      </c>
      <c r="P1587"/>
      <c r="Q1587" s="9" t="s">
        <v>8337</v>
      </c>
      <c r="R1587" t="s">
        <v>8344</v>
      </c>
      <c r="S1587" s="14">
        <f t="shared" si="243"/>
        <v>42707.603796296295</v>
      </c>
      <c r="T1587" s="14">
        <f t="shared" si="244"/>
        <v>42729.166666666664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242"/>
        <v>0</v>
      </c>
      <c r="P1588" t="e">
        <f t="shared" ref="P1588:P1591" si="253">SUM(E1588/L1588)</f>
        <v>#DIV/0!</v>
      </c>
      <c r="Q1588" s="9" t="s">
        <v>8337</v>
      </c>
      <c r="R1588" t="s">
        <v>8344</v>
      </c>
      <c r="S1588" s="14">
        <f t="shared" si="243"/>
        <v>42068.812754629638</v>
      </c>
      <c r="T1588" s="14">
        <f t="shared" si="244"/>
        <v>42098.771087962967</v>
      </c>
      <c r="U1588">
        <f t="shared" ref="U1588:U1591" si="254">SUM(L1588+5)</f>
        <v>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242"/>
        <v>1.3333333333333334E-4</v>
      </c>
      <c r="P1589">
        <f t="shared" si="253"/>
        <v>1</v>
      </c>
      <c r="Q1589" s="9" t="s">
        <v>8337</v>
      </c>
      <c r="R1589" t="s">
        <v>8344</v>
      </c>
      <c r="S1589" s="14">
        <f t="shared" si="243"/>
        <v>41956.659317129634</v>
      </c>
      <c r="T1589" s="14">
        <f t="shared" si="244"/>
        <v>41986.659317129634</v>
      </c>
      <c r="U1589">
        <f t="shared" si="254"/>
        <v>6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242"/>
        <v>0</v>
      </c>
      <c r="P1590" t="e">
        <f t="shared" si="253"/>
        <v>#DIV/0!</v>
      </c>
      <c r="Q1590" s="9" t="s">
        <v>8337</v>
      </c>
      <c r="R1590" t="s">
        <v>8344</v>
      </c>
      <c r="S1590" s="14">
        <f t="shared" si="243"/>
        <v>42004.958321759266</v>
      </c>
      <c r="T1590" s="14">
        <f t="shared" si="244"/>
        <v>42035.55</v>
      </c>
      <c r="U1590">
        <f t="shared" si="254"/>
        <v>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242"/>
        <v>0</v>
      </c>
      <c r="P1591" t="e">
        <f t="shared" si="253"/>
        <v>#DIV/0!</v>
      </c>
      <c r="Q1591" s="9" t="s">
        <v>8337</v>
      </c>
      <c r="R1591" t="s">
        <v>8344</v>
      </c>
      <c r="S1591" s="14">
        <f t="shared" si="243"/>
        <v>42256.693124999998</v>
      </c>
      <c r="T1591" s="14">
        <f t="shared" si="244"/>
        <v>42286.693124999998</v>
      </c>
      <c r="U1591">
        <f t="shared" si="254"/>
        <v>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242"/>
        <v>1.7000000000000001E-2</v>
      </c>
      <c r="P1592"/>
      <c r="Q1592" s="9" t="s">
        <v>8337</v>
      </c>
      <c r="R1592" t="s">
        <v>8344</v>
      </c>
      <c r="S1592" s="14">
        <f t="shared" si="243"/>
        <v>42240.565555555557</v>
      </c>
      <c r="T1592" s="14">
        <f t="shared" si="244"/>
        <v>42270.565555555557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242"/>
        <v>0.29228571428571426</v>
      </c>
      <c r="P1593"/>
      <c r="Q1593" s="9" t="s">
        <v>8337</v>
      </c>
      <c r="R1593" t="s">
        <v>8344</v>
      </c>
      <c r="S1593" s="14">
        <f t="shared" si="243"/>
        <v>42433.434502314813</v>
      </c>
      <c r="T1593" s="14">
        <f t="shared" si="244"/>
        <v>42463.392835648156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242"/>
        <v>0</v>
      </c>
      <c r="P1594" t="e">
        <f t="shared" ref="P1594:P1595" si="255">SUM(E1594/L1594)</f>
        <v>#DIV/0!</v>
      </c>
      <c r="Q1594" s="9" t="s">
        <v>8337</v>
      </c>
      <c r="R1594" t="s">
        <v>8344</v>
      </c>
      <c r="S1594" s="14">
        <f t="shared" si="243"/>
        <v>42045.781076388892</v>
      </c>
      <c r="T1594" s="14">
        <f t="shared" si="244"/>
        <v>42090.73940972222</v>
      </c>
      <c r="U1594">
        <f t="shared" ref="U1594:U1595" si="256">SUM(L1594+5)</f>
        <v>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242"/>
        <v>1.3636363636363637E-4</v>
      </c>
      <c r="P1595">
        <f t="shared" si="255"/>
        <v>1</v>
      </c>
      <c r="Q1595" s="9" t="s">
        <v>8337</v>
      </c>
      <c r="R1595" t="s">
        <v>8344</v>
      </c>
      <c r="S1595" s="14">
        <f t="shared" si="243"/>
        <v>42033.553877314822</v>
      </c>
      <c r="T1595" s="14">
        <f t="shared" si="244"/>
        <v>42063.553877314822</v>
      </c>
      <c r="U1595">
        <f t="shared" si="256"/>
        <v>8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242"/>
        <v>0.20499999999999999</v>
      </c>
      <c r="P1596"/>
      <c r="Q1596" s="9" t="s">
        <v>8337</v>
      </c>
      <c r="R1596" t="s">
        <v>8344</v>
      </c>
      <c r="S1596" s="14">
        <f t="shared" si="243"/>
        <v>42445.421087962961</v>
      </c>
      <c r="T1596" s="14">
        <f t="shared" si="244"/>
        <v>42505.38958333333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242"/>
        <v>2.8E-3</v>
      </c>
      <c r="P1597">
        <f>SUM(E1597/L1597)</f>
        <v>40</v>
      </c>
      <c r="Q1597" s="9" t="s">
        <v>8337</v>
      </c>
      <c r="R1597" t="s">
        <v>8344</v>
      </c>
      <c r="S1597" s="14">
        <f t="shared" si="243"/>
        <v>41779.758425925931</v>
      </c>
      <c r="T1597" s="14">
        <f t="shared" si="244"/>
        <v>41808.55069444445</v>
      </c>
      <c r="U1597">
        <f>SUM(L1597+5)</f>
        <v>12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242"/>
        <v>2.3076923076923078E-2</v>
      </c>
      <c r="P1598"/>
      <c r="Q1598" s="9" t="s">
        <v>8337</v>
      </c>
      <c r="R1598" t="s">
        <v>8344</v>
      </c>
      <c r="S1598" s="14">
        <f t="shared" si="243"/>
        <v>41941.138530092598</v>
      </c>
      <c r="T1598" s="14">
        <f t="shared" si="244"/>
        <v>41986.180196759262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242"/>
        <v>0</v>
      </c>
      <c r="P1599" t="e">
        <f t="shared" ref="P1599:P1601" si="257">SUM(E1599/L1599)</f>
        <v>#DIV/0!</v>
      </c>
      <c r="Q1599" s="9" t="s">
        <v>8337</v>
      </c>
      <c r="R1599" t="s">
        <v>8344</v>
      </c>
      <c r="S1599" s="14">
        <f t="shared" si="243"/>
        <v>42603.062465277784</v>
      </c>
      <c r="T1599" s="14">
        <f t="shared" si="244"/>
        <v>42633.062465277784</v>
      </c>
      <c r="U1599">
        <f t="shared" ref="U1599:U1601" si="258">SUM(L1599+5)</f>
        <v>5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242"/>
        <v>1.25E-3</v>
      </c>
      <c r="P1600">
        <f t="shared" si="257"/>
        <v>1</v>
      </c>
      <c r="Q1600" s="9" t="s">
        <v>8337</v>
      </c>
      <c r="R1600" t="s">
        <v>8344</v>
      </c>
      <c r="S1600" s="14">
        <f t="shared" si="243"/>
        <v>42151.3756712963</v>
      </c>
      <c r="T1600" s="14">
        <f t="shared" si="244"/>
        <v>42211.3756712963</v>
      </c>
      <c r="U1600">
        <f t="shared" si="258"/>
        <v>6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242"/>
        <v>0</v>
      </c>
      <c r="P1601" t="e">
        <f t="shared" si="257"/>
        <v>#DIV/0!</v>
      </c>
      <c r="Q1601" s="9" t="s">
        <v>8337</v>
      </c>
      <c r="R1601" t="s">
        <v>8344</v>
      </c>
      <c r="S1601" s="14">
        <f t="shared" si="243"/>
        <v>42438.247407407405</v>
      </c>
      <c r="T1601" s="14">
        <f t="shared" si="244"/>
        <v>42468.205740740748</v>
      </c>
      <c r="U1601">
        <f t="shared" si="258"/>
        <v>5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242"/>
        <v>7.3400000000000007E-2</v>
      </c>
      <c r="P1602"/>
      <c r="Q1602" s="9" t="s">
        <v>8337</v>
      </c>
      <c r="R1602" t="s">
        <v>8344</v>
      </c>
      <c r="S1602" s="14">
        <f t="shared" si="243"/>
        <v>41790.765648148154</v>
      </c>
      <c r="T1602" s="14">
        <f t="shared" si="244"/>
        <v>41834.924305555556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259">E1603/D1603</f>
        <v>1.082492</v>
      </c>
      <c r="P1603"/>
      <c r="Q1603" s="9" t="s">
        <v>8324</v>
      </c>
      <c r="R1603" t="s">
        <v>8325</v>
      </c>
      <c r="S1603" s="14">
        <f t="shared" ref="S1603:S1666" si="260">((J1603/60/60/24)+DATE(1970,1,1)+(-7/24))</f>
        <v>40637.801307870373</v>
      </c>
      <c r="T1603" s="14">
        <f t="shared" ref="T1603:T1666" si="261">((I1603/60/60/24)+DATE(1970,1,1)+(-7/24))</f>
        <v>40667.801307870373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259"/>
        <v>1.0016666666666667</v>
      </c>
      <c r="P1604"/>
      <c r="Q1604" s="9" t="s">
        <v>8324</v>
      </c>
      <c r="R1604" t="s">
        <v>8325</v>
      </c>
      <c r="S1604" s="14">
        <f t="shared" si="260"/>
        <v>40788.005983796298</v>
      </c>
      <c r="T1604" s="14">
        <f t="shared" si="261"/>
        <v>40830.666666666672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259"/>
        <v>1.0003299999999999</v>
      </c>
      <c r="P1605"/>
      <c r="Q1605" s="9" t="s">
        <v>8324</v>
      </c>
      <c r="R1605" t="s">
        <v>8325</v>
      </c>
      <c r="S1605" s="14">
        <f t="shared" si="260"/>
        <v>40875.877997685187</v>
      </c>
      <c r="T1605" s="14">
        <f t="shared" si="261"/>
        <v>40935.877997685187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259"/>
        <v>1.2210714285714286</v>
      </c>
      <c r="P1606"/>
      <c r="Q1606" s="9" t="s">
        <v>8324</v>
      </c>
      <c r="R1606" t="s">
        <v>8325</v>
      </c>
      <c r="S1606" s="14">
        <f t="shared" si="260"/>
        <v>40945.553645833337</v>
      </c>
      <c r="T1606" s="14">
        <f t="shared" si="261"/>
        <v>40985.511979166666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259"/>
        <v>1.0069333333333335</v>
      </c>
      <c r="P1607"/>
      <c r="Q1607" s="9" t="s">
        <v>8324</v>
      </c>
      <c r="R1607" t="s">
        <v>8325</v>
      </c>
      <c r="S1607" s="14">
        <f t="shared" si="260"/>
        <v>40746.721215277779</v>
      </c>
      <c r="T1607" s="14">
        <f t="shared" si="261"/>
        <v>40756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259"/>
        <v>1.01004125</v>
      </c>
      <c r="P1608"/>
      <c r="Q1608" s="9" t="s">
        <v>8324</v>
      </c>
      <c r="R1608" t="s">
        <v>8325</v>
      </c>
      <c r="S1608" s="14">
        <f t="shared" si="260"/>
        <v>40535.819884259261</v>
      </c>
      <c r="T1608" s="14">
        <f t="shared" si="261"/>
        <v>40625.778217592597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259"/>
        <v>1.4511000000000001</v>
      </c>
      <c r="P1609"/>
      <c r="Q1609" s="9" t="s">
        <v>8324</v>
      </c>
      <c r="R1609" t="s">
        <v>8325</v>
      </c>
      <c r="S1609" s="14">
        <f t="shared" si="260"/>
        <v>41053.516793981486</v>
      </c>
      <c r="T1609" s="14">
        <f t="shared" si="261"/>
        <v>41074.516793981486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259"/>
        <v>1.0125</v>
      </c>
      <c r="P1610"/>
      <c r="Q1610" s="9" t="s">
        <v>8324</v>
      </c>
      <c r="R1610" t="s">
        <v>8325</v>
      </c>
      <c r="S1610" s="14">
        <f t="shared" si="260"/>
        <v>41607.539189814815</v>
      </c>
      <c r="T1610" s="14">
        <f t="shared" si="261"/>
        <v>41639.934722222228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259"/>
        <v>1.1833333333333333</v>
      </c>
      <c r="P1611"/>
      <c r="Q1611" s="9" t="s">
        <v>8324</v>
      </c>
      <c r="R1611" t="s">
        <v>8325</v>
      </c>
      <c r="S1611" s="14">
        <f t="shared" si="260"/>
        <v>40795.709594907406</v>
      </c>
      <c r="T1611" s="14">
        <f t="shared" si="261"/>
        <v>40849.041666666672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259"/>
        <v>2.7185000000000001</v>
      </c>
      <c r="P1612"/>
      <c r="Q1612" s="9" t="s">
        <v>8324</v>
      </c>
      <c r="R1612" t="s">
        <v>8325</v>
      </c>
      <c r="S1612" s="14">
        <f t="shared" si="260"/>
        <v>41228.633217592593</v>
      </c>
      <c r="T1612" s="14">
        <f t="shared" si="261"/>
        <v>41258.633217592593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259"/>
        <v>1.25125</v>
      </c>
      <c r="P1613"/>
      <c r="Q1613" s="9" t="s">
        <v>8324</v>
      </c>
      <c r="R1613" t="s">
        <v>8325</v>
      </c>
      <c r="S1613" s="14">
        <f t="shared" si="260"/>
        <v>41408.708703703705</v>
      </c>
      <c r="T1613" s="14">
        <f t="shared" si="261"/>
        <v>41429.708703703705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259"/>
        <v>1.1000000000000001</v>
      </c>
      <c r="P1614"/>
      <c r="Q1614" s="9" t="s">
        <v>8324</v>
      </c>
      <c r="R1614" t="s">
        <v>8325</v>
      </c>
      <c r="S1614" s="14">
        <f t="shared" si="260"/>
        <v>41246.583148148151</v>
      </c>
      <c r="T1614" s="14">
        <f t="shared" si="261"/>
        <v>41276.583148148151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259"/>
        <v>1.0149999999999999</v>
      </c>
      <c r="P1615"/>
      <c r="Q1615" s="9" t="s">
        <v>8324</v>
      </c>
      <c r="R1615" t="s">
        <v>8325</v>
      </c>
      <c r="S1615" s="14">
        <f t="shared" si="260"/>
        <v>41081.777800925927</v>
      </c>
      <c r="T1615" s="14">
        <f t="shared" si="261"/>
        <v>41111.777800925927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259"/>
        <v>1.0269999999999999</v>
      </c>
      <c r="P1616"/>
      <c r="Q1616" s="9" t="s">
        <v>8324</v>
      </c>
      <c r="R1616" t="s">
        <v>8325</v>
      </c>
      <c r="S1616" s="14">
        <f t="shared" si="260"/>
        <v>41794.689456018517</v>
      </c>
      <c r="T1616" s="14">
        <f t="shared" si="261"/>
        <v>41854.416666666672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259"/>
        <v>1.1412500000000001</v>
      </c>
      <c r="P1617"/>
      <c r="Q1617" s="9" t="s">
        <v>8324</v>
      </c>
      <c r="R1617" t="s">
        <v>8325</v>
      </c>
      <c r="S1617" s="14">
        <f t="shared" si="260"/>
        <v>40844.759212962963</v>
      </c>
      <c r="T1617" s="14">
        <f t="shared" si="261"/>
        <v>40889.800879629634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259"/>
        <v>1.042</v>
      </c>
      <c r="P1618"/>
      <c r="Q1618" s="9" t="s">
        <v>8324</v>
      </c>
      <c r="R1618" t="s">
        <v>8325</v>
      </c>
      <c r="S1618" s="14">
        <f t="shared" si="260"/>
        <v>41194.423854166671</v>
      </c>
      <c r="T1618" s="14">
        <f t="shared" si="261"/>
        <v>41235.625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259"/>
        <v>1.4585714285714286</v>
      </c>
      <c r="P1619"/>
      <c r="Q1619" s="9" t="s">
        <v>8324</v>
      </c>
      <c r="R1619" t="s">
        <v>8325</v>
      </c>
      <c r="S1619" s="14">
        <f t="shared" si="260"/>
        <v>41546.372546296298</v>
      </c>
      <c r="T1619" s="14">
        <f t="shared" si="261"/>
        <v>41579.5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259"/>
        <v>1.0506666666666666</v>
      </c>
      <c r="P1620"/>
      <c r="Q1620" s="9" t="s">
        <v>8324</v>
      </c>
      <c r="R1620" t="s">
        <v>8325</v>
      </c>
      <c r="S1620" s="14">
        <f t="shared" si="260"/>
        <v>41301.362673611111</v>
      </c>
      <c r="T1620" s="14">
        <f t="shared" si="261"/>
        <v>41341.362673611111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259"/>
        <v>1.3333333333333333</v>
      </c>
      <c r="P1621"/>
      <c r="Q1621" s="9" t="s">
        <v>8324</v>
      </c>
      <c r="R1621" t="s">
        <v>8325</v>
      </c>
      <c r="S1621" s="14">
        <f t="shared" si="260"/>
        <v>41875.894513888896</v>
      </c>
      <c r="T1621" s="14">
        <f t="shared" si="261"/>
        <v>41896.894513888896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259"/>
        <v>1.1299999999999999</v>
      </c>
      <c r="P1622"/>
      <c r="Q1622" s="9" t="s">
        <v>8324</v>
      </c>
      <c r="R1622" t="s">
        <v>8325</v>
      </c>
      <c r="S1622" s="14">
        <f t="shared" si="260"/>
        <v>41321.04791666667</v>
      </c>
      <c r="T1622" s="14">
        <f t="shared" si="261"/>
        <v>41328.04791666667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259"/>
        <v>1.212</v>
      </c>
      <c r="P1623"/>
      <c r="Q1623" s="9" t="s">
        <v>8324</v>
      </c>
      <c r="R1623" t="s">
        <v>8325</v>
      </c>
      <c r="S1623" s="14">
        <f t="shared" si="260"/>
        <v>41003.314988425926</v>
      </c>
      <c r="T1623" s="14">
        <f t="shared" si="261"/>
        <v>41056.874305555561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259"/>
        <v>1.0172463768115942</v>
      </c>
      <c r="P1624"/>
      <c r="Q1624" s="9" t="s">
        <v>8324</v>
      </c>
      <c r="R1624" t="s">
        <v>8325</v>
      </c>
      <c r="S1624" s="14">
        <f t="shared" si="260"/>
        <v>41950.003171296295</v>
      </c>
      <c r="T1624" s="14">
        <f t="shared" si="261"/>
        <v>41990.040972222225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259"/>
        <v>1.0106666666666666</v>
      </c>
      <c r="P1625"/>
      <c r="Q1625" s="9" t="s">
        <v>8324</v>
      </c>
      <c r="R1625" t="s">
        <v>8325</v>
      </c>
      <c r="S1625" s="14">
        <f t="shared" si="260"/>
        <v>41453.396863425929</v>
      </c>
      <c r="T1625" s="14">
        <f t="shared" si="261"/>
        <v>41513.396863425929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259"/>
        <v>1.18</v>
      </c>
      <c r="P1626"/>
      <c r="Q1626" s="9" t="s">
        <v>8324</v>
      </c>
      <c r="R1626" t="s">
        <v>8325</v>
      </c>
      <c r="S1626" s="14">
        <f t="shared" si="260"/>
        <v>41243.075636574074</v>
      </c>
      <c r="T1626" s="14">
        <f t="shared" si="261"/>
        <v>41283.075636574074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259"/>
        <v>1.5533333333333332</v>
      </c>
      <c r="P1627"/>
      <c r="Q1627" s="9" t="s">
        <v>8324</v>
      </c>
      <c r="R1627" t="s">
        <v>8325</v>
      </c>
      <c r="S1627" s="14">
        <f t="shared" si="260"/>
        <v>41135.40802083334</v>
      </c>
      <c r="T1627" s="14">
        <f t="shared" si="261"/>
        <v>41163.40802083334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259"/>
        <v>1.0118750000000001</v>
      </c>
      <c r="P1628"/>
      <c r="Q1628" s="9" t="s">
        <v>8324</v>
      </c>
      <c r="R1628" t="s">
        <v>8325</v>
      </c>
      <c r="S1628" s="14">
        <f t="shared" si="260"/>
        <v>41579.556331018524</v>
      </c>
      <c r="T1628" s="14">
        <f t="shared" si="261"/>
        <v>41609.597997685189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259"/>
        <v>1.17</v>
      </c>
      <c r="P1629"/>
      <c r="Q1629" s="9" t="s">
        <v>8324</v>
      </c>
      <c r="R1629" t="s">
        <v>8325</v>
      </c>
      <c r="S1629" s="14">
        <f t="shared" si="260"/>
        <v>41205.415381944447</v>
      </c>
      <c r="T1629" s="14">
        <f t="shared" si="261"/>
        <v>41238.915972222225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259"/>
        <v>1.00925</v>
      </c>
      <c r="P1630"/>
      <c r="Q1630" s="9" t="s">
        <v>8324</v>
      </c>
      <c r="R1630" t="s">
        <v>8325</v>
      </c>
      <c r="S1630" s="14">
        <f t="shared" si="260"/>
        <v>41774.445393518523</v>
      </c>
      <c r="T1630" s="14">
        <f t="shared" si="261"/>
        <v>41807.445393518523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259"/>
        <v>1.0366666666666666</v>
      </c>
      <c r="P1631"/>
      <c r="Q1631" s="9" t="s">
        <v>8324</v>
      </c>
      <c r="R1631" t="s">
        <v>8325</v>
      </c>
      <c r="S1631" s="14">
        <f t="shared" si="260"/>
        <v>41645.575613425928</v>
      </c>
      <c r="T1631" s="14">
        <f t="shared" si="261"/>
        <v>41690.575613425928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259"/>
        <v>2.6524999999999999</v>
      </c>
      <c r="P1632"/>
      <c r="Q1632" s="9" t="s">
        <v>8324</v>
      </c>
      <c r="R1632" t="s">
        <v>8325</v>
      </c>
      <c r="S1632" s="14">
        <f t="shared" si="260"/>
        <v>40939.546006944445</v>
      </c>
      <c r="T1632" s="14">
        <f t="shared" si="261"/>
        <v>40969.999305555561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259"/>
        <v>1.5590999999999999</v>
      </c>
      <c r="P1633"/>
      <c r="Q1633" s="9" t="s">
        <v>8324</v>
      </c>
      <c r="R1633" t="s">
        <v>8325</v>
      </c>
      <c r="S1633" s="14">
        <f t="shared" si="260"/>
        <v>41164.567835648151</v>
      </c>
      <c r="T1633" s="14">
        <f t="shared" si="261"/>
        <v>41194.567835648151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259"/>
        <v>1.0162500000000001</v>
      </c>
      <c r="P1634"/>
      <c r="Q1634" s="9" t="s">
        <v>8324</v>
      </c>
      <c r="R1634" t="s">
        <v>8325</v>
      </c>
      <c r="S1634" s="14">
        <f t="shared" si="260"/>
        <v>40750.04923611111</v>
      </c>
      <c r="T1634" s="14">
        <f t="shared" si="261"/>
        <v>40810.04923611111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259"/>
        <v>1</v>
      </c>
      <c r="P1635"/>
      <c r="Q1635" s="9" t="s">
        <v>8324</v>
      </c>
      <c r="R1635" t="s">
        <v>8325</v>
      </c>
      <c r="S1635" s="14">
        <f t="shared" si="260"/>
        <v>40896.592083333337</v>
      </c>
      <c r="T1635" s="14">
        <f t="shared" si="261"/>
        <v>40923.916666666672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259"/>
        <v>1.0049999999999999</v>
      </c>
      <c r="P1636"/>
      <c r="Q1636" s="9" t="s">
        <v>8324</v>
      </c>
      <c r="R1636" t="s">
        <v>8325</v>
      </c>
      <c r="S1636" s="14">
        <f t="shared" si="260"/>
        <v>40657.898159722223</v>
      </c>
      <c r="T1636" s="14">
        <f t="shared" si="261"/>
        <v>40695.957638888889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259"/>
        <v>1.2529999999999999</v>
      </c>
      <c r="P1637"/>
      <c r="Q1637" s="9" t="s">
        <v>8324</v>
      </c>
      <c r="R1637" t="s">
        <v>8325</v>
      </c>
      <c r="S1637" s="14">
        <f t="shared" si="260"/>
        <v>42502.577094907414</v>
      </c>
      <c r="T1637" s="14">
        <f t="shared" si="261"/>
        <v>42562.577094907414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259"/>
        <v>1.0355555555555556</v>
      </c>
      <c r="P1638"/>
      <c r="Q1638" s="9" t="s">
        <v>8324</v>
      </c>
      <c r="R1638" t="s">
        <v>8325</v>
      </c>
      <c r="S1638" s="14">
        <f t="shared" si="260"/>
        <v>40662.795000000006</v>
      </c>
      <c r="T1638" s="14">
        <f t="shared" si="261"/>
        <v>40705.875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259"/>
        <v>1.038</v>
      </c>
      <c r="P1639"/>
      <c r="Q1639" s="9" t="s">
        <v>8324</v>
      </c>
      <c r="R1639" t="s">
        <v>8325</v>
      </c>
      <c r="S1639" s="14">
        <f t="shared" si="260"/>
        <v>40122.459953703707</v>
      </c>
      <c r="T1639" s="14">
        <f t="shared" si="261"/>
        <v>40178.693750000006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259"/>
        <v>1.05</v>
      </c>
      <c r="P1640"/>
      <c r="Q1640" s="9" t="s">
        <v>8324</v>
      </c>
      <c r="R1640" t="s">
        <v>8325</v>
      </c>
      <c r="S1640" s="14">
        <f t="shared" si="260"/>
        <v>41288.395462962966</v>
      </c>
      <c r="T1640" s="14">
        <f t="shared" si="261"/>
        <v>41333.600694444445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259"/>
        <v>1</v>
      </c>
      <c r="P1641"/>
      <c r="Q1641" s="9" t="s">
        <v>8324</v>
      </c>
      <c r="R1641" t="s">
        <v>8325</v>
      </c>
      <c r="S1641" s="14">
        <f t="shared" si="260"/>
        <v>40941.360706018524</v>
      </c>
      <c r="T1641" s="14">
        <f t="shared" si="261"/>
        <v>40971.360706018524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259"/>
        <v>1.6986000000000001</v>
      </c>
      <c r="P1642"/>
      <c r="Q1642" s="9" t="s">
        <v>8324</v>
      </c>
      <c r="R1642" t="s">
        <v>8325</v>
      </c>
      <c r="S1642" s="14">
        <f t="shared" si="260"/>
        <v>40378.939293981486</v>
      </c>
      <c r="T1642" s="14">
        <f t="shared" si="261"/>
        <v>40392.790972222225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259"/>
        <v>1.014</v>
      </c>
      <c r="P1643"/>
      <c r="Q1643" s="9" t="s">
        <v>8324</v>
      </c>
      <c r="R1643" t="s">
        <v>8345</v>
      </c>
      <c r="S1643" s="14">
        <f t="shared" si="260"/>
        <v>41962.304907407415</v>
      </c>
      <c r="T1643" s="14">
        <f t="shared" si="261"/>
        <v>41992.304907407415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259"/>
        <v>1</v>
      </c>
      <c r="P1644"/>
      <c r="Q1644" s="9" t="s">
        <v>8324</v>
      </c>
      <c r="R1644" t="s">
        <v>8345</v>
      </c>
      <c r="S1644" s="14">
        <f t="shared" si="260"/>
        <v>40687.732951388891</v>
      </c>
      <c r="T1644" s="14">
        <f t="shared" si="261"/>
        <v>40707.732951388891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259"/>
        <v>1.2470000000000001</v>
      </c>
      <c r="P1645"/>
      <c r="Q1645" s="9" t="s">
        <v>8324</v>
      </c>
      <c r="R1645" t="s">
        <v>8345</v>
      </c>
      <c r="S1645" s="14">
        <f t="shared" si="260"/>
        <v>41146.532546296301</v>
      </c>
      <c r="T1645" s="14">
        <f t="shared" si="261"/>
        <v>41176.532546296301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259"/>
        <v>1.095</v>
      </c>
      <c r="P1646"/>
      <c r="Q1646" s="9" t="s">
        <v>8324</v>
      </c>
      <c r="R1646" t="s">
        <v>8345</v>
      </c>
      <c r="S1646" s="14">
        <f t="shared" si="260"/>
        <v>41174.768055555556</v>
      </c>
      <c r="T1646" s="14">
        <f t="shared" si="261"/>
        <v>41234.809722222228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259"/>
        <v>1.1080000000000001</v>
      </c>
      <c r="P1647"/>
      <c r="Q1647" s="9" t="s">
        <v>8324</v>
      </c>
      <c r="R1647" t="s">
        <v>8345</v>
      </c>
      <c r="S1647" s="14">
        <f t="shared" si="260"/>
        <v>41521.325694444444</v>
      </c>
      <c r="T1647" s="14">
        <f t="shared" si="261"/>
        <v>41535.325694444444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259"/>
        <v>1.1020000000000001</v>
      </c>
      <c r="P1648"/>
      <c r="Q1648" s="9" t="s">
        <v>8324</v>
      </c>
      <c r="R1648" t="s">
        <v>8345</v>
      </c>
      <c r="S1648" s="14">
        <f t="shared" si="260"/>
        <v>41833.158599537041</v>
      </c>
      <c r="T1648" s="14">
        <f t="shared" si="261"/>
        <v>41865.465972222228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259"/>
        <v>1.0471999999999999</v>
      </c>
      <c r="P1649"/>
      <c r="Q1649" s="9" t="s">
        <v>8324</v>
      </c>
      <c r="R1649" t="s">
        <v>8345</v>
      </c>
      <c r="S1649" s="14">
        <f t="shared" si="260"/>
        <v>41039.117789351854</v>
      </c>
      <c r="T1649" s="14">
        <f t="shared" si="261"/>
        <v>41069.117789351854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259"/>
        <v>1.2526086956521738</v>
      </c>
      <c r="P1650"/>
      <c r="Q1650" s="9" t="s">
        <v>8324</v>
      </c>
      <c r="R1650" t="s">
        <v>8345</v>
      </c>
      <c r="S1650" s="14">
        <f t="shared" si="260"/>
        <v>40592.412986111114</v>
      </c>
      <c r="T1650" s="14">
        <f t="shared" si="261"/>
        <v>40622.37131944445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259"/>
        <v>1.0058763157894737</v>
      </c>
      <c r="P1651"/>
      <c r="Q1651" s="9" t="s">
        <v>8324</v>
      </c>
      <c r="R1651" t="s">
        <v>8345</v>
      </c>
      <c r="S1651" s="14">
        <f t="shared" si="260"/>
        <v>41737.392997685187</v>
      </c>
      <c r="T1651" s="14">
        <f t="shared" si="261"/>
        <v>41782.392997685187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259"/>
        <v>1.4155</v>
      </c>
      <c r="P1652"/>
      <c r="Q1652" s="9" t="s">
        <v>8324</v>
      </c>
      <c r="R1652" t="s">
        <v>8345</v>
      </c>
      <c r="S1652" s="14">
        <f t="shared" si="260"/>
        <v>41526.143946759265</v>
      </c>
      <c r="T1652" s="14">
        <f t="shared" si="261"/>
        <v>41556.143946759265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259"/>
        <v>1.0075000000000001</v>
      </c>
      <c r="P1653"/>
      <c r="Q1653" s="9" t="s">
        <v>8324</v>
      </c>
      <c r="R1653" t="s">
        <v>8345</v>
      </c>
      <c r="S1653" s="14">
        <f t="shared" si="260"/>
        <v>40625.609027777777</v>
      </c>
      <c r="T1653" s="14">
        <f t="shared" si="261"/>
        <v>40658.999305555561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259"/>
        <v>1.0066666666666666</v>
      </c>
      <c r="P1654"/>
      <c r="Q1654" s="9" t="s">
        <v>8324</v>
      </c>
      <c r="R1654" t="s">
        <v>8345</v>
      </c>
      <c r="S1654" s="14">
        <f t="shared" si="260"/>
        <v>41572.201307870375</v>
      </c>
      <c r="T1654" s="14">
        <f t="shared" si="261"/>
        <v>41602.242974537039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259"/>
        <v>1.7423040000000001</v>
      </c>
      <c r="P1655"/>
      <c r="Q1655" s="9" t="s">
        <v>8324</v>
      </c>
      <c r="R1655" t="s">
        <v>8345</v>
      </c>
      <c r="S1655" s="14">
        <f t="shared" si="260"/>
        <v>40626.54277777778</v>
      </c>
      <c r="T1655" s="14">
        <f t="shared" si="261"/>
        <v>40657.54277777778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259"/>
        <v>1.199090909090909</v>
      </c>
      <c r="P1656"/>
      <c r="Q1656" s="9" t="s">
        <v>8324</v>
      </c>
      <c r="R1656" t="s">
        <v>8345</v>
      </c>
      <c r="S1656" s="14">
        <f t="shared" si="260"/>
        <v>40987.599074074074</v>
      </c>
      <c r="T1656" s="14">
        <f t="shared" si="261"/>
        <v>41017.599074074074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259"/>
        <v>1.4286666666666668</v>
      </c>
      <c r="P1657"/>
      <c r="Q1657" s="9" t="s">
        <v>8324</v>
      </c>
      <c r="R1657" t="s">
        <v>8345</v>
      </c>
      <c r="S1657" s="14">
        <f t="shared" si="260"/>
        <v>40974.500231481485</v>
      </c>
      <c r="T1657" s="14">
        <f t="shared" si="261"/>
        <v>41004.458564814813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259"/>
        <v>1.0033493333333334</v>
      </c>
      <c r="P1658"/>
      <c r="Q1658" s="9" t="s">
        <v>8324</v>
      </c>
      <c r="R1658" t="s">
        <v>8345</v>
      </c>
      <c r="S1658" s="14">
        <f t="shared" si="260"/>
        <v>41226.637175925927</v>
      </c>
      <c r="T1658" s="14">
        <f t="shared" si="261"/>
        <v>41256.637175925927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259"/>
        <v>1.0493380000000001</v>
      </c>
      <c r="P1659"/>
      <c r="Q1659" s="9" t="s">
        <v>8324</v>
      </c>
      <c r="R1659" t="s">
        <v>8345</v>
      </c>
      <c r="S1659" s="14">
        <f t="shared" si="260"/>
        <v>41023.490370370375</v>
      </c>
      <c r="T1659" s="14">
        <f t="shared" si="261"/>
        <v>41053.490370370375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259"/>
        <v>1.3223333333333334</v>
      </c>
      <c r="P1660"/>
      <c r="Q1660" s="9" t="s">
        <v>8324</v>
      </c>
      <c r="R1660" t="s">
        <v>8345</v>
      </c>
      <c r="S1660" s="14">
        <f t="shared" si="260"/>
        <v>41222.930173611116</v>
      </c>
      <c r="T1660" s="14">
        <f t="shared" si="261"/>
        <v>41261.305555555555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259"/>
        <v>1.1279999999999999</v>
      </c>
      <c r="P1661"/>
      <c r="Q1661" s="9" t="s">
        <v>8324</v>
      </c>
      <c r="R1661" t="s">
        <v>8345</v>
      </c>
      <c r="S1661" s="14">
        <f t="shared" si="260"/>
        <v>41596.621770833335</v>
      </c>
      <c r="T1661" s="14">
        <f t="shared" si="261"/>
        <v>41625.208333333336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259"/>
        <v>12.5375</v>
      </c>
      <c r="P1662"/>
      <c r="Q1662" s="9" t="s">
        <v>8324</v>
      </c>
      <c r="R1662" t="s">
        <v>8345</v>
      </c>
      <c r="S1662" s="14">
        <f t="shared" si="260"/>
        <v>42459.40219907408</v>
      </c>
      <c r="T1662" s="14">
        <f t="shared" si="261"/>
        <v>42490.624305555561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259"/>
        <v>1.0250632911392406</v>
      </c>
      <c r="P1663"/>
      <c r="Q1663" s="9" t="s">
        <v>8324</v>
      </c>
      <c r="R1663" t="s">
        <v>8345</v>
      </c>
      <c r="S1663" s="14">
        <f t="shared" si="260"/>
        <v>42343.706377314818</v>
      </c>
      <c r="T1663" s="14">
        <f t="shared" si="261"/>
        <v>42386.583333333336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259"/>
        <v>1.026375</v>
      </c>
      <c r="P1664"/>
      <c r="Q1664" s="9" t="s">
        <v>8324</v>
      </c>
      <c r="R1664" t="s">
        <v>8345</v>
      </c>
      <c r="S1664" s="14">
        <f t="shared" si="260"/>
        <v>40847.906666666669</v>
      </c>
      <c r="T1664" s="14">
        <f t="shared" si="261"/>
        <v>40907.948333333334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259"/>
        <v>1.08</v>
      </c>
      <c r="P1665"/>
      <c r="Q1665" s="9" t="s">
        <v>8324</v>
      </c>
      <c r="R1665" t="s">
        <v>8345</v>
      </c>
      <c r="S1665" s="14">
        <f t="shared" si="260"/>
        <v>42005.730405092596</v>
      </c>
      <c r="T1665" s="14">
        <f t="shared" si="261"/>
        <v>42035.730405092596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259"/>
        <v>1.2240879999999998</v>
      </c>
      <c r="P1666"/>
      <c r="Q1666" s="9" t="s">
        <v>8324</v>
      </c>
      <c r="R1666" t="s">
        <v>8345</v>
      </c>
      <c r="S1666" s="14">
        <f t="shared" si="260"/>
        <v>40939.47011574074</v>
      </c>
      <c r="T1666" s="14">
        <f t="shared" si="261"/>
        <v>40983.874305555561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262">E1667/D1667</f>
        <v>1.1945714285714286</v>
      </c>
      <c r="P1667"/>
      <c r="Q1667" s="9" t="s">
        <v>8324</v>
      </c>
      <c r="R1667" t="s">
        <v>8345</v>
      </c>
      <c r="S1667" s="14">
        <f t="shared" ref="S1667:S1730" si="263">((J1667/60/60/24)+DATE(1970,1,1)+(-7/24))</f>
        <v>40564.357789351852</v>
      </c>
      <c r="T1667" s="14">
        <f t="shared" ref="T1667:T1730" si="264">((I1667/60/60/24)+DATE(1970,1,1)+(-7/24))</f>
        <v>40595.833333333336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262"/>
        <v>1.6088</v>
      </c>
      <c r="P1668"/>
      <c r="Q1668" s="9" t="s">
        <v>8324</v>
      </c>
      <c r="R1668" t="s">
        <v>8345</v>
      </c>
      <c r="S1668" s="14">
        <f t="shared" si="263"/>
        <v>41330.961493055562</v>
      </c>
      <c r="T1668" s="14">
        <f t="shared" si="264"/>
        <v>41360.91982638889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262"/>
        <v>1.2685294117647059</v>
      </c>
      <c r="P1669"/>
      <c r="Q1669" s="9" t="s">
        <v>8324</v>
      </c>
      <c r="R1669" t="s">
        <v>8345</v>
      </c>
      <c r="S1669" s="14">
        <f t="shared" si="263"/>
        <v>41681.778912037036</v>
      </c>
      <c r="T1669" s="14">
        <f t="shared" si="264"/>
        <v>41708.999305555561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262"/>
        <v>1.026375</v>
      </c>
      <c r="P1670"/>
      <c r="Q1670" s="9" t="s">
        <v>8324</v>
      </c>
      <c r="R1670" t="s">
        <v>8345</v>
      </c>
      <c r="S1670" s="14">
        <f t="shared" si="263"/>
        <v>40844.858090277776</v>
      </c>
      <c r="T1670" s="14">
        <f t="shared" si="264"/>
        <v>40874.899756944447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262"/>
        <v>1.3975</v>
      </c>
      <c r="P1671"/>
      <c r="Q1671" s="9" t="s">
        <v>8324</v>
      </c>
      <c r="R1671" t="s">
        <v>8345</v>
      </c>
      <c r="S1671" s="14">
        <f t="shared" si="263"/>
        <v>42461.593472222223</v>
      </c>
      <c r="T1671" s="14">
        <f t="shared" si="264"/>
        <v>42521.593472222223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262"/>
        <v>1.026</v>
      </c>
      <c r="P1672"/>
      <c r="Q1672" s="9" t="s">
        <v>8324</v>
      </c>
      <c r="R1672" t="s">
        <v>8345</v>
      </c>
      <c r="S1672" s="14">
        <f t="shared" si="263"/>
        <v>40313.638877314821</v>
      </c>
      <c r="T1672" s="14">
        <f t="shared" si="264"/>
        <v>40363.875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262"/>
        <v>1.0067349999999999</v>
      </c>
      <c r="P1673"/>
      <c r="Q1673" s="9" t="s">
        <v>8324</v>
      </c>
      <c r="R1673" t="s">
        <v>8345</v>
      </c>
      <c r="S1673" s="14">
        <f t="shared" si="263"/>
        <v>42553.252476851856</v>
      </c>
      <c r="T1673" s="14">
        <f t="shared" si="264"/>
        <v>42583.252476851856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262"/>
        <v>1.1294117647058823</v>
      </c>
      <c r="P1674"/>
      <c r="Q1674" s="9" t="s">
        <v>8324</v>
      </c>
      <c r="R1674" t="s">
        <v>8345</v>
      </c>
      <c r="S1674" s="14">
        <f t="shared" si="263"/>
        <v>41034.364930555559</v>
      </c>
      <c r="T1674" s="14">
        <f t="shared" si="264"/>
        <v>41064.364930555559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262"/>
        <v>1.2809523809523808</v>
      </c>
      <c r="P1675"/>
      <c r="Q1675" s="9" t="s">
        <v>8324</v>
      </c>
      <c r="R1675" t="s">
        <v>8345</v>
      </c>
      <c r="S1675" s="14">
        <f t="shared" si="263"/>
        <v>42039.58671296297</v>
      </c>
      <c r="T1675" s="14">
        <f t="shared" si="264"/>
        <v>42069.58671296297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262"/>
        <v>2.0169999999999999</v>
      </c>
      <c r="P1676"/>
      <c r="Q1676" s="9" t="s">
        <v>8324</v>
      </c>
      <c r="R1676" t="s">
        <v>8345</v>
      </c>
      <c r="S1676" s="14">
        <f t="shared" si="263"/>
        <v>42569.313726851855</v>
      </c>
      <c r="T1676" s="14">
        <f t="shared" si="264"/>
        <v>42599.999305555561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262"/>
        <v>1.37416</v>
      </c>
      <c r="P1677"/>
      <c r="Q1677" s="9" t="s">
        <v>8324</v>
      </c>
      <c r="R1677" t="s">
        <v>8345</v>
      </c>
      <c r="S1677" s="14">
        <f t="shared" si="263"/>
        <v>40802.441435185188</v>
      </c>
      <c r="T1677" s="14">
        <f t="shared" si="264"/>
        <v>40832.627083333333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262"/>
        <v>1.1533333333333333</v>
      </c>
      <c r="P1678"/>
      <c r="Q1678" s="9" t="s">
        <v>8324</v>
      </c>
      <c r="R1678" t="s">
        <v>8345</v>
      </c>
      <c r="S1678" s="14">
        <f t="shared" si="263"/>
        <v>40973.434571759266</v>
      </c>
      <c r="T1678" s="14">
        <f t="shared" si="264"/>
        <v>41019.874305555561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262"/>
        <v>1.1166666666666667</v>
      </c>
      <c r="P1679"/>
      <c r="Q1679" s="9" t="s">
        <v>8324</v>
      </c>
      <c r="R1679" t="s">
        <v>8345</v>
      </c>
      <c r="S1679" s="14">
        <f t="shared" si="263"/>
        <v>42416.115462962967</v>
      </c>
      <c r="T1679" s="14">
        <f t="shared" si="264"/>
        <v>42475.957638888889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262"/>
        <v>1.1839999999999999</v>
      </c>
      <c r="P1680"/>
      <c r="Q1680" s="9" t="s">
        <v>8324</v>
      </c>
      <c r="R1680" t="s">
        <v>8345</v>
      </c>
      <c r="S1680" s="14">
        <f t="shared" si="263"/>
        <v>41662.563321759262</v>
      </c>
      <c r="T1680" s="14">
        <f t="shared" si="264"/>
        <v>41676.563321759262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262"/>
        <v>1.75</v>
      </c>
      <c r="P1681"/>
      <c r="Q1681" s="9" t="s">
        <v>8324</v>
      </c>
      <c r="R1681" t="s">
        <v>8345</v>
      </c>
      <c r="S1681" s="14">
        <f t="shared" si="263"/>
        <v>40722.777141203704</v>
      </c>
      <c r="T1681" s="14">
        <f t="shared" si="264"/>
        <v>40745.777141203704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262"/>
        <v>1.175</v>
      </c>
      <c r="P1682"/>
      <c r="Q1682" s="9" t="s">
        <v>8324</v>
      </c>
      <c r="R1682" t="s">
        <v>8345</v>
      </c>
      <c r="S1682" s="14">
        <f t="shared" si="263"/>
        <v>41802.466053240743</v>
      </c>
      <c r="T1682" s="14">
        <f t="shared" si="264"/>
        <v>41832.466053240743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262"/>
        <v>1.0142212307692309</v>
      </c>
      <c r="P1683"/>
      <c r="Q1683" s="9" t="s">
        <v>8324</v>
      </c>
      <c r="R1683" t="s">
        <v>8346</v>
      </c>
      <c r="S1683" s="14">
        <f t="shared" si="263"/>
        <v>42773.829675925932</v>
      </c>
      <c r="T1683" s="14">
        <f t="shared" si="264"/>
        <v>42822.791666666664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262"/>
        <v>0</v>
      </c>
      <c r="P1684" t="e">
        <f>SUM(E1684/L1684)</f>
        <v>#DIV/0!</v>
      </c>
      <c r="Q1684" s="9" t="s">
        <v>8324</v>
      </c>
      <c r="R1684" t="s">
        <v>8346</v>
      </c>
      <c r="S1684" s="14">
        <f t="shared" si="263"/>
        <v>42778.921990740746</v>
      </c>
      <c r="T1684" s="14">
        <f t="shared" si="264"/>
        <v>42838.880324074074</v>
      </c>
      <c r="U1684">
        <f>SUM(L1684+5)</f>
        <v>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262"/>
        <v>0.21714285714285714</v>
      </c>
      <c r="P1685"/>
      <c r="Q1685" s="9" t="s">
        <v>8324</v>
      </c>
      <c r="R1685" t="s">
        <v>8346</v>
      </c>
      <c r="S1685" s="14">
        <f t="shared" si="263"/>
        <v>42808.490023148152</v>
      </c>
      <c r="T1685" s="14">
        <f t="shared" si="264"/>
        <v>42832.490023148152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262"/>
        <v>1.0912500000000001</v>
      </c>
      <c r="P1686"/>
      <c r="Q1686" s="9" t="s">
        <v>8324</v>
      </c>
      <c r="R1686" t="s">
        <v>8346</v>
      </c>
      <c r="S1686" s="14">
        <f t="shared" si="263"/>
        <v>42783.523622685192</v>
      </c>
      <c r="T1686" s="14">
        <f t="shared" si="264"/>
        <v>42811.481956018521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262"/>
        <v>1.0285714285714285</v>
      </c>
      <c r="P1687"/>
      <c r="Q1687" s="9" t="s">
        <v>8324</v>
      </c>
      <c r="R1687" t="s">
        <v>8346</v>
      </c>
      <c r="S1687" s="14">
        <f t="shared" si="263"/>
        <v>42787.958599537036</v>
      </c>
      <c r="T1687" s="14">
        <f t="shared" si="264"/>
        <v>42817.916932870372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262"/>
        <v>3.5999999999999999E-3</v>
      </c>
      <c r="P1688">
        <f>SUM(E1688/L1688)</f>
        <v>18</v>
      </c>
      <c r="Q1688" s="9" t="s">
        <v>8324</v>
      </c>
      <c r="R1688" t="s">
        <v>8346</v>
      </c>
      <c r="S1688" s="14">
        <f t="shared" si="263"/>
        <v>42792.552303240744</v>
      </c>
      <c r="T1688" s="14">
        <f t="shared" si="264"/>
        <v>42852.510636574072</v>
      </c>
      <c r="U1688">
        <f>SUM(L1688+5)</f>
        <v>6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262"/>
        <v>0.3125</v>
      </c>
      <c r="P1689"/>
      <c r="Q1689" s="9" t="s">
        <v>8324</v>
      </c>
      <c r="R1689" t="s">
        <v>8346</v>
      </c>
      <c r="S1689" s="14">
        <f t="shared" si="263"/>
        <v>42801.755150462966</v>
      </c>
      <c r="T1689" s="14">
        <f t="shared" si="264"/>
        <v>42835.552083333336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262"/>
        <v>0.443</v>
      </c>
      <c r="P1690"/>
      <c r="Q1690" s="9" t="s">
        <v>8324</v>
      </c>
      <c r="R1690" t="s">
        <v>8346</v>
      </c>
      <c r="S1690" s="14">
        <f t="shared" si="263"/>
        <v>42804.242986111109</v>
      </c>
      <c r="T1690" s="14">
        <f t="shared" si="264"/>
        <v>42834.201319444452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262"/>
        <v>1</v>
      </c>
      <c r="P1691"/>
      <c r="Q1691" s="9" t="s">
        <v>8324</v>
      </c>
      <c r="R1691" t="s">
        <v>8346</v>
      </c>
      <c r="S1691" s="14">
        <f t="shared" si="263"/>
        <v>42780.650810185187</v>
      </c>
      <c r="T1691" s="14">
        <f t="shared" si="264"/>
        <v>42810.609143518523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262"/>
        <v>0.254</v>
      </c>
      <c r="P1692"/>
      <c r="Q1692" s="9" t="s">
        <v>8324</v>
      </c>
      <c r="R1692" t="s">
        <v>8346</v>
      </c>
      <c r="S1692" s="14">
        <f t="shared" si="263"/>
        <v>42801.139375000006</v>
      </c>
      <c r="T1692" s="14">
        <f t="shared" si="264"/>
        <v>42831.097708333335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262"/>
        <v>0.33473333333333333</v>
      </c>
      <c r="P1693"/>
      <c r="Q1693" s="9" t="s">
        <v>8324</v>
      </c>
      <c r="R1693" t="s">
        <v>8346</v>
      </c>
      <c r="S1693" s="14">
        <f t="shared" si="263"/>
        <v>42795.409814814811</v>
      </c>
      <c r="T1693" s="14">
        <f t="shared" si="264"/>
        <v>42827.750000000007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262"/>
        <v>0.47799999999999998</v>
      </c>
      <c r="P1694"/>
      <c r="Q1694" s="9" t="s">
        <v>8324</v>
      </c>
      <c r="R1694" t="s">
        <v>8346</v>
      </c>
      <c r="S1694" s="14">
        <f t="shared" si="263"/>
        <v>42787.859571759262</v>
      </c>
      <c r="T1694" s="14">
        <f t="shared" si="264"/>
        <v>42820.707638888889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262"/>
        <v>9.3333333333333338E-2</v>
      </c>
      <c r="P1695"/>
      <c r="Q1695" s="9" t="s">
        <v>8324</v>
      </c>
      <c r="R1695" t="s">
        <v>8346</v>
      </c>
      <c r="S1695" s="14">
        <f t="shared" si="263"/>
        <v>42803.628611111119</v>
      </c>
      <c r="T1695" s="14">
        <f t="shared" si="264"/>
        <v>42834.541666666664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262"/>
        <v>5.0000000000000001E-4</v>
      </c>
      <c r="P1696">
        <f>SUM(E1696/L1696)</f>
        <v>5</v>
      </c>
      <c r="Q1696" s="9" t="s">
        <v>8324</v>
      </c>
      <c r="R1696" t="s">
        <v>8346</v>
      </c>
      <c r="S1696" s="14">
        <f t="shared" si="263"/>
        <v>42791.378171296303</v>
      </c>
      <c r="T1696" s="14">
        <f t="shared" si="264"/>
        <v>42820.9</v>
      </c>
      <c r="U1696">
        <f>SUM(L1696+5)</f>
        <v>6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262"/>
        <v>0.11708333333333333</v>
      </c>
      <c r="P1697"/>
      <c r="Q1697" s="9" t="s">
        <v>8324</v>
      </c>
      <c r="R1697" t="s">
        <v>8346</v>
      </c>
      <c r="S1697" s="14">
        <f t="shared" si="263"/>
        <v>42800.739745370374</v>
      </c>
      <c r="T1697" s="14">
        <f t="shared" si="264"/>
        <v>42834.750000000007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262"/>
        <v>0</v>
      </c>
      <c r="P1698" t="e">
        <f>SUM(E1698/L1698)</f>
        <v>#DIV/0!</v>
      </c>
      <c r="Q1698" s="9" t="s">
        <v>8324</v>
      </c>
      <c r="R1698" t="s">
        <v>8346</v>
      </c>
      <c r="S1698" s="14">
        <f t="shared" si="263"/>
        <v>42795.777905092596</v>
      </c>
      <c r="T1698" s="14">
        <f t="shared" si="264"/>
        <v>42825.736238425925</v>
      </c>
      <c r="U1698">
        <f>SUM(L1698+5)</f>
        <v>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262"/>
        <v>0.20208000000000001</v>
      </c>
      <c r="P1699"/>
      <c r="Q1699" s="9" t="s">
        <v>8324</v>
      </c>
      <c r="R1699" t="s">
        <v>8346</v>
      </c>
      <c r="S1699" s="14">
        <f t="shared" si="263"/>
        <v>42804.741296296292</v>
      </c>
      <c r="T1699" s="14">
        <f t="shared" si="264"/>
        <v>42834.699629629635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262"/>
        <v>0</v>
      </c>
      <c r="P1700" t="e">
        <f t="shared" ref="P1700:P1701" si="265">SUM(E1700/L1700)</f>
        <v>#DIV/0!</v>
      </c>
      <c r="Q1700" s="9" t="s">
        <v>8324</v>
      </c>
      <c r="R1700" t="s">
        <v>8346</v>
      </c>
      <c r="S1700" s="14">
        <f t="shared" si="263"/>
        <v>42795.916203703709</v>
      </c>
      <c r="T1700" s="14">
        <f t="shared" si="264"/>
        <v>42819.856250000004</v>
      </c>
      <c r="U1700">
        <f t="shared" ref="U1700:U1701" si="266">SUM(L1700+5)</f>
        <v>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262"/>
        <v>4.2311459353574929E-2</v>
      </c>
      <c r="P1701">
        <f t="shared" si="265"/>
        <v>54</v>
      </c>
      <c r="Q1701" s="9" t="s">
        <v>8324</v>
      </c>
      <c r="R1701" t="s">
        <v>8346</v>
      </c>
      <c r="S1701" s="14">
        <f t="shared" si="263"/>
        <v>42806.572280092594</v>
      </c>
      <c r="T1701" s="14">
        <f t="shared" si="264"/>
        <v>42836.572280092594</v>
      </c>
      <c r="U1701">
        <f t="shared" si="266"/>
        <v>9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262"/>
        <v>0.2606</v>
      </c>
      <c r="P1702"/>
      <c r="Q1702" s="9" t="s">
        <v>8324</v>
      </c>
      <c r="R1702" t="s">
        <v>8346</v>
      </c>
      <c r="S1702" s="14">
        <f t="shared" si="263"/>
        <v>42795.779976851853</v>
      </c>
      <c r="T1702" s="14">
        <f t="shared" si="264"/>
        <v>42825.875000000007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262"/>
        <v>1.9801980198019802E-3</v>
      </c>
      <c r="P1703">
        <f t="shared" ref="P1703:P1704" si="267">SUM(E1703/L1703)</f>
        <v>5</v>
      </c>
      <c r="Q1703" s="9" t="s">
        <v>8324</v>
      </c>
      <c r="R1703" t="s">
        <v>8346</v>
      </c>
      <c r="S1703" s="14">
        <f t="shared" si="263"/>
        <v>41989.372743055559</v>
      </c>
      <c r="T1703" s="14">
        <f t="shared" si="264"/>
        <v>42019.372743055559</v>
      </c>
      <c r="U1703">
        <f t="shared" ref="U1703:U1704" si="268">SUM(L1703+5)</f>
        <v>7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262"/>
        <v>6.0606060606060605E-5</v>
      </c>
      <c r="P1704">
        <f t="shared" si="267"/>
        <v>1</v>
      </c>
      <c r="Q1704" s="9" t="s">
        <v>8324</v>
      </c>
      <c r="R1704" t="s">
        <v>8346</v>
      </c>
      <c r="S1704" s="14">
        <f t="shared" si="263"/>
        <v>42063.578125000007</v>
      </c>
      <c r="T1704" s="14">
        <f t="shared" si="264"/>
        <v>42093.536458333336</v>
      </c>
      <c r="U1704">
        <f t="shared" si="268"/>
        <v>6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262"/>
        <v>1.0200000000000001E-2</v>
      </c>
      <c r="P1705"/>
      <c r="Q1705" s="9" t="s">
        <v>8324</v>
      </c>
      <c r="R1705" t="s">
        <v>8346</v>
      </c>
      <c r="S1705" s="14">
        <f t="shared" si="263"/>
        <v>42186.990011574082</v>
      </c>
      <c r="T1705" s="14">
        <f t="shared" si="264"/>
        <v>42246.990011574082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262"/>
        <v>0.65100000000000002</v>
      </c>
      <c r="P1706"/>
      <c r="Q1706" s="9" t="s">
        <v>8324</v>
      </c>
      <c r="R1706" t="s">
        <v>8346</v>
      </c>
      <c r="S1706" s="14">
        <f t="shared" si="263"/>
        <v>42020.848067129635</v>
      </c>
      <c r="T1706" s="14">
        <f t="shared" si="264"/>
        <v>42050.848067129635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262"/>
        <v>0</v>
      </c>
      <c r="P1707" t="e">
        <f t="shared" ref="P1707:P1708" si="269">SUM(E1707/L1707)</f>
        <v>#DIV/0!</v>
      </c>
      <c r="Q1707" s="9" t="s">
        <v>8324</v>
      </c>
      <c r="R1707" t="s">
        <v>8346</v>
      </c>
      <c r="S1707" s="14">
        <f t="shared" si="263"/>
        <v>42244.725069444445</v>
      </c>
      <c r="T1707" s="14">
        <f t="shared" si="264"/>
        <v>42256.375000000007</v>
      </c>
      <c r="U1707">
        <f t="shared" ref="U1707:U1708" si="270">SUM(L1707+5)</f>
        <v>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262"/>
        <v>0</v>
      </c>
      <c r="P1708" t="e">
        <f t="shared" si="269"/>
        <v>#DIV/0!</v>
      </c>
      <c r="Q1708" s="9" t="s">
        <v>8324</v>
      </c>
      <c r="R1708" t="s">
        <v>8346</v>
      </c>
      <c r="S1708" s="14">
        <f t="shared" si="263"/>
        <v>42179.014722222222</v>
      </c>
      <c r="T1708" s="14">
        <f t="shared" si="264"/>
        <v>42239.014722222222</v>
      </c>
      <c r="U1708">
        <f t="shared" si="270"/>
        <v>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262"/>
        <v>9.74E-2</v>
      </c>
      <c r="P1709"/>
      <c r="Q1709" s="9" t="s">
        <v>8324</v>
      </c>
      <c r="R1709" t="s">
        <v>8346</v>
      </c>
      <c r="S1709" s="14">
        <f t="shared" si="263"/>
        <v>42427.429340277777</v>
      </c>
      <c r="T1709" s="14">
        <f t="shared" si="264"/>
        <v>42457.387673611112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262"/>
        <v>0</v>
      </c>
      <c r="P1710" t="e">
        <f>SUM(E1710/L1710)</f>
        <v>#DIV/0!</v>
      </c>
      <c r="Q1710" s="9" t="s">
        <v>8324</v>
      </c>
      <c r="R1710" t="s">
        <v>8346</v>
      </c>
      <c r="S1710" s="14">
        <f t="shared" si="263"/>
        <v>42451.575300925928</v>
      </c>
      <c r="T1710" s="14">
        <f t="shared" si="264"/>
        <v>42491.575300925928</v>
      </c>
      <c r="U1710">
        <f>SUM(L1710+5)</f>
        <v>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262"/>
        <v>4.8571428571428571E-2</v>
      </c>
      <c r="P1711"/>
      <c r="Q1711" s="9" t="s">
        <v>8324</v>
      </c>
      <c r="R1711" t="s">
        <v>8346</v>
      </c>
      <c r="S1711" s="14">
        <f t="shared" si="263"/>
        <v>41841.272152777776</v>
      </c>
      <c r="T1711" s="14">
        <f t="shared" si="264"/>
        <v>41882.527083333334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262"/>
        <v>6.7999999999999996E-3</v>
      </c>
      <c r="P1712"/>
      <c r="Q1712" s="9" t="s">
        <v>8324</v>
      </c>
      <c r="R1712" t="s">
        <v>8346</v>
      </c>
      <c r="S1712" s="14">
        <f t="shared" si="263"/>
        <v>42341.299629629626</v>
      </c>
      <c r="T1712" s="14">
        <f t="shared" si="264"/>
        <v>42387.250000000007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262"/>
        <v>0.105</v>
      </c>
      <c r="P1713"/>
      <c r="Q1713" s="9" t="s">
        <v>8324</v>
      </c>
      <c r="R1713" t="s">
        <v>8346</v>
      </c>
      <c r="S1713" s="14">
        <f t="shared" si="263"/>
        <v>41852.354560185187</v>
      </c>
      <c r="T1713" s="14">
        <f t="shared" si="264"/>
        <v>41883.354560185187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262"/>
        <v>0</v>
      </c>
      <c r="P1714" t="e">
        <f>SUM(E1714/L1714)</f>
        <v>#DIV/0!</v>
      </c>
      <c r="Q1714" s="9" t="s">
        <v>8324</v>
      </c>
      <c r="R1714" t="s">
        <v>8346</v>
      </c>
      <c r="S1714" s="14">
        <f t="shared" si="263"/>
        <v>42125.622141203705</v>
      </c>
      <c r="T1714" s="14">
        <f t="shared" si="264"/>
        <v>42185.622141203705</v>
      </c>
      <c r="U1714">
        <f>SUM(L1714+5)</f>
        <v>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262"/>
        <v>1.6666666666666666E-2</v>
      </c>
      <c r="P1715"/>
      <c r="Q1715" s="9" t="s">
        <v>8324</v>
      </c>
      <c r="R1715" t="s">
        <v>8346</v>
      </c>
      <c r="S1715" s="14">
        <f t="shared" si="263"/>
        <v>41887.509398148155</v>
      </c>
      <c r="T1715" s="14">
        <f t="shared" si="264"/>
        <v>41917.509398148155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262"/>
        <v>7.868E-2</v>
      </c>
      <c r="P1716"/>
      <c r="Q1716" s="9" t="s">
        <v>8324</v>
      </c>
      <c r="R1716" t="s">
        <v>8346</v>
      </c>
      <c r="S1716" s="14">
        <f t="shared" si="263"/>
        <v>42095.626863425925</v>
      </c>
      <c r="T1716" s="14">
        <f t="shared" si="264"/>
        <v>42125.626863425925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262"/>
        <v>2.2000000000000001E-3</v>
      </c>
      <c r="P1717">
        <f>SUM(E1717/L1717)</f>
        <v>5.5</v>
      </c>
      <c r="Q1717" s="9" t="s">
        <v>8324</v>
      </c>
      <c r="R1717" t="s">
        <v>8346</v>
      </c>
      <c r="S1717" s="14">
        <f t="shared" si="263"/>
        <v>42063.925752314819</v>
      </c>
      <c r="T1717" s="14">
        <f t="shared" si="264"/>
        <v>42093.848611111112</v>
      </c>
      <c r="U1717">
        <f>SUM(L1717+5)</f>
        <v>7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262"/>
        <v>7.4999999999999997E-2</v>
      </c>
      <c r="P1718"/>
      <c r="Q1718" s="9" t="s">
        <v>8324</v>
      </c>
      <c r="R1718" t="s">
        <v>8346</v>
      </c>
      <c r="S1718" s="14">
        <f t="shared" si="263"/>
        <v>42673.285868055558</v>
      </c>
      <c r="T1718" s="14">
        <f t="shared" si="264"/>
        <v>42713.327534722222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262"/>
        <v>0.42725880551301687</v>
      </c>
      <c r="P1719"/>
      <c r="Q1719" s="9" t="s">
        <v>8324</v>
      </c>
      <c r="R1719" t="s">
        <v>8346</v>
      </c>
      <c r="S1719" s="14">
        <f t="shared" si="263"/>
        <v>42460.690254629626</v>
      </c>
      <c r="T1719" s="14">
        <f t="shared" si="264"/>
        <v>42480.875000000007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262"/>
        <v>2.142857142857143E-3</v>
      </c>
      <c r="P1720">
        <f>SUM(E1720/L1720)</f>
        <v>37.5</v>
      </c>
      <c r="Q1720" s="9" t="s">
        <v>8324</v>
      </c>
      <c r="R1720" t="s">
        <v>8346</v>
      </c>
      <c r="S1720" s="14">
        <f t="shared" si="263"/>
        <v>42460.318854166668</v>
      </c>
      <c r="T1720" s="14">
        <f t="shared" si="264"/>
        <v>42503.915972222225</v>
      </c>
      <c r="U1720">
        <f>SUM(L1720+5)</f>
        <v>7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262"/>
        <v>8.7500000000000008E-3</v>
      </c>
      <c r="P1721"/>
      <c r="Q1721" s="9" t="s">
        <v>8324</v>
      </c>
      <c r="R1721" t="s">
        <v>8346</v>
      </c>
      <c r="S1721" s="14">
        <f t="shared" si="263"/>
        <v>41869.242951388893</v>
      </c>
      <c r="T1721" s="14">
        <f t="shared" si="264"/>
        <v>41899.242951388893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262"/>
        <v>5.6250000000000001E-2</v>
      </c>
      <c r="P1722"/>
      <c r="Q1722" s="9" t="s">
        <v>8324</v>
      </c>
      <c r="R1722" t="s">
        <v>8346</v>
      </c>
      <c r="S1722" s="14">
        <f t="shared" si="263"/>
        <v>41922.491562500007</v>
      </c>
      <c r="T1722" s="14">
        <f t="shared" si="264"/>
        <v>41952.533229166671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262"/>
        <v>0</v>
      </c>
      <c r="P1723" t="e">
        <f t="shared" ref="P1723:P1724" si="271">SUM(E1723/L1723)</f>
        <v>#DIV/0!</v>
      </c>
      <c r="Q1723" s="9" t="s">
        <v>8324</v>
      </c>
      <c r="R1723" t="s">
        <v>8346</v>
      </c>
      <c r="S1723" s="14">
        <f t="shared" si="263"/>
        <v>42319.169710648152</v>
      </c>
      <c r="T1723" s="14">
        <f t="shared" si="264"/>
        <v>42349.169710648152</v>
      </c>
      <c r="U1723">
        <f t="shared" ref="U1723:U1724" si="272">SUM(L1723+5)</f>
        <v>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262"/>
        <v>3.4722222222222224E-4</v>
      </c>
      <c r="P1724">
        <f t="shared" si="271"/>
        <v>1</v>
      </c>
      <c r="Q1724" s="9" t="s">
        <v>8324</v>
      </c>
      <c r="R1724" t="s">
        <v>8346</v>
      </c>
      <c r="S1724" s="14">
        <f t="shared" si="263"/>
        <v>42425.669317129628</v>
      </c>
      <c r="T1724" s="14">
        <f t="shared" si="264"/>
        <v>42462.715277777781</v>
      </c>
      <c r="U1724">
        <f t="shared" si="272"/>
        <v>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262"/>
        <v>6.5000000000000002E-2</v>
      </c>
      <c r="P1725"/>
      <c r="Q1725" s="9" t="s">
        <v>8324</v>
      </c>
      <c r="R1725" t="s">
        <v>8346</v>
      </c>
      <c r="S1725" s="14">
        <f t="shared" si="263"/>
        <v>42129.533738425926</v>
      </c>
      <c r="T1725" s="14">
        <f t="shared" si="264"/>
        <v>42185.958333333336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262"/>
        <v>5.8333333333333336E-3</v>
      </c>
      <c r="P1726"/>
      <c r="Q1726" s="9" t="s">
        <v>8324</v>
      </c>
      <c r="R1726" t="s">
        <v>8346</v>
      </c>
      <c r="S1726" s="14">
        <f t="shared" si="263"/>
        <v>41912.640763888892</v>
      </c>
      <c r="T1726" s="14">
        <f t="shared" si="264"/>
        <v>41942.640763888892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262"/>
        <v>0.10181818181818182</v>
      </c>
      <c r="P1727"/>
      <c r="Q1727" s="9" t="s">
        <v>8324</v>
      </c>
      <c r="R1727" t="s">
        <v>8346</v>
      </c>
      <c r="S1727" s="14">
        <f t="shared" si="263"/>
        <v>41845.676493055558</v>
      </c>
      <c r="T1727" s="14">
        <f t="shared" si="264"/>
        <v>41875.676493055558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262"/>
        <v>0.33784615384615385</v>
      </c>
      <c r="P1728"/>
      <c r="Q1728" s="9" t="s">
        <v>8324</v>
      </c>
      <c r="R1728" t="s">
        <v>8346</v>
      </c>
      <c r="S1728" s="14">
        <f t="shared" si="263"/>
        <v>41788.628055555557</v>
      </c>
      <c r="T1728" s="14">
        <f t="shared" si="264"/>
        <v>41817.628055555557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262"/>
        <v>3.3333333333333332E-4</v>
      </c>
      <c r="P1729">
        <f>SUM(E1729/L1729)</f>
        <v>1</v>
      </c>
      <c r="Q1729" s="9" t="s">
        <v>8324</v>
      </c>
      <c r="R1729" t="s">
        <v>8346</v>
      </c>
      <c r="S1729" s="14">
        <f t="shared" si="263"/>
        <v>42044.63630787038</v>
      </c>
      <c r="T1729" s="14">
        <f t="shared" si="264"/>
        <v>42099.166666666664</v>
      </c>
      <c r="U1729">
        <f>SUM(L1729+5)</f>
        <v>6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262"/>
        <v>0.68400000000000005</v>
      </c>
      <c r="P1730"/>
      <c r="Q1730" s="9" t="s">
        <v>8324</v>
      </c>
      <c r="R1730" t="s">
        <v>8346</v>
      </c>
      <c r="S1730" s="14">
        <f t="shared" si="263"/>
        <v>42268.334189814814</v>
      </c>
      <c r="T1730" s="14">
        <f t="shared" si="264"/>
        <v>42298.334189814814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273">E1731/D1731</f>
        <v>0</v>
      </c>
      <c r="P1731" t="e">
        <f t="shared" ref="P1731:P1736" si="274">SUM(E1731/L1731)</f>
        <v>#DIV/0!</v>
      </c>
      <c r="Q1731" s="9" t="s">
        <v>8324</v>
      </c>
      <c r="R1731" t="s">
        <v>8346</v>
      </c>
      <c r="S1731" s="14">
        <f t="shared" ref="S1731:S1794" si="275">((J1731/60/60/24)+DATE(1970,1,1)+(-7/24))</f>
        <v>42470.76048611111</v>
      </c>
      <c r="T1731" s="14">
        <f t="shared" ref="T1731:T1794" si="276">((I1731/60/60/24)+DATE(1970,1,1)+(-7/24))</f>
        <v>42530.76048611111</v>
      </c>
      <c r="U1731">
        <f t="shared" ref="U1731:U1736" si="277">SUM(L1731+5)</f>
        <v>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273"/>
        <v>0</v>
      </c>
      <c r="P1732" t="e">
        <f t="shared" si="274"/>
        <v>#DIV/0!</v>
      </c>
      <c r="Q1732" s="9" t="s">
        <v>8324</v>
      </c>
      <c r="R1732" t="s">
        <v>8346</v>
      </c>
      <c r="S1732" s="14">
        <f t="shared" si="275"/>
        <v>42271.796099537045</v>
      </c>
      <c r="T1732" s="14">
        <f t="shared" si="276"/>
        <v>42301.796099537045</v>
      </c>
      <c r="U1732">
        <f t="shared" si="277"/>
        <v>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273"/>
        <v>0</v>
      </c>
      <c r="P1733" t="e">
        <f t="shared" si="274"/>
        <v>#DIV/0!</v>
      </c>
      <c r="Q1733" s="9" t="s">
        <v>8324</v>
      </c>
      <c r="R1733" t="s">
        <v>8346</v>
      </c>
      <c r="S1733" s="14">
        <f t="shared" si="275"/>
        <v>42152.615185185183</v>
      </c>
      <c r="T1733" s="14">
        <f t="shared" si="276"/>
        <v>42166.333333333336</v>
      </c>
      <c r="U1733">
        <f t="shared" si="277"/>
        <v>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273"/>
        <v>0</v>
      </c>
      <c r="P1734" t="e">
        <f t="shared" si="274"/>
        <v>#DIV/0!</v>
      </c>
      <c r="Q1734" s="9" t="s">
        <v>8324</v>
      </c>
      <c r="R1734" t="s">
        <v>8346</v>
      </c>
      <c r="S1734" s="14">
        <f t="shared" si="275"/>
        <v>42325.392141203709</v>
      </c>
      <c r="T1734" s="14">
        <f t="shared" si="276"/>
        <v>42384.916666666664</v>
      </c>
      <c r="U1734">
        <f t="shared" si="277"/>
        <v>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273"/>
        <v>0</v>
      </c>
      <c r="P1735" t="e">
        <f t="shared" si="274"/>
        <v>#DIV/0!</v>
      </c>
      <c r="Q1735" s="9" t="s">
        <v>8324</v>
      </c>
      <c r="R1735" t="s">
        <v>8346</v>
      </c>
      <c r="S1735" s="14">
        <f t="shared" si="275"/>
        <v>42614.383958333339</v>
      </c>
      <c r="T1735" s="14">
        <f t="shared" si="276"/>
        <v>42626.604166666664</v>
      </c>
      <c r="U1735">
        <f t="shared" si="277"/>
        <v>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273"/>
        <v>2.2222222222222223E-4</v>
      </c>
      <c r="P1736">
        <f t="shared" si="274"/>
        <v>1</v>
      </c>
      <c r="Q1736" s="9" t="s">
        <v>8324</v>
      </c>
      <c r="R1736" t="s">
        <v>8346</v>
      </c>
      <c r="S1736" s="14">
        <f t="shared" si="275"/>
        <v>42101.74486111111</v>
      </c>
      <c r="T1736" s="14">
        <f t="shared" si="276"/>
        <v>42131.74486111111</v>
      </c>
      <c r="U1736">
        <f t="shared" si="277"/>
        <v>6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273"/>
        <v>0.11</v>
      </c>
      <c r="P1737"/>
      <c r="Q1737" s="9" t="s">
        <v>8324</v>
      </c>
      <c r="R1737" t="s">
        <v>8346</v>
      </c>
      <c r="S1737" s="14">
        <f t="shared" si="275"/>
        <v>42559.522511574083</v>
      </c>
      <c r="T1737" s="14">
        <f t="shared" si="276"/>
        <v>42589.522511574083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273"/>
        <v>7.3333333333333332E-3</v>
      </c>
      <c r="P1738"/>
      <c r="Q1738" s="9" t="s">
        <v>8324</v>
      </c>
      <c r="R1738" t="s">
        <v>8346</v>
      </c>
      <c r="S1738" s="14">
        <f t="shared" si="275"/>
        <v>42286.569826388892</v>
      </c>
      <c r="T1738" s="14">
        <f t="shared" si="276"/>
        <v>42316.611493055556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273"/>
        <v>0.21249999999999999</v>
      </c>
      <c r="P1739"/>
      <c r="Q1739" s="9" t="s">
        <v>8324</v>
      </c>
      <c r="R1739" t="s">
        <v>8346</v>
      </c>
      <c r="S1739" s="14">
        <f t="shared" si="275"/>
        <v>42175.657314814824</v>
      </c>
      <c r="T1739" s="14">
        <f t="shared" si="276"/>
        <v>42205.657314814824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273"/>
        <v>4.0000000000000001E-3</v>
      </c>
      <c r="P1740">
        <f t="shared" ref="P1740:P1742" si="278">SUM(E1740/L1740)</f>
        <v>20</v>
      </c>
      <c r="Q1740" s="9" t="s">
        <v>8324</v>
      </c>
      <c r="R1740" t="s">
        <v>8346</v>
      </c>
      <c r="S1740" s="14">
        <f t="shared" si="275"/>
        <v>41884.582662037043</v>
      </c>
      <c r="T1740" s="14">
        <f t="shared" si="276"/>
        <v>41914.582662037043</v>
      </c>
      <c r="U1740">
        <f t="shared" ref="U1740:U1742" si="279">SUM(L1740+5)</f>
        <v>6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273"/>
        <v>1E-3</v>
      </c>
      <c r="P1741">
        <f t="shared" si="278"/>
        <v>1</v>
      </c>
      <c r="Q1741" s="9" t="s">
        <v>8324</v>
      </c>
      <c r="R1741" t="s">
        <v>8346</v>
      </c>
      <c r="S1741" s="14">
        <f t="shared" si="275"/>
        <v>42435.582546296304</v>
      </c>
      <c r="T1741" s="14">
        <f t="shared" si="276"/>
        <v>42494.540879629632</v>
      </c>
      <c r="U1741">
        <f t="shared" si="279"/>
        <v>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273"/>
        <v>0</v>
      </c>
      <c r="P1742" t="e">
        <f t="shared" si="278"/>
        <v>#DIV/0!</v>
      </c>
      <c r="Q1742" s="9" t="s">
        <v>8324</v>
      </c>
      <c r="R1742" t="s">
        <v>8346</v>
      </c>
      <c r="S1742" s="14">
        <f t="shared" si="275"/>
        <v>42171.525717592602</v>
      </c>
      <c r="T1742" s="14">
        <f t="shared" si="276"/>
        <v>42201.525717592602</v>
      </c>
      <c r="U1742">
        <f t="shared" si="279"/>
        <v>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273"/>
        <v>1.1083333333333334</v>
      </c>
      <c r="P1743"/>
      <c r="Q1743" s="9" t="s">
        <v>8337</v>
      </c>
      <c r="R1743" t="s">
        <v>8338</v>
      </c>
      <c r="S1743" s="14">
        <f t="shared" si="275"/>
        <v>42120.336469907408</v>
      </c>
      <c r="T1743" s="14">
        <f t="shared" si="276"/>
        <v>42165.336469907408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273"/>
        <v>1.0874999999999999</v>
      </c>
      <c r="P1744"/>
      <c r="Q1744" s="9" t="s">
        <v>8337</v>
      </c>
      <c r="R1744" t="s">
        <v>8338</v>
      </c>
      <c r="S1744" s="14">
        <f t="shared" si="275"/>
        <v>42710.585300925923</v>
      </c>
      <c r="T1744" s="14">
        <f t="shared" si="276"/>
        <v>42742.583333333336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273"/>
        <v>1.0041666666666667</v>
      </c>
      <c r="P1745"/>
      <c r="Q1745" s="9" t="s">
        <v>8337</v>
      </c>
      <c r="R1745" t="s">
        <v>8338</v>
      </c>
      <c r="S1745" s="14">
        <f t="shared" si="275"/>
        <v>42586.633969907409</v>
      </c>
      <c r="T1745" s="14">
        <f t="shared" si="276"/>
        <v>42608.874305555561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273"/>
        <v>1.1845454545454546</v>
      </c>
      <c r="P1746"/>
      <c r="Q1746" s="9" t="s">
        <v>8337</v>
      </c>
      <c r="R1746" t="s">
        <v>8338</v>
      </c>
      <c r="S1746" s="14">
        <f t="shared" si="275"/>
        <v>42026.313391203708</v>
      </c>
      <c r="T1746" s="14">
        <f t="shared" si="276"/>
        <v>42071.271724537037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273"/>
        <v>1.1401428571428571</v>
      </c>
      <c r="P1747"/>
      <c r="Q1747" s="9" t="s">
        <v>8337</v>
      </c>
      <c r="R1747" t="s">
        <v>8338</v>
      </c>
      <c r="S1747" s="14">
        <f t="shared" si="275"/>
        <v>42689.968032407407</v>
      </c>
      <c r="T1747" s="14">
        <f t="shared" si="276"/>
        <v>42725.791666666664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273"/>
        <v>1.4810000000000001</v>
      </c>
      <c r="P1748"/>
      <c r="Q1748" s="9" t="s">
        <v>8337</v>
      </c>
      <c r="R1748" t="s">
        <v>8338</v>
      </c>
      <c r="S1748" s="14">
        <f t="shared" si="275"/>
        <v>42667.885034722225</v>
      </c>
      <c r="T1748" s="14">
        <f t="shared" si="276"/>
        <v>42697.791666666664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273"/>
        <v>1.0495555555555556</v>
      </c>
      <c r="P1749"/>
      <c r="Q1749" s="9" t="s">
        <v>8337</v>
      </c>
      <c r="R1749" t="s">
        <v>8338</v>
      </c>
      <c r="S1749" s="14">
        <f t="shared" si="275"/>
        <v>42292.143865740749</v>
      </c>
      <c r="T1749" s="14">
        <f t="shared" si="276"/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273"/>
        <v>1.29948</v>
      </c>
      <c r="P1750"/>
      <c r="Q1750" s="9" t="s">
        <v>8337</v>
      </c>
      <c r="R1750" t="s">
        <v>8338</v>
      </c>
      <c r="S1750" s="14">
        <f t="shared" si="275"/>
        <v>42219.659062500003</v>
      </c>
      <c r="T1750" s="14">
        <f t="shared" si="276"/>
        <v>42249.659062500003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273"/>
        <v>1.2348756218905472</v>
      </c>
      <c r="P1751"/>
      <c r="Q1751" s="9" t="s">
        <v>8337</v>
      </c>
      <c r="R1751" t="s">
        <v>8338</v>
      </c>
      <c r="S1751" s="14">
        <f t="shared" si="275"/>
        <v>42758.684270833335</v>
      </c>
      <c r="T1751" s="14">
        <f t="shared" si="276"/>
        <v>42795.500000000007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273"/>
        <v>2.0162</v>
      </c>
      <c r="P1752"/>
      <c r="Q1752" s="9" t="s">
        <v>8337</v>
      </c>
      <c r="R1752" t="s">
        <v>8338</v>
      </c>
      <c r="S1752" s="14">
        <f t="shared" si="275"/>
        <v>42454.54518518519</v>
      </c>
      <c r="T1752" s="14">
        <f t="shared" si="276"/>
        <v>42479.54518518519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273"/>
        <v>1.0289999999999999</v>
      </c>
      <c r="P1753"/>
      <c r="Q1753" s="9" t="s">
        <v>8337</v>
      </c>
      <c r="R1753" t="s">
        <v>8338</v>
      </c>
      <c r="S1753" s="14">
        <f t="shared" si="275"/>
        <v>42052.489849537036</v>
      </c>
      <c r="T1753" s="14">
        <f t="shared" si="276"/>
        <v>42082.448182870372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273"/>
        <v>2.6016666666666666</v>
      </c>
      <c r="P1754"/>
      <c r="Q1754" s="9" t="s">
        <v>8337</v>
      </c>
      <c r="R1754" t="s">
        <v>8338</v>
      </c>
      <c r="S1754" s="14">
        <f t="shared" si="275"/>
        <v>42626.961597222224</v>
      </c>
      <c r="T1754" s="14">
        <f t="shared" si="276"/>
        <v>42656.961597222224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273"/>
        <v>1.08</v>
      </c>
      <c r="P1755"/>
      <c r="Q1755" s="9" t="s">
        <v>8337</v>
      </c>
      <c r="R1755" t="s">
        <v>8338</v>
      </c>
      <c r="S1755" s="14">
        <f t="shared" si="275"/>
        <v>42420.457962962966</v>
      </c>
      <c r="T1755" s="14">
        <f t="shared" si="276"/>
        <v>42450.416296296295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273"/>
        <v>1.1052941176470588</v>
      </c>
      <c r="P1756"/>
      <c r="Q1756" s="9" t="s">
        <v>8337</v>
      </c>
      <c r="R1756" t="s">
        <v>8338</v>
      </c>
      <c r="S1756" s="14">
        <f t="shared" si="275"/>
        <v>42067.585104166668</v>
      </c>
      <c r="T1756" s="14">
        <f t="shared" si="276"/>
        <v>42097.543437500004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273"/>
        <v>1.2</v>
      </c>
      <c r="P1757"/>
      <c r="Q1757" s="9" t="s">
        <v>8337</v>
      </c>
      <c r="R1757" t="s">
        <v>8338</v>
      </c>
      <c r="S1757" s="14">
        <f t="shared" si="275"/>
        <v>42252.497233796297</v>
      </c>
      <c r="T1757" s="14">
        <f t="shared" si="276"/>
        <v>42282.497233796297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273"/>
        <v>1.0282909090909091</v>
      </c>
      <c r="P1758"/>
      <c r="Q1758" s="9" t="s">
        <v>8337</v>
      </c>
      <c r="R1758" t="s">
        <v>8338</v>
      </c>
      <c r="S1758" s="14">
        <f t="shared" si="275"/>
        <v>42570.875798611109</v>
      </c>
      <c r="T1758" s="14">
        <f t="shared" si="276"/>
        <v>42610.875798611109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273"/>
        <v>1.1599999999999999</v>
      </c>
      <c r="P1759"/>
      <c r="Q1759" s="9" t="s">
        <v>8337</v>
      </c>
      <c r="R1759" t="s">
        <v>8338</v>
      </c>
      <c r="S1759" s="14">
        <f t="shared" si="275"/>
        <v>42733.535682870373</v>
      </c>
      <c r="T1759" s="14">
        <f t="shared" si="276"/>
        <v>42763.520138888889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273"/>
        <v>1.147</v>
      </c>
      <c r="P1760"/>
      <c r="Q1760" s="9" t="s">
        <v>8337</v>
      </c>
      <c r="R1760" t="s">
        <v>8338</v>
      </c>
      <c r="S1760" s="14">
        <f t="shared" si="275"/>
        <v>42505.664259259262</v>
      </c>
      <c r="T1760" s="14">
        <f t="shared" si="276"/>
        <v>42565.664259259262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273"/>
        <v>1.0660000000000001</v>
      </c>
      <c r="P1761"/>
      <c r="Q1761" s="9" t="s">
        <v>8337</v>
      </c>
      <c r="R1761" t="s">
        <v>8338</v>
      </c>
      <c r="S1761" s="14">
        <f t="shared" si="275"/>
        <v>42068.53737268519</v>
      </c>
      <c r="T1761" s="14">
        <f t="shared" si="276"/>
        <v>42088.495706018519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273"/>
        <v>1.6544000000000001</v>
      </c>
      <c r="P1762"/>
      <c r="Q1762" s="9" t="s">
        <v>8337</v>
      </c>
      <c r="R1762" t="s">
        <v>8338</v>
      </c>
      <c r="S1762" s="14">
        <f t="shared" si="275"/>
        <v>42405.380937500006</v>
      </c>
      <c r="T1762" s="14">
        <f t="shared" si="276"/>
        <v>42425.380937500006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273"/>
        <v>1.55</v>
      </c>
      <c r="P1763"/>
      <c r="Q1763" s="9" t="s">
        <v>8337</v>
      </c>
      <c r="R1763" t="s">
        <v>8338</v>
      </c>
      <c r="S1763" s="14">
        <f t="shared" si="275"/>
        <v>42209.27615740741</v>
      </c>
      <c r="T1763" s="14">
        <f t="shared" si="276"/>
        <v>42259.27615740741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273"/>
        <v>8.85</v>
      </c>
      <c r="P1764"/>
      <c r="Q1764" s="9" t="s">
        <v>8337</v>
      </c>
      <c r="R1764" t="s">
        <v>8338</v>
      </c>
      <c r="S1764" s="14">
        <f t="shared" si="275"/>
        <v>42410.690335648149</v>
      </c>
      <c r="T1764" s="14">
        <f t="shared" si="276"/>
        <v>42440.690335648149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273"/>
        <v>1.0190833333333333</v>
      </c>
      <c r="P1765"/>
      <c r="Q1765" s="9" t="s">
        <v>8337</v>
      </c>
      <c r="R1765" t="s">
        <v>8338</v>
      </c>
      <c r="S1765" s="14">
        <f t="shared" si="275"/>
        <v>42636.576851851853</v>
      </c>
      <c r="T1765" s="14">
        <f t="shared" si="276"/>
        <v>42666.576851851853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273"/>
        <v>0.19600000000000001</v>
      </c>
      <c r="P1766"/>
      <c r="Q1766" s="9" t="s">
        <v>8337</v>
      </c>
      <c r="R1766" t="s">
        <v>8338</v>
      </c>
      <c r="S1766" s="14">
        <f t="shared" si="275"/>
        <v>41825.194201388891</v>
      </c>
      <c r="T1766" s="14">
        <f t="shared" si="276"/>
        <v>41854.194201388891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273"/>
        <v>0.59467839999999994</v>
      </c>
      <c r="P1767"/>
      <c r="Q1767" s="9" t="s">
        <v>8337</v>
      </c>
      <c r="R1767" t="s">
        <v>8338</v>
      </c>
      <c r="S1767" s="14">
        <f t="shared" si="275"/>
        <v>41834.688796296301</v>
      </c>
      <c r="T1767" s="14">
        <f t="shared" si="276"/>
        <v>41864.688796296301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273"/>
        <v>0</v>
      </c>
      <c r="P1768" t="e">
        <f>SUM(E1768/L1768)</f>
        <v>#DIV/0!</v>
      </c>
      <c r="Q1768" s="9" t="s">
        <v>8337</v>
      </c>
      <c r="R1768" t="s">
        <v>8338</v>
      </c>
      <c r="S1768" s="14">
        <f t="shared" si="275"/>
        <v>41855.568148148152</v>
      </c>
      <c r="T1768" s="14">
        <f t="shared" si="276"/>
        <v>41876.568148148152</v>
      </c>
      <c r="U1768">
        <f>SUM(L1768+5)</f>
        <v>5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273"/>
        <v>0.4572</v>
      </c>
      <c r="P1769"/>
      <c r="Q1769" s="9" t="s">
        <v>8337</v>
      </c>
      <c r="R1769" t="s">
        <v>8338</v>
      </c>
      <c r="S1769" s="14">
        <f t="shared" si="275"/>
        <v>41824.366712962968</v>
      </c>
      <c r="T1769" s="14">
        <f t="shared" si="276"/>
        <v>41854.366712962968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273"/>
        <v>3.7400000000000003E-2</v>
      </c>
      <c r="P1770">
        <f>SUM(E1770/L1770)</f>
        <v>12.466666666666667</v>
      </c>
      <c r="Q1770" s="9" t="s">
        <v>8337</v>
      </c>
      <c r="R1770" t="s">
        <v>8338</v>
      </c>
      <c r="S1770" s="14">
        <f t="shared" si="275"/>
        <v>41849.26902777778</v>
      </c>
      <c r="T1770" s="14">
        <f t="shared" si="276"/>
        <v>41909.26902777778</v>
      </c>
      <c r="U1770">
        <f>SUM(L1770+5)</f>
        <v>20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273"/>
        <v>2.7025E-2</v>
      </c>
      <c r="P1771"/>
      <c r="Q1771" s="9" t="s">
        <v>8337</v>
      </c>
      <c r="R1771" t="s">
        <v>8338</v>
      </c>
      <c r="S1771" s="14">
        <f t="shared" si="275"/>
        <v>41987.527303240742</v>
      </c>
      <c r="T1771" s="14">
        <f t="shared" si="276"/>
        <v>42017.527303240742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273"/>
        <v>0.56514285714285717</v>
      </c>
      <c r="P1772"/>
      <c r="Q1772" s="9" t="s">
        <v>8337</v>
      </c>
      <c r="R1772" t="s">
        <v>8338</v>
      </c>
      <c r="S1772" s="14">
        <f t="shared" si="275"/>
        <v>41891.488356481488</v>
      </c>
      <c r="T1772" s="14">
        <f t="shared" si="276"/>
        <v>41926.488356481488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273"/>
        <v>0.21309523809523809</v>
      </c>
      <c r="P1773"/>
      <c r="Q1773" s="9" t="s">
        <v>8337</v>
      </c>
      <c r="R1773" t="s">
        <v>8338</v>
      </c>
      <c r="S1773" s="14">
        <f t="shared" si="275"/>
        <v>41905.687962962969</v>
      </c>
      <c r="T1773" s="14">
        <f t="shared" si="276"/>
        <v>41935.687962962969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273"/>
        <v>0.156</v>
      </c>
      <c r="P1774"/>
      <c r="Q1774" s="9" t="s">
        <v>8337</v>
      </c>
      <c r="R1774" t="s">
        <v>8338</v>
      </c>
      <c r="S1774" s="14">
        <f t="shared" si="275"/>
        <v>41766.426342592596</v>
      </c>
      <c r="T1774" s="14">
        <f t="shared" si="276"/>
        <v>41826.426342592596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273"/>
        <v>6.2566666666666673E-2</v>
      </c>
      <c r="P1775"/>
      <c r="Q1775" s="9" t="s">
        <v>8337</v>
      </c>
      <c r="R1775" t="s">
        <v>8338</v>
      </c>
      <c r="S1775" s="14">
        <f t="shared" si="275"/>
        <v>41978.468726851854</v>
      </c>
      <c r="T1775" s="14">
        <f t="shared" si="276"/>
        <v>42023.468726851854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273"/>
        <v>0.4592</v>
      </c>
      <c r="P1776"/>
      <c r="Q1776" s="9" t="s">
        <v>8337</v>
      </c>
      <c r="R1776" t="s">
        <v>8338</v>
      </c>
      <c r="S1776" s="14">
        <f t="shared" si="275"/>
        <v>41929.926990740743</v>
      </c>
      <c r="T1776" s="14">
        <f t="shared" si="276"/>
        <v>41972.332638888889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273"/>
        <v>0.65101538461538466</v>
      </c>
      <c r="P1777"/>
      <c r="Q1777" s="9" t="s">
        <v>8337</v>
      </c>
      <c r="R1777" t="s">
        <v>8338</v>
      </c>
      <c r="S1777" s="14">
        <f t="shared" si="275"/>
        <v>41891.684722222228</v>
      </c>
      <c r="T1777" s="14">
        <f t="shared" si="276"/>
        <v>41936.684722222228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273"/>
        <v>6.7000000000000004E-2</v>
      </c>
      <c r="P1778"/>
      <c r="Q1778" s="9" t="s">
        <v>8337</v>
      </c>
      <c r="R1778" t="s">
        <v>8338</v>
      </c>
      <c r="S1778" s="14">
        <f t="shared" si="275"/>
        <v>41905.665173611116</v>
      </c>
      <c r="T1778" s="14">
        <f t="shared" si="276"/>
        <v>41941.665173611116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273"/>
        <v>0.135625</v>
      </c>
      <c r="P1779"/>
      <c r="Q1779" s="9" t="s">
        <v>8337</v>
      </c>
      <c r="R1779" t="s">
        <v>8338</v>
      </c>
      <c r="S1779" s="14">
        <f t="shared" si="275"/>
        <v>42025.065428240741</v>
      </c>
      <c r="T1779" s="14">
        <f t="shared" si="276"/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273"/>
        <v>1.9900000000000001E-2</v>
      </c>
      <c r="P1780"/>
      <c r="Q1780" s="9" t="s">
        <v>8337</v>
      </c>
      <c r="R1780" t="s">
        <v>8338</v>
      </c>
      <c r="S1780" s="14">
        <f t="shared" si="275"/>
        <v>42045.571701388886</v>
      </c>
      <c r="T1780" s="14">
        <f t="shared" si="276"/>
        <v>42090.530034722229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273"/>
        <v>0.36236363636363639</v>
      </c>
      <c r="P1781"/>
      <c r="Q1781" s="9" t="s">
        <v>8337</v>
      </c>
      <c r="R1781" t="s">
        <v>8338</v>
      </c>
      <c r="S1781" s="14">
        <f t="shared" si="275"/>
        <v>42585.400231481479</v>
      </c>
      <c r="T1781" s="14">
        <f t="shared" si="276"/>
        <v>42615.400231481479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273"/>
        <v>0.39743333333333336</v>
      </c>
      <c r="P1782"/>
      <c r="Q1782" s="9" t="s">
        <v>8337</v>
      </c>
      <c r="R1782" t="s">
        <v>8338</v>
      </c>
      <c r="S1782" s="14">
        <f t="shared" si="275"/>
        <v>42493.309143518527</v>
      </c>
      <c r="T1782" s="14">
        <f t="shared" si="276"/>
        <v>42553.309143518527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273"/>
        <v>0.25763636363636366</v>
      </c>
      <c r="P1783"/>
      <c r="Q1783" s="9" t="s">
        <v>8337</v>
      </c>
      <c r="R1783" t="s">
        <v>8338</v>
      </c>
      <c r="S1783" s="14">
        <f t="shared" si="275"/>
        <v>42597.325752314813</v>
      </c>
      <c r="T1783" s="14">
        <f t="shared" si="276"/>
        <v>42628.325752314813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273"/>
        <v>0.15491428571428573</v>
      </c>
      <c r="P1784"/>
      <c r="Q1784" s="9" t="s">
        <v>8337</v>
      </c>
      <c r="R1784" t="s">
        <v>8338</v>
      </c>
      <c r="S1784" s="14">
        <f t="shared" si="275"/>
        <v>42388.283437500002</v>
      </c>
      <c r="T1784" s="14">
        <f t="shared" si="276"/>
        <v>42421.283437500002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273"/>
        <v>0.236925</v>
      </c>
      <c r="P1785"/>
      <c r="Q1785" s="9" t="s">
        <v>8337</v>
      </c>
      <c r="R1785" t="s">
        <v>8338</v>
      </c>
      <c r="S1785" s="14">
        <f t="shared" si="275"/>
        <v>42115.658310185187</v>
      </c>
      <c r="T1785" s="14">
        <f t="shared" si="276"/>
        <v>42145.658310185187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273"/>
        <v>0.39760000000000001</v>
      </c>
      <c r="P1786"/>
      <c r="Q1786" s="9" t="s">
        <v>8337</v>
      </c>
      <c r="R1786" t="s">
        <v>8338</v>
      </c>
      <c r="S1786" s="14">
        <f t="shared" si="275"/>
        <v>42003.363888888889</v>
      </c>
      <c r="T1786" s="14">
        <f t="shared" si="276"/>
        <v>42034.850694444445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273"/>
        <v>0.20220833333333332</v>
      </c>
      <c r="P1787"/>
      <c r="Q1787" s="9" t="s">
        <v>8337</v>
      </c>
      <c r="R1787" t="s">
        <v>8338</v>
      </c>
      <c r="S1787" s="14">
        <f t="shared" si="275"/>
        <v>41896.843229166669</v>
      </c>
      <c r="T1787" s="14">
        <f t="shared" si="276"/>
        <v>41927.708333333336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273"/>
        <v>0.47631578947368419</v>
      </c>
      <c r="P1788"/>
      <c r="Q1788" s="9" t="s">
        <v>8337</v>
      </c>
      <c r="R1788" t="s">
        <v>8338</v>
      </c>
      <c r="S1788" s="14">
        <f t="shared" si="275"/>
        <v>41958.258993055562</v>
      </c>
      <c r="T1788" s="14">
        <f t="shared" si="276"/>
        <v>41988.258993055562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273"/>
        <v>0.15329999999999999</v>
      </c>
      <c r="P1789"/>
      <c r="Q1789" s="9" t="s">
        <v>8337</v>
      </c>
      <c r="R1789" t="s">
        <v>8338</v>
      </c>
      <c r="S1789" s="14">
        <f t="shared" si="275"/>
        <v>42068.363854166666</v>
      </c>
      <c r="T1789" s="14">
        <f t="shared" si="276"/>
        <v>42098.322187500002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273"/>
        <v>1.3818181818181818E-2</v>
      </c>
      <c r="P1790"/>
      <c r="Q1790" s="9" t="s">
        <v>8337</v>
      </c>
      <c r="R1790" t="s">
        <v>8338</v>
      </c>
      <c r="S1790" s="14">
        <f t="shared" si="275"/>
        <v>41913.656736111116</v>
      </c>
      <c r="T1790" s="14">
        <f t="shared" si="276"/>
        <v>41943.656736111116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273"/>
        <v>5.0000000000000001E-3</v>
      </c>
      <c r="P1791"/>
      <c r="Q1791" s="9" t="s">
        <v>8337</v>
      </c>
      <c r="R1791" t="s">
        <v>8338</v>
      </c>
      <c r="S1791" s="14">
        <f t="shared" si="275"/>
        <v>41955.958368055559</v>
      </c>
      <c r="T1791" s="14">
        <f t="shared" si="276"/>
        <v>42015.958368055559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273"/>
        <v>4.9575757575757579E-2</v>
      </c>
      <c r="P1792"/>
      <c r="Q1792" s="9" t="s">
        <v>8337</v>
      </c>
      <c r="R1792" t="s">
        <v>8338</v>
      </c>
      <c r="S1792" s="14">
        <f t="shared" si="275"/>
        <v>42010.38284722223</v>
      </c>
      <c r="T1792" s="14">
        <f t="shared" si="276"/>
        <v>42040.38284722223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273"/>
        <v>3.5666666666666666E-2</v>
      </c>
      <c r="P1793">
        <f>SUM(E1793/L1793)</f>
        <v>26.75</v>
      </c>
      <c r="Q1793" s="9" t="s">
        <v>8337</v>
      </c>
      <c r="R1793" t="s">
        <v>8338</v>
      </c>
      <c r="S1793" s="14">
        <f t="shared" si="275"/>
        <v>41973.448668981488</v>
      </c>
      <c r="T1793" s="14">
        <f t="shared" si="276"/>
        <v>42033.448668981488</v>
      </c>
      <c r="U1793">
        <f>SUM(L1793+5)</f>
        <v>9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273"/>
        <v>0.61124000000000001</v>
      </c>
      <c r="P1794"/>
      <c r="Q1794" s="9" t="s">
        <v>8337</v>
      </c>
      <c r="R1794" t="s">
        <v>8338</v>
      </c>
      <c r="S1794" s="14">
        <f t="shared" si="275"/>
        <v>42188.739374999997</v>
      </c>
      <c r="T1794" s="14">
        <f t="shared" si="276"/>
        <v>42225.999305555561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280">E1795/D1795</f>
        <v>1.3333333333333334E-2</v>
      </c>
      <c r="P1795"/>
      <c r="Q1795" s="9" t="s">
        <v>8337</v>
      </c>
      <c r="R1795" t="s">
        <v>8338</v>
      </c>
      <c r="S1795" s="14">
        <f t="shared" ref="S1795:S1858" si="281">((J1795/60/60/24)+DATE(1970,1,1)+(-7/24))</f>
        <v>41940.600000000006</v>
      </c>
      <c r="T1795" s="14">
        <f t="shared" ref="T1795:T1858" si="282">((I1795/60/60/24)+DATE(1970,1,1)+(-7/24))</f>
        <v>41970.64166666667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280"/>
        <v>0.11077777777777778</v>
      </c>
      <c r="P1796"/>
      <c r="Q1796" s="9" t="s">
        <v>8337</v>
      </c>
      <c r="R1796" t="s">
        <v>8338</v>
      </c>
      <c r="S1796" s="14">
        <f t="shared" si="281"/>
        <v>42011.259513888894</v>
      </c>
      <c r="T1796" s="14">
        <f t="shared" si="282"/>
        <v>42046.259513888894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280"/>
        <v>0.38735714285714284</v>
      </c>
      <c r="P1797"/>
      <c r="Q1797" s="9" t="s">
        <v>8337</v>
      </c>
      <c r="R1797" t="s">
        <v>8338</v>
      </c>
      <c r="S1797" s="14">
        <f t="shared" si="281"/>
        <v>42627.997002314813</v>
      </c>
      <c r="T1797" s="14">
        <f t="shared" si="282"/>
        <v>42657.375000000007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280"/>
        <v>0.22052631578947368</v>
      </c>
      <c r="P1798"/>
      <c r="Q1798" s="9" t="s">
        <v>8337</v>
      </c>
      <c r="R1798" t="s">
        <v>8338</v>
      </c>
      <c r="S1798" s="14">
        <f t="shared" si="281"/>
        <v>42515.14775462963</v>
      </c>
      <c r="T1798" s="14">
        <f t="shared" si="282"/>
        <v>42575.14775462963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280"/>
        <v>0.67549999999999999</v>
      </c>
      <c r="P1799"/>
      <c r="Q1799" s="9" t="s">
        <v>8337</v>
      </c>
      <c r="R1799" t="s">
        <v>8338</v>
      </c>
      <c r="S1799" s="14">
        <f t="shared" si="281"/>
        <v>42689.277650462966</v>
      </c>
      <c r="T1799" s="14">
        <f t="shared" si="282"/>
        <v>42719.277650462966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280"/>
        <v>0.136375</v>
      </c>
      <c r="P1800"/>
      <c r="Q1800" s="9" t="s">
        <v>8337</v>
      </c>
      <c r="R1800" t="s">
        <v>8338</v>
      </c>
      <c r="S1800" s="14">
        <f t="shared" si="281"/>
        <v>42344.035104166665</v>
      </c>
      <c r="T1800" s="14">
        <f t="shared" si="282"/>
        <v>42404.035104166665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280"/>
        <v>1.7457500000000001E-2</v>
      </c>
      <c r="P1801"/>
      <c r="Q1801" s="9" t="s">
        <v>8337</v>
      </c>
      <c r="R1801" t="s">
        <v>8338</v>
      </c>
      <c r="S1801" s="14">
        <f t="shared" si="281"/>
        <v>41934.551018518519</v>
      </c>
      <c r="T1801" s="14">
        <f t="shared" si="282"/>
        <v>41954.592685185191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280"/>
        <v>0.20449632511889321</v>
      </c>
      <c r="P1802"/>
      <c r="Q1802" s="9" t="s">
        <v>8337</v>
      </c>
      <c r="R1802" t="s">
        <v>8338</v>
      </c>
      <c r="S1802" s="14">
        <f t="shared" si="281"/>
        <v>42623.314467592594</v>
      </c>
      <c r="T1802" s="14">
        <f t="shared" si="282"/>
        <v>42653.314467592594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280"/>
        <v>0.13852941176470587</v>
      </c>
      <c r="P1803"/>
      <c r="Q1803" s="9" t="s">
        <v>8337</v>
      </c>
      <c r="R1803" t="s">
        <v>8338</v>
      </c>
      <c r="S1803" s="14">
        <f t="shared" si="281"/>
        <v>42321.368842592594</v>
      </c>
      <c r="T1803" s="14">
        <f t="shared" si="282"/>
        <v>42353.215277777781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280"/>
        <v>0.48485714285714288</v>
      </c>
      <c r="P1804"/>
      <c r="Q1804" s="9" t="s">
        <v>8337</v>
      </c>
      <c r="R1804" t="s">
        <v>8338</v>
      </c>
      <c r="S1804" s="14">
        <f t="shared" si="281"/>
        <v>42159.180902777785</v>
      </c>
      <c r="T1804" s="14">
        <f t="shared" si="282"/>
        <v>42182.624305555561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280"/>
        <v>0.308</v>
      </c>
      <c r="P1805"/>
      <c r="Q1805" s="9" t="s">
        <v>8337</v>
      </c>
      <c r="R1805" t="s">
        <v>8338</v>
      </c>
      <c r="S1805" s="14">
        <f t="shared" si="281"/>
        <v>42017.779884259267</v>
      </c>
      <c r="T1805" s="14">
        <f t="shared" si="282"/>
        <v>42048.779884259267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280"/>
        <v>0.35174193548387095</v>
      </c>
      <c r="P1806"/>
      <c r="Q1806" s="9" t="s">
        <v>8337</v>
      </c>
      <c r="R1806" t="s">
        <v>8338</v>
      </c>
      <c r="S1806" s="14">
        <f t="shared" si="281"/>
        <v>42282.386620370373</v>
      </c>
      <c r="T1806" s="14">
        <f t="shared" si="282"/>
        <v>42322.428287037044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280"/>
        <v>0.36404444444444445</v>
      </c>
      <c r="P1807"/>
      <c r="Q1807" s="9" t="s">
        <v>8337</v>
      </c>
      <c r="R1807" t="s">
        <v>8338</v>
      </c>
      <c r="S1807" s="14">
        <f t="shared" si="281"/>
        <v>42247.512245370373</v>
      </c>
      <c r="T1807" s="14">
        <f t="shared" si="282"/>
        <v>42279.458333333336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280"/>
        <v>2.955E-2</v>
      </c>
      <c r="P1808"/>
      <c r="Q1808" s="9" t="s">
        <v>8337</v>
      </c>
      <c r="R1808" t="s">
        <v>8338</v>
      </c>
      <c r="S1808" s="14">
        <f t="shared" si="281"/>
        <v>41877.346631944449</v>
      </c>
      <c r="T1808" s="14">
        <f t="shared" si="282"/>
        <v>41912.346631944449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280"/>
        <v>0.1106</v>
      </c>
      <c r="P1809"/>
      <c r="Q1809" s="9" t="s">
        <v>8337</v>
      </c>
      <c r="R1809" t="s">
        <v>8338</v>
      </c>
      <c r="S1809" s="14">
        <f t="shared" si="281"/>
        <v>41879.776770833334</v>
      </c>
      <c r="T1809" s="14">
        <f t="shared" si="282"/>
        <v>41909.776770833334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280"/>
        <v>0.41407142857142859</v>
      </c>
      <c r="P1810"/>
      <c r="Q1810" s="9" t="s">
        <v>8337</v>
      </c>
      <c r="R1810" t="s">
        <v>8338</v>
      </c>
      <c r="S1810" s="14">
        <f t="shared" si="281"/>
        <v>42742.389236111114</v>
      </c>
      <c r="T1810" s="14">
        <f t="shared" si="282"/>
        <v>42777.389236111114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280"/>
        <v>0.10857142857142857</v>
      </c>
      <c r="P1811"/>
      <c r="Q1811" s="9" t="s">
        <v>8337</v>
      </c>
      <c r="R1811" t="s">
        <v>8338</v>
      </c>
      <c r="S1811" s="14">
        <f t="shared" si="281"/>
        <v>42029.616192129637</v>
      </c>
      <c r="T1811" s="14">
        <f t="shared" si="282"/>
        <v>42064.616192129637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280"/>
        <v>3.3333333333333333E-2</v>
      </c>
      <c r="P1812"/>
      <c r="Q1812" s="9" t="s">
        <v>8337</v>
      </c>
      <c r="R1812" t="s">
        <v>8338</v>
      </c>
      <c r="S1812" s="14">
        <f t="shared" si="281"/>
        <v>41860.618356481486</v>
      </c>
      <c r="T1812" s="14">
        <f t="shared" si="282"/>
        <v>41872.618356481486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280"/>
        <v>7.407407407407407E-4</v>
      </c>
      <c r="P1813">
        <f>SUM(E1813/L1813)</f>
        <v>1.5384615384615385</v>
      </c>
      <c r="Q1813" s="9" t="s">
        <v>8337</v>
      </c>
      <c r="R1813" t="s">
        <v>8338</v>
      </c>
      <c r="S1813" s="14">
        <f t="shared" si="281"/>
        <v>41876.142013888893</v>
      </c>
      <c r="T1813" s="14">
        <f t="shared" si="282"/>
        <v>41935.875</v>
      </c>
      <c r="U1813">
        <f>SUM(L1813+5)</f>
        <v>31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280"/>
        <v>0.13307692307692306</v>
      </c>
      <c r="P1814"/>
      <c r="Q1814" s="9" t="s">
        <v>8337</v>
      </c>
      <c r="R1814" t="s">
        <v>8338</v>
      </c>
      <c r="S1814" s="14">
        <f t="shared" si="281"/>
        <v>42524.027037037034</v>
      </c>
      <c r="T1814" s="14">
        <f t="shared" si="282"/>
        <v>42554.027037037034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280"/>
        <v>0</v>
      </c>
      <c r="P1815" t="e">
        <f>SUM(E1815/L1815)</f>
        <v>#DIV/0!</v>
      </c>
      <c r="Q1815" s="9" t="s">
        <v>8337</v>
      </c>
      <c r="R1815" t="s">
        <v>8338</v>
      </c>
      <c r="S1815" s="14">
        <f t="shared" si="281"/>
        <v>41829.597361111111</v>
      </c>
      <c r="T1815" s="14">
        <f t="shared" si="282"/>
        <v>41859.597361111111</v>
      </c>
      <c r="U1815">
        <f>SUM(L1815+5)</f>
        <v>5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280"/>
        <v>0.49183333333333334</v>
      </c>
      <c r="P1816"/>
      <c r="Q1816" s="9" t="s">
        <v>8337</v>
      </c>
      <c r="R1816" t="s">
        <v>8338</v>
      </c>
      <c r="S1816" s="14">
        <f t="shared" si="281"/>
        <v>42033.022407407414</v>
      </c>
      <c r="T1816" s="14">
        <f t="shared" si="282"/>
        <v>42063.022407407414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280"/>
        <v>0</v>
      </c>
      <c r="P1817" t="e">
        <f>SUM(E1817/L1817)</f>
        <v>#DIV/0!</v>
      </c>
      <c r="Q1817" s="9" t="s">
        <v>8337</v>
      </c>
      <c r="R1817" t="s">
        <v>8338</v>
      </c>
      <c r="S1817" s="14">
        <f t="shared" si="281"/>
        <v>42172.615011574082</v>
      </c>
      <c r="T1817" s="14">
        <f t="shared" si="282"/>
        <v>42186.615011574082</v>
      </c>
      <c r="U1817">
        <f>SUM(L1817+5)</f>
        <v>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280"/>
        <v>2.036E-2</v>
      </c>
      <c r="P1818"/>
      <c r="Q1818" s="9" t="s">
        <v>8337</v>
      </c>
      <c r="R1818" t="s">
        <v>8338</v>
      </c>
      <c r="S1818" s="14">
        <f t="shared" si="281"/>
        <v>42548.58452546296</v>
      </c>
      <c r="T1818" s="14">
        <f t="shared" si="282"/>
        <v>42576.500000000007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280"/>
        <v>0.52327777777777773</v>
      </c>
      <c r="P1819"/>
      <c r="Q1819" s="9" t="s">
        <v>8337</v>
      </c>
      <c r="R1819" t="s">
        <v>8338</v>
      </c>
      <c r="S1819" s="14">
        <f t="shared" si="281"/>
        <v>42705.370451388888</v>
      </c>
      <c r="T1819" s="14">
        <f t="shared" si="282"/>
        <v>42764.999305555561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280"/>
        <v>0</v>
      </c>
      <c r="P1820" t="e">
        <f>SUM(E1820/L1820)</f>
        <v>#DIV/0!</v>
      </c>
      <c r="Q1820" s="9" t="s">
        <v>8337</v>
      </c>
      <c r="R1820" t="s">
        <v>8338</v>
      </c>
      <c r="S1820" s="14">
        <f t="shared" si="281"/>
        <v>42066.942708333336</v>
      </c>
      <c r="T1820" s="14">
        <f t="shared" si="282"/>
        <v>42096.901041666664</v>
      </c>
      <c r="U1820">
        <f>SUM(L1820+5)</f>
        <v>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280"/>
        <v>2.0833333333333332E-2</v>
      </c>
      <c r="P1821"/>
      <c r="Q1821" s="9" t="s">
        <v>8337</v>
      </c>
      <c r="R1821" t="s">
        <v>8338</v>
      </c>
      <c r="S1821" s="14">
        <f t="shared" si="281"/>
        <v>41820.460601851853</v>
      </c>
      <c r="T1821" s="14">
        <f t="shared" si="282"/>
        <v>41850.460601851853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280"/>
        <v>6.565384615384616E-2</v>
      </c>
      <c r="P1822"/>
      <c r="Q1822" s="9" t="s">
        <v>8337</v>
      </c>
      <c r="R1822" t="s">
        <v>8338</v>
      </c>
      <c r="S1822" s="14">
        <f t="shared" si="281"/>
        <v>42064.792708333342</v>
      </c>
      <c r="T1822" s="14">
        <f t="shared" si="282"/>
        <v>42094.75104166667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280"/>
        <v>1.3489</v>
      </c>
      <c r="P1823"/>
      <c r="Q1823" s="9" t="s">
        <v>8324</v>
      </c>
      <c r="R1823" t="s">
        <v>8325</v>
      </c>
      <c r="S1823" s="14">
        <f t="shared" si="281"/>
        <v>40926.027395833335</v>
      </c>
      <c r="T1823" s="14">
        <f t="shared" si="282"/>
        <v>40971.027395833335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280"/>
        <v>1</v>
      </c>
      <c r="P1824"/>
      <c r="Q1824" s="9" t="s">
        <v>8324</v>
      </c>
      <c r="R1824" t="s">
        <v>8325</v>
      </c>
      <c r="S1824" s="14">
        <f t="shared" si="281"/>
        <v>41634.505347222221</v>
      </c>
      <c r="T1824" s="14">
        <f t="shared" si="282"/>
        <v>41670.500694444447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280"/>
        <v>1.1585714285714286</v>
      </c>
      <c r="P1825"/>
      <c r="Q1825" s="9" t="s">
        <v>8324</v>
      </c>
      <c r="R1825" t="s">
        <v>8325</v>
      </c>
      <c r="S1825" s="14">
        <f t="shared" si="281"/>
        <v>41176.393240740741</v>
      </c>
      <c r="T1825" s="14">
        <f t="shared" si="282"/>
        <v>41206.393240740741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280"/>
        <v>1.0006666666666666</v>
      </c>
      <c r="P1826"/>
      <c r="Q1826" s="9" t="s">
        <v>8324</v>
      </c>
      <c r="R1826" t="s">
        <v>8325</v>
      </c>
      <c r="S1826" s="14">
        <f t="shared" si="281"/>
        <v>41626.624618055561</v>
      </c>
      <c r="T1826" s="14">
        <f t="shared" si="282"/>
        <v>41646.797222222223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280"/>
        <v>1.0505</v>
      </c>
      <c r="P1827"/>
      <c r="Q1827" s="9" t="s">
        <v>8324</v>
      </c>
      <c r="R1827" t="s">
        <v>8325</v>
      </c>
      <c r="S1827" s="14">
        <f t="shared" si="281"/>
        <v>41443.542858796296</v>
      </c>
      <c r="T1827" s="14">
        <f t="shared" si="282"/>
        <v>41466.542858796296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280"/>
        <v>1.01</v>
      </c>
      <c r="P1828"/>
      <c r="Q1828" s="9" t="s">
        <v>8324</v>
      </c>
      <c r="R1828" t="s">
        <v>8325</v>
      </c>
      <c r="S1828" s="14">
        <f t="shared" si="281"/>
        <v>41657.632141203707</v>
      </c>
      <c r="T1828" s="14">
        <f t="shared" si="282"/>
        <v>41687.632141203707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280"/>
        <v>1.0066250000000001</v>
      </c>
      <c r="P1829"/>
      <c r="Q1829" s="9" t="s">
        <v>8324</v>
      </c>
      <c r="R1829" t="s">
        <v>8325</v>
      </c>
      <c r="S1829" s="14">
        <f t="shared" si="281"/>
        <v>40555.034270833334</v>
      </c>
      <c r="T1829" s="14">
        <f t="shared" si="282"/>
        <v>40605.034270833334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280"/>
        <v>1.0016</v>
      </c>
      <c r="P1830"/>
      <c r="Q1830" s="9" t="s">
        <v>8324</v>
      </c>
      <c r="R1830" t="s">
        <v>8325</v>
      </c>
      <c r="S1830" s="14">
        <f t="shared" si="281"/>
        <v>41736.607986111114</v>
      </c>
      <c r="T1830" s="14">
        <f t="shared" si="282"/>
        <v>41768.625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280"/>
        <v>1.6668333333333334</v>
      </c>
      <c r="P1831"/>
      <c r="Q1831" s="9" t="s">
        <v>8324</v>
      </c>
      <c r="R1831" t="s">
        <v>8325</v>
      </c>
      <c r="S1831" s="14">
        <f t="shared" si="281"/>
        <v>40515.795960648153</v>
      </c>
      <c r="T1831" s="14">
        <f t="shared" si="282"/>
        <v>40564.625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280"/>
        <v>1.0153333333333334</v>
      </c>
      <c r="P1832"/>
      <c r="Q1832" s="9" t="s">
        <v>8324</v>
      </c>
      <c r="R1832" t="s">
        <v>8325</v>
      </c>
      <c r="S1832" s="14">
        <f t="shared" si="281"/>
        <v>41664.392442129632</v>
      </c>
      <c r="T1832" s="14">
        <f t="shared" si="282"/>
        <v>41694.392442129632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280"/>
        <v>1.03</v>
      </c>
      <c r="P1833"/>
      <c r="Q1833" s="9" t="s">
        <v>8324</v>
      </c>
      <c r="R1833" t="s">
        <v>8325</v>
      </c>
      <c r="S1833" s="14">
        <f t="shared" si="281"/>
        <v>41026.704432870371</v>
      </c>
      <c r="T1833" s="14">
        <f t="shared" si="282"/>
        <v>41041.704432870371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280"/>
        <v>1.4285714285714286</v>
      </c>
      <c r="P1834"/>
      <c r="Q1834" s="9" t="s">
        <v>8324</v>
      </c>
      <c r="R1834" t="s">
        <v>8325</v>
      </c>
      <c r="S1834" s="14">
        <f t="shared" si="281"/>
        <v>40576.24799768519</v>
      </c>
      <c r="T1834" s="14">
        <f t="shared" si="282"/>
        <v>40606.24799768519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280"/>
        <v>2.625</v>
      </c>
      <c r="P1835"/>
      <c r="Q1835" s="9" t="s">
        <v>8324</v>
      </c>
      <c r="R1835" t="s">
        <v>8325</v>
      </c>
      <c r="S1835" s="14">
        <f t="shared" si="281"/>
        <v>41302.752349537041</v>
      </c>
      <c r="T1835" s="14">
        <f t="shared" si="282"/>
        <v>41335.040972222225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280"/>
        <v>1.1805000000000001</v>
      </c>
      <c r="P1836"/>
      <c r="Q1836" s="9" t="s">
        <v>8324</v>
      </c>
      <c r="R1836" t="s">
        <v>8325</v>
      </c>
      <c r="S1836" s="14">
        <f t="shared" si="281"/>
        <v>41988.672395833339</v>
      </c>
      <c r="T1836" s="14">
        <f t="shared" si="282"/>
        <v>42028.672395833339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280"/>
        <v>1.04</v>
      </c>
      <c r="P1837"/>
      <c r="Q1837" s="9" t="s">
        <v>8324</v>
      </c>
      <c r="R1837" t="s">
        <v>8325</v>
      </c>
      <c r="S1837" s="14">
        <f t="shared" si="281"/>
        <v>42430.410543981481</v>
      </c>
      <c r="T1837" s="14">
        <f t="shared" si="282"/>
        <v>42460.368877314817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280"/>
        <v>2.0034000000000001</v>
      </c>
      <c r="P1838"/>
      <c r="Q1838" s="9" t="s">
        <v>8324</v>
      </c>
      <c r="R1838" t="s">
        <v>8325</v>
      </c>
      <c r="S1838" s="14">
        <f t="shared" si="281"/>
        <v>41305.517696759263</v>
      </c>
      <c r="T1838" s="14">
        <f t="shared" si="282"/>
        <v>41322.517696759263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280"/>
        <v>3.0683333333333334</v>
      </c>
      <c r="P1839"/>
      <c r="Q1839" s="9" t="s">
        <v>8324</v>
      </c>
      <c r="R1839" t="s">
        <v>8325</v>
      </c>
      <c r="S1839" s="14">
        <f t="shared" si="281"/>
        <v>40925.756192129636</v>
      </c>
      <c r="T1839" s="14">
        <f t="shared" si="282"/>
        <v>40985.714525462965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280"/>
        <v>1.00149</v>
      </c>
      <c r="P1840"/>
      <c r="Q1840" s="9" t="s">
        <v>8324</v>
      </c>
      <c r="R1840" t="s">
        <v>8325</v>
      </c>
      <c r="S1840" s="14">
        <f t="shared" si="281"/>
        <v>40788.494872685187</v>
      </c>
      <c r="T1840" s="14">
        <f t="shared" si="282"/>
        <v>40816.833333333336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280"/>
        <v>2.0529999999999999</v>
      </c>
      <c r="P1841"/>
      <c r="Q1841" s="9" t="s">
        <v>8324</v>
      </c>
      <c r="R1841" t="s">
        <v>8325</v>
      </c>
      <c r="S1841" s="14">
        <f t="shared" si="281"/>
        <v>42614.430347222224</v>
      </c>
      <c r="T1841" s="14">
        <f t="shared" si="282"/>
        <v>42644.430347222224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280"/>
        <v>1.0888888888888888</v>
      </c>
      <c r="P1842"/>
      <c r="Q1842" s="9" t="s">
        <v>8324</v>
      </c>
      <c r="R1842" t="s">
        <v>8325</v>
      </c>
      <c r="S1842" s="14">
        <f t="shared" si="281"/>
        <v>41381.804513888892</v>
      </c>
      <c r="T1842" s="14">
        <f t="shared" si="282"/>
        <v>41400.915972222225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280"/>
        <v>1.0175000000000001</v>
      </c>
      <c r="P1843"/>
      <c r="Q1843" s="9" t="s">
        <v>8324</v>
      </c>
      <c r="R1843" t="s">
        <v>8325</v>
      </c>
      <c r="S1843" s="14">
        <f t="shared" si="281"/>
        <v>41745.553761574076</v>
      </c>
      <c r="T1843" s="14">
        <f t="shared" si="282"/>
        <v>41778.915972222225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280"/>
        <v>1.2524999999999999</v>
      </c>
      <c r="P1844"/>
      <c r="Q1844" s="9" t="s">
        <v>8324</v>
      </c>
      <c r="R1844" t="s">
        <v>8325</v>
      </c>
      <c r="S1844" s="14">
        <f t="shared" si="281"/>
        <v>42031.340057870373</v>
      </c>
      <c r="T1844" s="14">
        <f t="shared" si="282"/>
        <v>42064.957638888889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280"/>
        <v>1.2400610000000001</v>
      </c>
      <c r="P1845"/>
      <c r="Q1845" s="9" t="s">
        <v>8324</v>
      </c>
      <c r="R1845" t="s">
        <v>8325</v>
      </c>
      <c r="S1845" s="14">
        <f t="shared" si="281"/>
        <v>40564.7031712963</v>
      </c>
      <c r="T1845" s="14">
        <f t="shared" si="282"/>
        <v>40594.7031712963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280"/>
        <v>1.014</v>
      </c>
      <c r="P1846"/>
      <c r="Q1846" s="9" t="s">
        <v>8324</v>
      </c>
      <c r="R1846" t="s">
        <v>8325</v>
      </c>
      <c r="S1846" s="14">
        <f t="shared" si="281"/>
        <v>40666.681875000002</v>
      </c>
      <c r="T1846" s="14">
        <f t="shared" si="282"/>
        <v>40704.833333333336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280"/>
        <v>1</v>
      </c>
      <c r="P1847"/>
      <c r="Q1847" s="9" t="s">
        <v>8324</v>
      </c>
      <c r="R1847" t="s">
        <v>8325</v>
      </c>
      <c r="S1847" s="14">
        <f t="shared" si="281"/>
        <v>42523.041643518525</v>
      </c>
      <c r="T1847" s="14">
        <f t="shared" si="282"/>
        <v>42537.913194444445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280"/>
        <v>1.3792666666666666</v>
      </c>
      <c r="P1848"/>
      <c r="Q1848" s="9" t="s">
        <v>8324</v>
      </c>
      <c r="R1848" t="s">
        <v>8325</v>
      </c>
      <c r="S1848" s="14">
        <f t="shared" si="281"/>
        <v>41228.358530092599</v>
      </c>
      <c r="T1848" s="14">
        <f t="shared" si="282"/>
        <v>41258.358530092599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280"/>
        <v>1.2088000000000001</v>
      </c>
      <c r="P1849"/>
      <c r="Q1849" s="9" t="s">
        <v>8324</v>
      </c>
      <c r="R1849" t="s">
        <v>8325</v>
      </c>
      <c r="S1849" s="14">
        <f t="shared" si="281"/>
        <v>42093.944814814815</v>
      </c>
      <c r="T1849" s="14">
        <f t="shared" si="282"/>
        <v>42114.944814814815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280"/>
        <v>1.0736666666666668</v>
      </c>
      <c r="P1850"/>
      <c r="Q1850" s="9" t="s">
        <v>8324</v>
      </c>
      <c r="R1850" t="s">
        <v>8325</v>
      </c>
      <c r="S1850" s="14">
        <f t="shared" si="281"/>
        <v>40691.496388888889</v>
      </c>
      <c r="T1850" s="14">
        <f t="shared" si="282"/>
        <v>40754.999305555561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280"/>
        <v>1.0033333333333334</v>
      </c>
      <c r="P1851"/>
      <c r="Q1851" s="9" t="s">
        <v>8324</v>
      </c>
      <c r="R1851" t="s">
        <v>8325</v>
      </c>
      <c r="S1851" s="14">
        <f t="shared" si="281"/>
        <v>41169.553923611114</v>
      </c>
      <c r="T1851" s="14">
        <f t="shared" si="282"/>
        <v>41199.553923611114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280"/>
        <v>1.0152222222222222</v>
      </c>
      <c r="P1852"/>
      <c r="Q1852" s="9" t="s">
        <v>8324</v>
      </c>
      <c r="R1852" t="s">
        <v>8325</v>
      </c>
      <c r="S1852" s="14">
        <f t="shared" si="281"/>
        <v>41800.66782407408</v>
      </c>
      <c r="T1852" s="14">
        <f t="shared" si="282"/>
        <v>41830.66782407408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280"/>
        <v>1.0007692307692309</v>
      </c>
      <c r="P1853"/>
      <c r="Q1853" s="9" t="s">
        <v>8324</v>
      </c>
      <c r="R1853" t="s">
        <v>8325</v>
      </c>
      <c r="S1853" s="14">
        <f t="shared" si="281"/>
        <v>41827.615023148152</v>
      </c>
      <c r="T1853" s="14">
        <f t="shared" si="282"/>
        <v>41847.75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280"/>
        <v>1.1696666666666666</v>
      </c>
      <c r="P1854"/>
      <c r="Q1854" s="9" t="s">
        <v>8324</v>
      </c>
      <c r="R1854" t="s">
        <v>8325</v>
      </c>
      <c r="S1854" s="14">
        <f t="shared" si="281"/>
        <v>42081.479768518526</v>
      </c>
      <c r="T1854" s="14">
        <f t="shared" si="282"/>
        <v>42118.708333333336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280"/>
        <v>1.01875</v>
      </c>
      <c r="P1855"/>
      <c r="Q1855" s="9" t="s">
        <v>8324</v>
      </c>
      <c r="R1855" t="s">
        <v>8325</v>
      </c>
      <c r="S1855" s="14">
        <f t="shared" si="281"/>
        <v>41176.76871527778</v>
      </c>
      <c r="T1855" s="14">
        <f t="shared" si="282"/>
        <v>41226.810381944444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280"/>
        <v>1.0212366666666666</v>
      </c>
      <c r="P1856"/>
      <c r="Q1856" s="9" t="s">
        <v>8324</v>
      </c>
      <c r="R1856" t="s">
        <v>8325</v>
      </c>
      <c r="S1856" s="14">
        <f t="shared" si="281"/>
        <v>41387.729594907411</v>
      </c>
      <c r="T1856" s="14">
        <f t="shared" si="282"/>
        <v>41417.729594907411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280"/>
        <v>1.5405897142857143</v>
      </c>
      <c r="P1857"/>
      <c r="Q1857" s="9" t="s">
        <v>8324</v>
      </c>
      <c r="R1857" t="s">
        <v>8325</v>
      </c>
      <c r="S1857" s="14">
        <f t="shared" si="281"/>
        <v>41600.246990740743</v>
      </c>
      <c r="T1857" s="14">
        <f t="shared" si="282"/>
        <v>41645.246990740743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280"/>
        <v>1.0125</v>
      </c>
      <c r="P1858"/>
      <c r="Q1858" s="9" t="s">
        <v>8324</v>
      </c>
      <c r="R1858" t="s">
        <v>8325</v>
      </c>
      <c r="S1858" s="14">
        <f t="shared" si="281"/>
        <v>41817.563333333332</v>
      </c>
      <c r="T1858" s="14">
        <f t="shared" si="282"/>
        <v>41838.563333333332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283">E1859/D1859</f>
        <v>1</v>
      </c>
      <c r="P1859"/>
      <c r="Q1859" s="9" t="s">
        <v>8324</v>
      </c>
      <c r="R1859" t="s">
        <v>8325</v>
      </c>
      <c r="S1859" s="14">
        <f t="shared" ref="S1859:S1922" si="284">((J1859/60/60/24)+DATE(1970,1,1)+(-7/24))</f>
        <v>41864.477002314816</v>
      </c>
      <c r="T1859" s="14">
        <f t="shared" ref="T1859:T1922" si="285">((I1859/60/60/24)+DATE(1970,1,1)+(-7/24))</f>
        <v>41894.477002314816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283"/>
        <v>1.0874800874800874</v>
      </c>
      <c r="P1860"/>
      <c r="Q1860" s="9" t="s">
        <v>8324</v>
      </c>
      <c r="R1860" t="s">
        <v>8325</v>
      </c>
      <c r="S1860" s="14">
        <f t="shared" si="284"/>
        <v>40832.908807870372</v>
      </c>
      <c r="T1860" s="14">
        <f t="shared" si="285"/>
        <v>40892.950474537043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283"/>
        <v>1.3183333333333334</v>
      </c>
      <c r="P1861"/>
      <c r="Q1861" s="9" t="s">
        <v>8324</v>
      </c>
      <c r="R1861" t="s">
        <v>8325</v>
      </c>
      <c r="S1861" s="14">
        <f t="shared" si="284"/>
        <v>40778.478344907409</v>
      </c>
      <c r="T1861" s="14">
        <f t="shared" si="285"/>
        <v>40808.478344907409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283"/>
        <v>1.3346666666666667</v>
      </c>
      <c r="P1862"/>
      <c r="Q1862" s="9" t="s">
        <v>8324</v>
      </c>
      <c r="R1862" t="s">
        <v>8325</v>
      </c>
      <c r="S1862" s="14">
        <f t="shared" si="284"/>
        <v>41655.417638888888</v>
      </c>
      <c r="T1862" s="14">
        <f t="shared" si="285"/>
        <v>41676.417638888888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283"/>
        <v>0</v>
      </c>
      <c r="P1863" t="e">
        <f>SUM(E1863/L1863)</f>
        <v>#DIV/0!</v>
      </c>
      <c r="Q1863" s="9" t="s">
        <v>8332</v>
      </c>
      <c r="R1863" t="s">
        <v>8334</v>
      </c>
      <c r="S1863" s="14">
        <f t="shared" si="284"/>
        <v>42000.008576388893</v>
      </c>
      <c r="T1863" s="14">
        <f t="shared" si="285"/>
        <v>42030.008576388893</v>
      </c>
      <c r="U1863">
        <f>SUM(L1863+5)</f>
        <v>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283"/>
        <v>8.0833333333333326E-2</v>
      </c>
      <c r="P1864"/>
      <c r="Q1864" s="9" t="s">
        <v>8332</v>
      </c>
      <c r="R1864" t="s">
        <v>8334</v>
      </c>
      <c r="S1864" s="14">
        <f t="shared" si="284"/>
        <v>42755.20108796296</v>
      </c>
      <c r="T1864" s="14">
        <f t="shared" si="285"/>
        <v>42802.020833333336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283"/>
        <v>4.0000000000000001E-3</v>
      </c>
      <c r="P1865">
        <f>SUM(E1865/L1865)</f>
        <v>5</v>
      </c>
      <c r="Q1865" s="9" t="s">
        <v>8332</v>
      </c>
      <c r="R1865" t="s">
        <v>8334</v>
      </c>
      <c r="S1865" s="14">
        <f t="shared" si="284"/>
        <v>41772.505613425928</v>
      </c>
      <c r="T1865" s="14">
        <f t="shared" si="285"/>
        <v>41802.505613425928</v>
      </c>
      <c r="U1865">
        <f>SUM(L1865+5)</f>
        <v>7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283"/>
        <v>0.42892307692307691</v>
      </c>
      <c r="P1866"/>
      <c r="Q1866" s="9" t="s">
        <v>8332</v>
      </c>
      <c r="R1866" t="s">
        <v>8334</v>
      </c>
      <c r="S1866" s="14">
        <f t="shared" si="284"/>
        <v>41733.424768518518</v>
      </c>
      <c r="T1866" s="14">
        <f t="shared" si="285"/>
        <v>41763.424768518518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283"/>
        <v>3.6363636363636364E-5</v>
      </c>
      <c r="P1867">
        <f>SUM(E1867/L1867)</f>
        <v>2</v>
      </c>
      <c r="Q1867" s="9" t="s">
        <v>8332</v>
      </c>
      <c r="R1867" t="s">
        <v>8334</v>
      </c>
      <c r="S1867" s="14">
        <f t="shared" si="284"/>
        <v>42645.075775462967</v>
      </c>
      <c r="T1867" s="14">
        <f t="shared" si="285"/>
        <v>42680.117442129638</v>
      </c>
      <c r="U1867">
        <f>SUM(L1867+5)</f>
        <v>7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283"/>
        <v>5.0000000000000001E-3</v>
      </c>
      <c r="P1868"/>
      <c r="Q1868" s="9" t="s">
        <v>8332</v>
      </c>
      <c r="R1868" t="s">
        <v>8334</v>
      </c>
      <c r="S1868" s="14">
        <f t="shared" si="284"/>
        <v>42741.954826388894</v>
      </c>
      <c r="T1868" s="14">
        <f t="shared" si="285"/>
        <v>42794.875000000007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283"/>
        <v>5.0000000000000001E-4</v>
      </c>
      <c r="P1869">
        <f>SUM(E1869/L1869)</f>
        <v>10</v>
      </c>
      <c r="Q1869" s="9" t="s">
        <v>8332</v>
      </c>
      <c r="R1869" t="s">
        <v>8334</v>
      </c>
      <c r="S1869" s="14">
        <f t="shared" si="284"/>
        <v>42649.633240740739</v>
      </c>
      <c r="T1869" s="14">
        <f t="shared" si="285"/>
        <v>42679.633240740739</v>
      </c>
      <c r="U1869">
        <f>SUM(L1869+5)</f>
        <v>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283"/>
        <v>4.8680000000000001E-2</v>
      </c>
      <c r="P1870"/>
      <c r="Q1870" s="9" t="s">
        <v>8332</v>
      </c>
      <c r="R1870" t="s">
        <v>8334</v>
      </c>
      <c r="S1870" s="14">
        <f t="shared" si="284"/>
        <v>42328.487557870372</v>
      </c>
      <c r="T1870" s="14">
        <f t="shared" si="285"/>
        <v>42353.040972222225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283"/>
        <v>0</v>
      </c>
      <c r="P1871" t="e">
        <f>SUM(E1871/L1871)</f>
        <v>#DIV/0!</v>
      </c>
      <c r="Q1871" s="9" t="s">
        <v>8332</v>
      </c>
      <c r="R1871" t="s">
        <v>8334</v>
      </c>
      <c r="S1871" s="14">
        <f t="shared" si="284"/>
        <v>42708.711215277777</v>
      </c>
      <c r="T1871" s="14">
        <f t="shared" si="285"/>
        <v>42738.711215277777</v>
      </c>
      <c r="U1871">
        <f>SUM(L1871+5)</f>
        <v>5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283"/>
        <v>0.10314285714285715</v>
      </c>
      <c r="P1872"/>
      <c r="Q1872" s="9" t="s">
        <v>8332</v>
      </c>
      <c r="R1872" t="s">
        <v>8334</v>
      </c>
      <c r="S1872" s="14">
        <f t="shared" si="284"/>
        <v>42371.064062500001</v>
      </c>
      <c r="T1872" s="14">
        <f t="shared" si="285"/>
        <v>42399.886805555558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283"/>
        <v>0.7178461538461538</v>
      </c>
      <c r="P1873"/>
      <c r="Q1873" s="9" t="s">
        <v>8332</v>
      </c>
      <c r="R1873" t="s">
        <v>8334</v>
      </c>
      <c r="S1873" s="14">
        <f t="shared" si="284"/>
        <v>41923.491909722223</v>
      </c>
      <c r="T1873" s="14">
        <f t="shared" si="285"/>
        <v>41963.533576388894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283"/>
        <v>1.06E-2</v>
      </c>
      <c r="P1874"/>
      <c r="Q1874" s="9" t="s">
        <v>8332</v>
      </c>
      <c r="R1874" t="s">
        <v>8334</v>
      </c>
      <c r="S1874" s="14">
        <f t="shared" si="284"/>
        <v>42154.83798611111</v>
      </c>
      <c r="T1874" s="14">
        <f t="shared" si="285"/>
        <v>42184.83798611111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283"/>
        <v>4.4999999999999997E-3</v>
      </c>
      <c r="P1875">
        <f t="shared" ref="P1875:P1876" si="286">SUM(E1875/L1875)</f>
        <v>18</v>
      </c>
      <c r="Q1875" s="9" t="s">
        <v>8332</v>
      </c>
      <c r="R1875" t="s">
        <v>8334</v>
      </c>
      <c r="S1875" s="14">
        <f t="shared" si="284"/>
        <v>42164.324189814819</v>
      </c>
      <c r="T1875" s="14">
        <f t="shared" si="285"/>
        <v>42193.406250000007</v>
      </c>
      <c r="U1875">
        <f t="shared" ref="U1875:U1876" si="287">SUM(L1875+5)</f>
        <v>7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283"/>
        <v>1.6249999999999999E-4</v>
      </c>
      <c r="P1876">
        <f t="shared" si="286"/>
        <v>13</v>
      </c>
      <c r="Q1876" s="9" t="s">
        <v>8332</v>
      </c>
      <c r="R1876" t="s">
        <v>8334</v>
      </c>
      <c r="S1876" s="14">
        <f t="shared" si="284"/>
        <v>42529.677465277775</v>
      </c>
      <c r="T1876" s="14">
        <f t="shared" si="285"/>
        <v>42549.677465277775</v>
      </c>
      <c r="U1876">
        <f t="shared" si="287"/>
        <v>7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283"/>
        <v>5.1000000000000004E-3</v>
      </c>
      <c r="P1877"/>
      <c r="Q1877" s="9" t="s">
        <v>8332</v>
      </c>
      <c r="R1877" t="s">
        <v>8334</v>
      </c>
      <c r="S1877" s="14">
        <f t="shared" si="284"/>
        <v>42528.607731481483</v>
      </c>
      <c r="T1877" s="14">
        <f t="shared" si="285"/>
        <v>42588.607731481483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283"/>
        <v>0</v>
      </c>
      <c r="P1878" t="e">
        <f t="shared" ref="P1878:P1881" si="288">SUM(E1878/L1878)</f>
        <v>#DIV/0!</v>
      </c>
      <c r="Q1878" s="9" t="s">
        <v>8332</v>
      </c>
      <c r="R1878" t="s">
        <v>8334</v>
      </c>
      <c r="S1878" s="14">
        <f t="shared" si="284"/>
        <v>41775.993113425924</v>
      </c>
      <c r="T1878" s="14">
        <f t="shared" si="285"/>
        <v>41805.993113425924</v>
      </c>
      <c r="U1878">
        <f t="shared" ref="U1878:U1881" si="289">SUM(L1878+5)</f>
        <v>5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283"/>
        <v>0</v>
      </c>
      <c r="P1879" t="e">
        <f t="shared" si="288"/>
        <v>#DIV/0!</v>
      </c>
      <c r="Q1879" s="9" t="s">
        <v>8332</v>
      </c>
      <c r="R1879" t="s">
        <v>8334</v>
      </c>
      <c r="S1879" s="14">
        <f t="shared" si="284"/>
        <v>42034.737557870372</v>
      </c>
      <c r="T1879" s="14">
        <f t="shared" si="285"/>
        <v>42063.737557870372</v>
      </c>
      <c r="U1879">
        <f t="shared" si="289"/>
        <v>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283"/>
        <v>0</v>
      </c>
      <c r="P1880" t="e">
        <f t="shared" si="288"/>
        <v>#DIV/0!</v>
      </c>
      <c r="Q1880" s="9" t="s">
        <v>8332</v>
      </c>
      <c r="R1880" t="s">
        <v>8334</v>
      </c>
      <c r="S1880" s="14">
        <f t="shared" si="284"/>
        <v>41772.71707175926</v>
      </c>
      <c r="T1880" s="14">
        <f t="shared" si="285"/>
        <v>41802.71707175926</v>
      </c>
      <c r="U1880">
        <f t="shared" si="289"/>
        <v>5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283"/>
        <v>1.1999999999999999E-3</v>
      </c>
      <c r="P1881">
        <f t="shared" si="288"/>
        <v>3</v>
      </c>
      <c r="Q1881" s="9" t="s">
        <v>8332</v>
      </c>
      <c r="R1881" t="s">
        <v>8334</v>
      </c>
      <c r="S1881" s="14">
        <f t="shared" si="284"/>
        <v>42413.357974537044</v>
      </c>
      <c r="T1881" s="14">
        <f t="shared" si="285"/>
        <v>42443.316307870373</v>
      </c>
      <c r="U1881">
        <f t="shared" si="289"/>
        <v>7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283"/>
        <v>0.20080000000000001</v>
      </c>
      <c r="P1882"/>
      <c r="Q1882" s="9" t="s">
        <v>8332</v>
      </c>
      <c r="R1882" t="s">
        <v>8334</v>
      </c>
      <c r="S1882" s="14">
        <f t="shared" si="284"/>
        <v>42430.275231481479</v>
      </c>
      <c r="T1882" s="14">
        <f t="shared" si="285"/>
        <v>42459.233564814822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283"/>
        <v>1.726845</v>
      </c>
      <c r="P1883"/>
      <c r="Q1883" s="9" t="s">
        <v>8324</v>
      </c>
      <c r="R1883" t="s">
        <v>8328</v>
      </c>
      <c r="S1883" s="14">
        <f t="shared" si="284"/>
        <v>42042.860983796294</v>
      </c>
      <c r="T1883" s="14">
        <f t="shared" si="285"/>
        <v>42072.819317129637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283"/>
        <v>1.008955223880597</v>
      </c>
      <c r="P1884"/>
      <c r="Q1884" s="9" t="s">
        <v>8324</v>
      </c>
      <c r="R1884" t="s">
        <v>8328</v>
      </c>
      <c r="S1884" s="14">
        <f t="shared" si="284"/>
        <v>41067.657546296301</v>
      </c>
      <c r="T1884" s="14">
        <f t="shared" si="285"/>
        <v>41100.700000000004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283"/>
        <v>1.0480480480480481</v>
      </c>
      <c r="P1885"/>
      <c r="Q1885" s="9" t="s">
        <v>8324</v>
      </c>
      <c r="R1885" t="s">
        <v>8328</v>
      </c>
      <c r="S1885" s="14">
        <f t="shared" si="284"/>
        <v>40977.656342592592</v>
      </c>
      <c r="T1885" s="14">
        <f t="shared" si="285"/>
        <v>41007.614675925928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283"/>
        <v>1.351</v>
      </c>
      <c r="P1886"/>
      <c r="Q1886" s="9" t="s">
        <v>8324</v>
      </c>
      <c r="R1886" t="s">
        <v>8328</v>
      </c>
      <c r="S1886" s="14">
        <f t="shared" si="284"/>
        <v>41204.906655092593</v>
      </c>
      <c r="T1886" s="14">
        <f t="shared" si="285"/>
        <v>41240.208333333336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283"/>
        <v>1.1632786885245903</v>
      </c>
      <c r="P1887"/>
      <c r="Q1887" s="9" t="s">
        <v>8324</v>
      </c>
      <c r="R1887" t="s">
        <v>8328</v>
      </c>
      <c r="S1887" s="14">
        <f t="shared" si="284"/>
        <v>41098.802199074074</v>
      </c>
      <c r="T1887" s="14">
        <f t="shared" si="285"/>
        <v>41131.625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283"/>
        <v>1.0208333333333333</v>
      </c>
      <c r="P1888"/>
      <c r="Q1888" s="9" t="s">
        <v>8324</v>
      </c>
      <c r="R1888" t="s">
        <v>8328</v>
      </c>
      <c r="S1888" s="14">
        <f t="shared" si="284"/>
        <v>41925.615023148152</v>
      </c>
      <c r="T1888" s="14">
        <f t="shared" si="285"/>
        <v>41955.656689814816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283"/>
        <v>1.1116666666666666</v>
      </c>
      <c r="P1889"/>
      <c r="Q1889" s="9" t="s">
        <v>8324</v>
      </c>
      <c r="R1889" t="s">
        <v>8328</v>
      </c>
      <c r="S1889" s="14">
        <f t="shared" si="284"/>
        <v>42323.508472222224</v>
      </c>
      <c r="T1889" s="14">
        <f t="shared" si="285"/>
        <v>42341.604166666664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283"/>
        <v>1.6608000000000001</v>
      </c>
      <c r="P1890"/>
      <c r="Q1890" s="9" t="s">
        <v>8324</v>
      </c>
      <c r="R1890" t="s">
        <v>8328</v>
      </c>
      <c r="S1890" s="14">
        <f t="shared" si="284"/>
        <v>40298.948287037041</v>
      </c>
      <c r="T1890" s="14">
        <f t="shared" si="285"/>
        <v>40329.915972222225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283"/>
        <v>1.0660000000000001</v>
      </c>
      <c r="P1891"/>
      <c r="Q1891" s="9" t="s">
        <v>8324</v>
      </c>
      <c r="R1891" t="s">
        <v>8328</v>
      </c>
      <c r="S1891" s="14">
        <f t="shared" si="284"/>
        <v>41299.501689814817</v>
      </c>
      <c r="T1891" s="14">
        <f t="shared" si="285"/>
        <v>41344.460023148153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283"/>
        <v>1.4458441666666668</v>
      </c>
      <c r="P1892"/>
      <c r="Q1892" s="9" t="s">
        <v>8324</v>
      </c>
      <c r="R1892" t="s">
        <v>8328</v>
      </c>
      <c r="S1892" s="14">
        <f t="shared" si="284"/>
        <v>41228.494537037041</v>
      </c>
      <c r="T1892" s="14">
        <f t="shared" si="285"/>
        <v>41258.494537037041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283"/>
        <v>1.0555000000000001</v>
      </c>
      <c r="P1893"/>
      <c r="Q1893" s="9" t="s">
        <v>8324</v>
      </c>
      <c r="R1893" t="s">
        <v>8328</v>
      </c>
      <c r="S1893" s="14">
        <f t="shared" si="284"/>
        <v>40335.506412037037</v>
      </c>
      <c r="T1893" s="14">
        <f t="shared" si="285"/>
        <v>40380.958333333336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283"/>
        <v>1.3660000000000001</v>
      </c>
      <c r="P1894"/>
      <c r="Q1894" s="9" t="s">
        <v>8324</v>
      </c>
      <c r="R1894" t="s">
        <v>8328</v>
      </c>
      <c r="S1894" s="14">
        <f t="shared" si="284"/>
        <v>40671.34584490741</v>
      </c>
      <c r="T1894" s="14">
        <f t="shared" si="285"/>
        <v>40701.34584490741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283"/>
        <v>1.04</v>
      </c>
      <c r="P1895"/>
      <c r="Q1895" s="9" t="s">
        <v>8324</v>
      </c>
      <c r="R1895" t="s">
        <v>8328</v>
      </c>
      <c r="S1895" s="14">
        <f t="shared" si="284"/>
        <v>40632.650289351855</v>
      </c>
      <c r="T1895" s="14">
        <f t="shared" si="285"/>
        <v>40648.874305555561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283"/>
        <v>1.145</v>
      </c>
      <c r="P1896"/>
      <c r="Q1896" s="9" t="s">
        <v>8324</v>
      </c>
      <c r="R1896" t="s">
        <v>8328</v>
      </c>
      <c r="S1896" s="14">
        <f t="shared" si="284"/>
        <v>40920.613229166673</v>
      </c>
      <c r="T1896" s="14">
        <f t="shared" si="285"/>
        <v>40951.613229166673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283"/>
        <v>1.0171957671957672</v>
      </c>
      <c r="P1897"/>
      <c r="Q1897" s="9" t="s">
        <v>8324</v>
      </c>
      <c r="R1897" t="s">
        <v>8328</v>
      </c>
      <c r="S1897" s="14">
        <f t="shared" si="284"/>
        <v>42267.455115740748</v>
      </c>
      <c r="T1897" s="14">
        <f t="shared" si="285"/>
        <v>42297.455115740748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283"/>
        <v>1.2394678492239468</v>
      </c>
      <c r="P1898"/>
      <c r="Q1898" s="9" t="s">
        <v>8324</v>
      </c>
      <c r="R1898" t="s">
        <v>8328</v>
      </c>
      <c r="S1898" s="14">
        <f t="shared" si="284"/>
        <v>40981.418576388889</v>
      </c>
      <c r="T1898" s="14">
        <f t="shared" si="285"/>
        <v>41011.418576388889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283"/>
        <v>1.0245669291338582</v>
      </c>
      <c r="P1899"/>
      <c r="Q1899" s="9" t="s">
        <v>8324</v>
      </c>
      <c r="R1899" t="s">
        <v>8328</v>
      </c>
      <c r="S1899" s="14">
        <f t="shared" si="284"/>
        <v>41680.291736111118</v>
      </c>
      <c r="T1899" s="14">
        <f t="shared" si="285"/>
        <v>41702.583333333336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283"/>
        <v>1.4450000000000001</v>
      </c>
      <c r="P1900"/>
      <c r="Q1900" s="9" t="s">
        <v>8324</v>
      </c>
      <c r="R1900" t="s">
        <v>8328</v>
      </c>
      <c r="S1900" s="14">
        <f t="shared" si="284"/>
        <v>42365.901307870372</v>
      </c>
      <c r="T1900" s="14">
        <f t="shared" si="285"/>
        <v>42401.458333333336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283"/>
        <v>1.3333333333333333</v>
      </c>
      <c r="P1901"/>
      <c r="Q1901" s="9" t="s">
        <v>8324</v>
      </c>
      <c r="R1901" t="s">
        <v>8328</v>
      </c>
      <c r="S1901" s="14">
        <f t="shared" si="284"/>
        <v>42058.650069444448</v>
      </c>
      <c r="T1901" s="14">
        <f t="shared" si="285"/>
        <v>42088.608402777776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283"/>
        <v>1.0936440000000001</v>
      </c>
      <c r="P1902"/>
      <c r="Q1902" s="9" t="s">
        <v>8324</v>
      </c>
      <c r="R1902" t="s">
        <v>8328</v>
      </c>
      <c r="S1902" s="14">
        <f t="shared" si="284"/>
        <v>41160.58021990741</v>
      </c>
      <c r="T1902" s="14">
        <f t="shared" si="285"/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283"/>
        <v>2.696969696969697E-2</v>
      </c>
      <c r="P1903"/>
      <c r="Q1903" s="9" t="s">
        <v>8318</v>
      </c>
      <c r="R1903" t="s">
        <v>8347</v>
      </c>
      <c r="S1903" s="14">
        <f t="shared" si="284"/>
        <v>42116.251493055555</v>
      </c>
      <c r="T1903" s="14">
        <f t="shared" si="285"/>
        <v>42146.250000000007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283"/>
        <v>1.2E-2</v>
      </c>
      <c r="P1904"/>
      <c r="Q1904" s="9" t="s">
        <v>8318</v>
      </c>
      <c r="R1904" t="s">
        <v>8347</v>
      </c>
      <c r="S1904" s="14">
        <f t="shared" si="284"/>
        <v>42037.498229166667</v>
      </c>
      <c r="T1904" s="14">
        <f t="shared" si="285"/>
        <v>42067.498229166667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283"/>
        <v>0.46600000000000003</v>
      </c>
      <c r="P1905"/>
      <c r="Q1905" s="9" t="s">
        <v>8318</v>
      </c>
      <c r="R1905" t="s">
        <v>8347</v>
      </c>
      <c r="S1905" s="14">
        <f t="shared" si="284"/>
        <v>42702.479062500002</v>
      </c>
      <c r="T1905" s="14">
        <f t="shared" si="285"/>
        <v>42762.479062500002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283"/>
        <v>1E-3</v>
      </c>
      <c r="P1906">
        <f t="shared" ref="P1906:P1907" si="290">SUM(E1906/L1906)</f>
        <v>25</v>
      </c>
      <c r="Q1906" s="9" t="s">
        <v>8318</v>
      </c>
      <c r="R1906" t="s">
        <v>8347</v>
      </c>
      <c r="S1906" s="14">
        <f t="shared" si="284"/>
        <v>42326.39376157408</v>
      </c>
      <c r="T1906" s="14">
        <f t="shared" si="285"/>
        <v>42371.39376157408</v>
      </c>
      <c r="U1906">
        <f t="shared" ref="U1906:U1907" si="291">SUM(L1906+5)</f>
        <v>7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283"/>
        <v>1.6800000000000001E-3</v>
      </c>
      <c r="P1907">
        <f t="shared" si="290"/>
        <v>10.5</v>
      </c>
      <c r="Q1907" s="9" t="s">
        <v>8318</v>
      </c>
      <c r="R1907" t="s">
        <v>8347</v>
      </c>
      <c r="S1907" s="14">
        <f t="shared" si="284"/>
        <v>41859.634189814817</v>
      </c>
      <c r="T1907" s="14">
        <f t="shared" si="285"/>
        <v>41889.634189814817</v>
      </c>
      <c r="U1907">
        <f t="shared" si="291"/>
        <v>9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283"/>
        <v>0.42759999999999998</v>
      </c>
      <c r="P1908"/>
      <c r="Q1908" s="9" t="s">
        <v>8318</v>
      </c>
      <c r="R1908" t="s">
        <v>8347</v>
      </c>
      <c r="S1908" s="14">
        <f t="shared" si="284"/>
        <v>42514.379432870373</v>
      </c>
      <c r="T1908" s="14">
        <f t="shared" si="285"/>
        <v>42544.379432870373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283"/>
        <v>2.8333333333333335E-3</v>
      </c>
      <c r="P1909">
        <f>SUM(E1909/L1909)</f>
        <v>21.25</v>
      </c>
      <c r="Q1909" s="9" t="s">
        <v>8318</v>
      </c>
      <c r="R1909" t="s">
        <v>8347</v>
      </c>
      <c r="S1909" s="14">
        <f t="shared" si="284"/>
        <v>41767.295428240745</v>
      </c>
      <c r="T1909" s="14">
        <f t="shared" si="285"/>
        <v>41782.295428240745</v>
      </c>
      <c r="U1909">
        <f>SUM(L1909+5)</f>
        <v>9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283"/>
        <v>1.7319999999999999E-2</v>
      </c>
      <c r="P1910"/>
      <c r="Q1910" s="9" t="s">
        <v>8318</v>
      </c>
      <c r="R1910" t="s">
        <v>8347</v>
      </c>
      <c r="S1910" s="14">
        <f t="shared" si="284"/>
        <v>42703.626157407409</v>
      </c>
      <c r="T1910" s="14">
        <f t="shared" si="285"/>
        <v>42733.626157407409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283"/>
        <v>0.14111428571428572</v>
      </c>
      <c r="P1911"/>
      <c r="Q1911" s="9" t="s">
        <v>8318</v>
      </c>
      <c r="R1911" t="s">
        <v>8347</v>
      </c>
      <c r="S1911" s="14">
        <f t="shared" si="284"/>
        <v>41905.137488425928</v>
      </c>
      <c r="T1911" s="14">
        <f t="shared" si="285"/>
        <v>41935.137488425928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283"/>
        <v>0.39395294117647056</v>
      </c>
      <c r="P1912"/>
      <c r="Q1912" s="9" t="s">
        <v>8318</v>
      </c>
      <c r="R1912" t="s">
        <v>8347</v>
      </c>
      <c r="S1912" s="14">
        <f t="shared" si="284"/>
        <v>42264.671493055554</v>
      </c>
      <c r="T1912" s="14">
        <f t="shared" si="285"/>
        <v>42308.656250000007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283"/>
        <v>2.3529411764705883E-4</v>
      </c>
      <c r="P1913">
        <f>SUM(E1913/L1913)</f>
        <v>10</v>
      </c>
      <c r="Q1913" s="9" t="s">
        <v>8318</v>
      </c>
      <c r="R1913" t="s">
        <v>8347</v>
      </c>
      <c r="S1913" s="14">
        <f t="shared" si="284"/>
        <v>41829.742291666669</v>
      </c>
      <c r="T1913" s="14">
        <f t="shared" si="285"/>
        <v>41859.742291666669</v>
      </c>
      <c r="U1913">
        <f>SUM(L1913+5)</f>
        <v>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283"/>
        <v>0.59299999999999997</v>
      </c>
      <c r="P1914"/>
      <c r="Q1914" s="9" t="s">
        <v>8318</v>
      </c>
      <c r="R1914" t="s">
        <v>8347</v>
      </c>
      <c r="S1914" s="14">
        <f t="shared" si="284"/>
        <v>42128.93472222222</v>
      </c>
      <c r="T1914" s="14">
        <f t="shared" si="285"/>
        <v>42158.93472222222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283"/>
        <v>1.3270833333333334E-2</v>
      </c>
      <c r="P1915"/>
      <c r="Q1915" s="9" t="s">
        <v>8318</v>
      </c>
      <c r="R1915" t="s">
        <v>8347</v>
      </c>
      <c r="S1915" s="14">
        <f t="shared" si="284"/>
        <v>41890.219652777778</v>
      </c>
      <c r="T1915" s="14">
        <f t="shared" si="285"/>
        <v>41920.219652777778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283"/>
        <v>9.0090090090090086E-2</v>
      </c>
      <c r="P1916"/>
      <c r="Q1916" s="9" t="s">
        <v>8318</v>
      </c>
      <c r="R1916" t="s">
        <v>8347</v>
      </c>
      <c r="S1916" s="14">
        <f t="shared" si="284"/>
        <v>41928.882789351854</v>
      </c>
      <c r="T1916" s="14">
        <f t="shared" si="285"/>
        <v>41943.874305555561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283"/>
        <v>1.6E-2</v>
      </c>
      <c r="P1917"/>
      <c r="Q1917" s="9" t="s">
        <v>8318</v>
      </c>
      <c r="R1917" t="s">
        <v>8347</v>
      </c>
      <c r="S1917" s="14">
        <f t="shared" si="284"/>
        <v>41863.757199074076</v>
      </c>
      <c r="T1917" s="14">
        <f t="shared" si="285"/>
        <v>41883.757199074076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283"/>
        <v>5.1000000000000004E-3</v>
      </c>
      <c r="P1918"/>
      <c r="Q1918" s="9" t="s">
        <v>8318</v>
      </c>
      <c r="R1918" t="s">
        <v>8347</v>
      </c>
      <c r="S1918" s="14">
        <f t="shared" si="284"/>
        <v>42656.42563657408</v>
      </c>
      <c r="T1918" s="14">
        <f t="shared" si="285"/>
        <v>42681.467303240745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283"/>
        <v>0.52570512820512816</v>
      </c>
      <c r="P1919"/>
      <c r="Q1919" s="9" t="s">
        <v>8318</v>
      </c>
      <c r="R1919" t="s">
        <v>8347</v>
      </c>
      <c r="S1919" s="14">
        <f t="shared" si="284"/>
        <v>42745.978391203702</v>
      </c>
      <c r="T1919" s="14">
        <f t="shared" si="285"/>
        <v>42775.978391203702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283"/>
        <v>1.04E-2</v>
      </c>
      <c r="P1920"/>
      <c r="Q1920" s="9" t="s">
        <v>8318</v>
      </c>
      <c r="R1920" t="s">
        <v>8347</v>
      </c>
      <c r="S1920" s="14">
        <f t="shared" si="284"/>
        <v>41828.498275462967</v>
      </c>
      <c r="T1920" s="14">
        <f t="shared" si="285"/>
        <v>41863.498275462967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283"/>
        <v>0.47399999999999998</v>
      </c>
      <c r="P1921"/>
      <c r="Q1921" s="9" t="s">
        <v>8318</v>
      </c>
      <c r="R1921" t="s">
        <v>8347</v>
      </c>
      <c r="S1921" s="14">
        <f t="shared" si="284"/>
        <v>42113.58390046296</v>
      </c>
      <c r="T1921" s="14">
        <f t="shared" si="285"/>
        <v>42143.58390046296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283"/>
        <v>0.43030000000000002</v>
      </c>
      <c r="P1922"/>
      <c r="Q1922" s="9" t="s">
        <v>8318</v>
      </c>
      <c r="R1922" t="s">
        <v>8347</v>
      </c>
      <c r="S1922" s="14">
        <f t="shared" si="284"/>
        <v>42270.584039351852</v>
      </c>
      <c r="T1922" s="14">
        <f t="shared" si="285"/>
        <v>42298.666666666664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292">E1923/D1923</f>
        <v>1.3680000000000001</v>
      </c>
      <c r="P1923"/>
      <c r="Q1923" s="9" t="s">
        <v>8324</v>
      </c>
      <c r="R1923" t="s">
        <v>8328</v>
      </c>
      <c r="S1923" s="14">
        <f t="shared" ref="S1923:S1986" si="293">((J1923/60/60/24)+DATE(1970,1,1)+(-7/24))</f>
        <v>41073.929895833338</v>
      </c>
      <c r="T1923" s="14">
        <f t="shared" ref="T1923:T1986" si="294">((I1923/60/60/24)+DATE(1970,1,1)+(-7/24))</f>
        <v>41103.929895833338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292"/>
        <v>1.1555</v>
      </c>
      <c r="P1924"/>
      <c r="Q1924" s="9" t="s">
        <v>8324</v>
      </c>
      <c r="R1924" t="s">
        <v>8328</v>
      </c>
      <c r="S1924" s="14">
        <f t="shared" si="293"/>
        <v>41589.964201388888</v>
      </c>
      <c r="T1924" s="14">
        <f t="shared" si="294"/>
        <v>41619.964201388888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292"/>
        <v>2.4079999999999999</v>
      </c>
      <c r="P1925"/>
      <c r="Q1925" s="9" t="s">
        <v>8324</v>
      </c>
      <c r="R1925" t="s">
        <v>8328</v>
      </c>
      <c r="S1925" s="14">
        <f t="shared" si="293"/>
        <v>40772.557083333333</v>
      </c>
      <c r="T1925" s="14">
        <f t="shared" si="294"/>
        <v>40812.915972222225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292"/>
        <v>1.1439999999999999</v>
      </c>
      <c r="P1926"/>
      <c r="Q1926" s="9" t="s">
        <v>8324</v>
      </c>
      <c r="R1926" t="s">
        <v>8328</v>
      </c>
      <c r="S1926" s="14">
        <f t="shared" si="293"/>
        <v>41626.469386574077</v>
      </c>
      <c r="T1926" s="14">
        <f t="shared" si="294"/>
        <v>41654.522916666669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292"/>
        <v>1.1033333333333333</v>
      </c>
      <c r="P1927"/>
      <c r="Q1927" s="9" t="s">
        <v>8324</v>
      </c>
      <c r="R1927" t="s">
        <v>8328</v>
      </c>
      <c r="S1927" s="14">
        <f t="shared" si="293"/>
        <v>41535.609814814816</v>
      </c>
      <c r="T1927" s="14">
        <f t="shared" si="294"/>
        <v>41557.708333333336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292"/>
        <v>1.9537933333333333</v>
      </c>
      <c r="P1928"/>
      <c r="Q1928" s="9" t="s">
        <v>8324</v>
      </c>
      <c r="R1928" t="s">
        <v>8328</v>
      </c>
      <c r="S1928" s="14">
        <f t="shared" si="293"/>
        <v>40456.662685185183</v>
      </c>
      <c r="T1928" s="14">
        <f t="shared" si="294"/>
        <v>40483.726388888892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292"/>
        <v>1.0333333333333334</v>
      </c>
      <c r="P1929"/>
      <c r="Q1929" s="9" t="s">
        <v>8324</v>
      </c>
      <c r="R1929" t="s">
        <v>8328</v>
      </c>
      <c r="S1929" s="14">
        <f t="shared" si="293"/>
        <v>40960.569895833338</v>
      </c>
      <c r="T1929" s="14">
        <f t="shared" si="294"/>
        <v>40975.915972222225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292"/>
        <v>1.031372549019608</v>
      </c>
      <c r="P1930"/>
      <c r="Q1930" s="9" t="s">
        <v>8324</v>
      </c>
      <c r="R1930" t="s">
        <v>8328</v>
      </c>
      <c r="S1930" s="14">
        <f t="shared" si="293"/>
        <v>41371.356412037043</v>
      </c>
      <c r="T1930" s="14">
        <f t="shared" si="294"/>
        <v>41401.356412037043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292"/>
        <v>1.003125</v>
      </c>
      <c r="P1931"/>
      <c r="Q1931" s="9" t="s">
        <v>8324</v>
      </c>
      <c r="R1931" t="s">
        <v>8328</v>
      </c>
      <c r="S1931" s="14">
        <f t="shared" si="293"/>
        <v>40686.729930555557</v>
      </c>
      <c r="T1931" s="14">
        <f t="shared" si="294"/>
        <v>40728.729930555557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292"/>
        <v>1.27</v>
      </c>
      <c r="P1932"/>
      <c r="Q1932" s="9" t="s">
        <v>8324</v>
      </c>
      <c r="R1932" t="s">
        <v>8328</v>
      </c>
      <c r="S1932" s="14">
        <f t="shared" si="293"/>
        <v>41402.267152777778</v>
      </c>
      <c r="T1932" s="14">
        <f t="shared" si="294"/>
        <v>41462.267152777778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292"/>
        <v>1.20601</v>
      </c>
      <c r="P1933"/>
      <c r="Q1933" s="9" t="s">
        <v>8324</v>
      </c>
      <c r="R1933" t="s">
        <v>8328</v>
      </c>
      <c r="S1933" s="14">
        <f t="shared" si="293"/>
        <v>41037.600798611114</v>
      </c>
      <c r="T1933" s="14">
        <f t="shared" si="294"/>
        <v>41050.854166666672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292"/>
        <v>1.0699047619047619</v>
      </c>
      <c r="P1934"/>
      <c r="Q1934" s="9" t="s">
        <v>8324</v>
      </c>
      <c r="R1934" t="s">
        <v>8328</v>
      </c>
      <c r="S1934" s="14">
        <f t="shared" si="293"/>
        <v>40911.518206018518</v>
      </c>
      <c r="T1934" s="14">
        <f t="shared" si="294"/>
        <v>40932.518206018518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292"/>
        <v>1.7243333333333333</v>
      </c>
      <c r="P1935"/>
      <c r="Q1935" s="9" t="s">
        <v>8324</v>
      </c>
      <c r="R1935" t="s">
        <v>8328</v>
      </c>
      <c r="S1935" s="14">
        <f t="shared" si="293"/>
        <v>41878.839201388888</v>
      </c>
      <c r="T1935" s="14">
        <f t="shared" si="294"/>
        <v>41908.839201388888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292"/>
        <v>1.2362</v>
      </c>
      <c r="P1936"/>
      <c r="Q1936" s="9" t="s">
        <v>8324</v>
      </c>
      <c r="R1936" t="s">
        <v>8328</v>
      </c>
      <c r="S1936" s="14">
        <f t="shared" si="293"/>
        <v>40865.575474537043</v>
      </c>
      <c r="T1936" s="14">
        <f t="shared" si="294"/>
        <v>40901.916666666672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292"/>
        <v>1.0840000000000001</v>
      </c>
      <c r="P1937"/>
      <c r="Q1937" s="9" t="s">
        <v>8324</v>
      </c>
      <c r="R1937" t="s">
        <v>8328</v>
      </c>
      <c r="S1937" s="14">
        <f t="shared" si="293"/>
        <v>41773.640868055561</v>
      </c>
      <c r="T1937" s="14">
        <f t="shared" si="294"/>
        <v>41810.915972222225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292"/>
        <v>1.1652013333333333</v>
      </c>
      <c r="P1938"/>
      <c r="Q1938" s="9" t="s">
        <v>8324</v>
      </c>
      <c r="R1938" t="s">
        <v>8328</v>
      </c>
      <c r="S1938" s="14">
        <f t="shared" si="293"/>
        <v>40852.598032407412</v>
      </c>
      <c r="T1938" s="14">
        <f t="shared" si="294"/>
        <v>40882.957638888889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292"/>
        <v>1.8724499999999999</v>
      </c>
      <c r="P1939"/>
      <c r="Q1939" s="9" t="s">
        <v>8324</v>
      </c>
      <c r="R1939" t="s">
        <v>8328</v>
      </c>
      <c r="S1939" s="14">
        <f t="shared" si="293"/>
        <v>41058.827326388891</v>
      </c>
      <c r="T1939" s="14">
        <f t="shared" si="294"/>
        <v>41074.874305555561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292"/>
        <v>1.1593333333333333</v>
      </c>
      <c r="P1940"/>
      <c r="Q1940" s="9" t="s">
        <v>8324</v>
      </c>
      <c r="R1940" t="s">
        <v>8328</v>
      </c>
      <c r="S1940" s="14">
        <f t="shared" si="293"/>
        <v>41425.967951388891</v>
      </c>
      <c r="T1940" s="14">
        <f t="shared" si="294"/>
        <v>41456.916666666672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292"/>
        <v>1.107</v>
      </c>
      <c r="P1941"/>
      <c r="Q1941" s="9" t="s">
        <v>8324</v>
      </c>
      <c r="R1941" t="s">
        <v>8328</v>
      </c>
      <c r="S1941" s="14">
        <f t="shared" si="293"/>
        <v>41313.693379629629</v>
      </c>
      <c r="T1941" s="14">
        <f t="shared" si="294"/>
        <v>41343.651712962965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292"/>
        <v>1.7092307692307693</v>
      </c>
      <c r="P1942"/>
      <c r="Q1942" s="9" t="s">
        <v>8324</v>
      </c>
      <c r="R1942" t="s">
        <v>8328</v>
      </c>
      <c r="S1942" s="14">
        <f t="shared" si="293"/>
        <v>40670.215659722227</v>
      </c>
      <c r="T1942" s="14">
        <f t="shared" si="294"/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292"/>
        <v>1.2611835600000001</v>
      </c>
      <c r="P1943"/>
      <c r="Q1943" s="9" t="s">
        <v>8318</v>
      </c>
      <c r="R1943" t="s">
        <v>8348</v>
      </c>
      <c r="S1943" s="14">
        <f t="shared" si="293"/>
        <v>41743.999201388891</v>
      </c>
      <c r="T1943" s="14">
        <f t="shared" si="294"/>
        <v>41773.999201388891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292"/>
        <v>1.3844033333333334</v>
      </c>
      <c r="P1944"/>
      <c r="Q1944" s="9" t="s">
        <v>8318</v>
      </c>
      <c r="R1944" t="s">
        <v>8348</v>
      </c>
      <c r="S1944" s="14">
        <f t="shared" si="293"/>
        <v>40638.536342592597</v>
      </c>
      <c r="T1944" s="14">
        <f t="shared" si="294"/>
        <v>40728.536342592597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292"/>
        <v>17.052499999999998</v>
      </c>
      <c r="P1945"/>
      <c r="Q1945" s="9" t="s">
        <v>8318</v>
      </c>
      <c r="R1945" t="s">
        <v>8348</v>
      </c>
      <c r="S1945" s="14">
        <f t="shared" si="293"/>
        <v>42547.978194444448</v>
      </c>
      <c r="T1945" s="14">
        <f t="shared" si="294"/>
        <v>42592.978194444448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292"/>
        <v>7.8805550000000002</v>
      </c>
      <c r="P1946"/>
      <c r="Q1946" s="9" t="s">
        <v>8318</v>
      </c>
      <c r="R1946" t="s">
        <v>8348</v>
      </c>
      <c r="S1946" s="14">
        <f t="shared" si="293"/>
        <v>41730.292708333334</v>
      </c>
      <c r="T1946" s="14">
        <f t="shared" si="294"/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292"/>
        <v>3.4801799999999998</v>
      </c>
      <c r="P1947"/>
      <c r="Q1947" s="9" t="s">
        <v>8318</v>
      </c>
      <c r="R1947" t="s">
        <v>8348</v>
      </c>
      <c r="S1947" s="14">
        <f t="shared" si="293"/>
        <v>42156.960162037045</v>
      </c>
      <c r="T1947" s="14">
        <f t="shared" si="294"/>
        <v>42196.960162037045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292"/>
        <v>1.4974666666666667</v>
      </c>
      <c r="P1948"/>
      <c r="Q1948" s="9" t="s">
        <v>8318</v>
      </c>
      <c r="R1948" t="s">
        <v>8348</v>
      </c>
      <c r="S1948" s="14">
        <f t="shared" si="293"/>
        <v>41688.858344907407</v>
      </c>
      <c r="T1948" s="14">
        <f t="shared" si="294"/>
        <v>41748.816678240742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292"/>
        <v>1.0063375000000001</v>
      </c>
      <c r="P1949"/>
      <c r="Q1949" s="9" t="s">
        <v>8318</v>
      </c>
      <c r="R1949" t="s">
        <v>8348</v>
      </c>
      <c r="S1949" s="14">
        <f t="shared" si="293"/>
        <v>40102.626388888893</v>
      </c>
      <c r="T1949" s="14">
        <f t="shared" si="294"/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292"/>
        <v>8.0021100000000001</v>
      </c>
      <c r="P1950"/>
      <c r="Q1950" s="9" t="s">
        <v>8318</v>
      </c>
      <c r="R1950" t="s">
        <v>8348</v>
      </c>
      <c r="S1950" s="14">
        <f t="shared" si="293"/>
        <v>42473.312604166669</v>
      </c>
      <c r="T1950" s="14">
        <f t="shared" si="294"/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292"/>
        <v>1.0600260000000001</v>
      </c>
      <c r="P1951"/>
      <c r="Q1951" s="9" t="s">
        <v>8318</v>
      </c>
      <c r="R1951" t="s">
        <v>8348</v>
      </c>
      <c r="S1951" s="14">
        <f t="shared" si="293"/>
        <v>41800.131377314814</v>
      </c>
      <c r="T1951" s="14">
        <f t="shared" si="294"/>
        <v>41830.131377314814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292"/>
        <v>2.0051866666666669</v>
      </c>
      <c r="P1952"/>
      <c r="Q1952" s="9" t="s">
        <v>8318</v>
      </c>
      <c r="R1952" t="s">
        <v>8348</v>
      </c>
      <c r="S1952" s="14">
        <f t="shared" si="293"/>
        <v>40623.889733796299</v>
      </c>
      <c r="T1952" s="14">
        <f t="shared" si="294"/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292"/>
        <v>2.1244399999999999</v>
      </c>
      <c r="P1953"/>
      <c r="Q1953" s="9" t="s">
        <v>8318</v>
      </c>
      <c r="R1953" t="s">
        <v>8348</v>
      </c>
      <c r="S1953" s="14">
        <f t="shared" si="293"/>
        <v>42651.128900462965</v>
      </c>
      <c r="T1953" s="14">
        <f t="shared" si="294"/>
        <v>42681.170567129629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292"/>
        <v>1.9847237142857144</v>
      </c>
      <c r="P1954"/>
      <c r="Q1954" s="9" t="s">
        <v>8318</v>
      </c>
      <c r="R1954" t="s">
        <v>8348</v>
      </c>
      <c r="S1954" s="14">
        <f t="shared" si="293"/>
        <v>41526.314988425926</v>
      </c>
      <c r="T1954" s="14">
        <f t="shared" si="294"/>
        <v>41563.314988425926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292"/>
        <v>2.2594666666666665</v>
      </c>
      <c r="P1955"/>
      <c r="Q1955" s="9" t="s">
        <v>8318</v>
      </c>
      <c r="R1955" t="s">
        <v>8348</v>
      </c>
      <c r="S1955" s="14">
        <f t="shared" si="293"/>
        <v>40940.908159722225</v>
      </c>
      <c r="T1955" s="14">
        <f t="shared" si="294"/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292"/>
        <v>6.9894800000000004</v>
      </c>
      <c r="P1956"/>
      <c r="Q1956" s="9" t="s">
        <v>8318</v>
      </c>
      <c r="R1956" t="s">
        <v>8348</v>
      </c>
      <c r="S1956" s="14">
        <f t="shared" si="293"/>
        <v>42394.289074074077</v>
      </c>
      <c r="T1956" s="14">
        <f t="shared" si="294"/>
        <v>42440.916666666664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292"/>
        <v>3.9859528571428569</v>
      </c>
      <c r="P1957"/>
      <c r="Q1957" s="9" t="s">
        <v>8318</v>
      </c>
      <c r="R1957" t="s">
        <v>8348</v>
      </c>
      <c r="S1957" s="14">
        <f t="shared" si="293"/>
        <v>41019.980104166672</v>
      </c>
      <c r="T1957" s="14">
        <f t="shared" si="294"/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292"/>
        <v>2.9403333333333332</v>
      </c>
      <c r="P1958"/>
      <c r="Q1958" s="9" t="s">
        <v>8318</v>
      </c>
      <c r="R1958" t="s">
        <v>8348</v>
      </c>
      <c r="S1958" s="14">
        <f t="shared" si="293"/>
        <v>42067.632002314822</v>
      </c>
      <c r="T1958" s="14">
        <f t="shared" si="294"/>
        <v>42112.59033564815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292"/>
        <v>1.6750470000000002</v>
      </c>
      <c r="P1959"/>
      <c r="Q1959" s="9" t="s">
        <v>8318</v>
      </c>
      <c r="R1959" t="s">
        <v>8348</v>
      </c>
      <c r="S1959" s="14">
        <f t="shared" si="293"/>
        <v>41178.806863425925</v>
      </c>
      <c r="T1959" s="14">
        <f t="shared" si="294"/>
        <v>41208.806863425925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292"/>
        <v>14.355717142857143</v>
      </c>
      <c r="P1960"/>
      <c r="Q1960" s="9" t="s">
        <v>8318</v>
      </c>
      <c r="R1960" t="s">
        <v>8348</v>
      </c>
      <c r="S1960" s="14">
        <f t="shared" si="293"/>
        <v>41326.69630787037</v>
      </c>
      <c r="T1960" s="14">
        <f t="shared" si="294"/>
        <v>41356.654641203706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292"/>
        <v>1.5673440000000001</v>
      </c>
      <c r="P1961"/>
      <c r="Q1961" s="9" t="s">
        <v>8318</v>
      </c>
      <c r="R1961" t="s">
        <v>8348</v>
      </c>
      <c r="S1961" s="14">
        <f t="shared" si="293"/>
        <v>41871.553935185191</v>
      </c>
      <c r="T1961" s="14">
        <f t="shared" si="294"/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292"/>
        <v>1.1790285714285715</v>
      </c>
      <c r="P1962"/>
      <c r="Q1962" s="9" t="s">
        <v>8318</v>
      </c>
      <c r="R1962" t="s">
        <v>8348</v>
      </c>
      <c r="S1962" s="14">
        <f t="shared" si="293"/>
        <v>41964.071076388893</v>
      </c>
      <c r="T1962" s="14">
        <f t="shared" si="294"/>
        <v>41994.071076388893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292"/>
        <v>11.053811999999999</v>
      </c>
      <c r="P1963"/>
      <c r="Q1963" s="9" t="s">
        <v>8318</v>
      </c>
      <c r="R1963" t="s">
        <v>8348</v>
      </c>
      <c r="S1963" s="14">
        <f t="shared" si="293"/>
        <v>41147.902974537043</v>
      </c>
      <c r="T1963" s="14">
        <f t="shared" si="294"/>
        <v>41187.874305555561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292"/>
        <v>1.9292499999999999</v>
      </c>
      <c r="P1964"/>
      <c r="Q1964" s="9" t="s">
        <v>8318</v>
      </c>
      <c r="R1964" t="s">
        <v>8348</v>
      </c>
      <c r="S1964" s="14">
        <f t="shared" si="293"/>
        <v>41742.488842592596</v>
      </c>
      <c r="T1964" s="14">
        <f t="shared" si="294"/>
        <v>41772.488842592596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292"/>
        <v>1.268842105263158</v>
      </c>
      <c r="P1965"/>
      <c r="Q1965" s="9" t="s">
        <v>8318</v>
      </c>
      <c r="R1965" t="s">
        <v>8348</v>
      </c>
      <c r="S1965" s="14">
        <f t="shared" si="293"/>
        <v>41863.138125000005</v>
      </c>
      <c r="T1965" s="14">
        <f t="shared" si="294"/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292"/>
        <v>2.5957748878923765</v>
      </c>
      <c r="P1966"/>
      <c r="Q1966" s="9" t="s">
        <v>8318</v>
      </c>
      <c r="R1966" t="s">
        <v>8348</v>
      </c>
      <c r="S1966" s="14">
        <f t="shared" si="293"/>
        <v>42451.981157407405</v>
      </c>
      <c r="T1966" s="14">
        <f t="shared" si="294"/>
        <v>42481.981157407405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292"/>
        <v>2.6227999999999998</v>
      </c>
      <c r="P1967"/>
      <c r="Q1967" s="9" t="s">
        <v>8318</v>
      </c>
      <c r="R1967" t="s">
        <v>8348</v>
      </c>
      <c r="S1967" s="14">
        <f t="shared" si="293"/>
        <v>40897.797569444447</v>
      </c>
      <c r="T1967" s="14">
        <f t="shared" si="294"/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292"/>
        <v>2.0674309000000002</v>
      </c>
      <c r="P1968"/>
      <c r="Q1968" s="9" t="s">
        <v>8318</v>
      </c>
      <c r="R1968" t="s">
        <v>8348</v>
      </c>
      <c r="S1968" s="14">
        <f t="shared" si="293"/>
        <v>41835.248819444445</v>
      </c>
      <c r="T1968" s="14">
        <f t="shared" si="294"/>
        <v>41865.248819444445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292"/>
        <v>3.7012999999999998</v>
      </c>
      <c r="P1969"/>
      <c r="Q1969" s="9" t="s">
        <v>8318</v>
      </c>
      <c r="R1969" t="s">
        <v>8348</v>
      </c>
      <c r="S1969" s="14">
        <f t="shared" si="293"/>
        <v>41730.371863425928</v>
      </c>
      <c r="T1969" s="14">
        <f t="shared" si="294"/>
        <v>41760.371863425928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292"/>
        <v>2.8496600000000001</v>
      </c>
      <c r="P1970"/>
      <c r="Q1970" s="9" t="s">
        <v>8318</v>
      </c>
      <c r="R1970" t="s">
        <v>8348</v>
      </c>
      <c r="S1970" s="14">
        <f t="shared" si="293"/>
        <v>42676.295312499999</v>
      </c>
      <c r="T1970" s="14">
        <f t="shared" si="294"/>
        <v>42707.33697916667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292"/>
        <v>5.7907999999999999</v>
      </c>
      <c r="P1971"/>
      <c r="Q1971" s="9" t="s">
        <v>8318</v>
      </c>
      <c r="R1971" t="s">
        <v>8348</v>
      </c>
      <c r="S1971" s="14">
        <f t="shared" si="293"/>
        <v>42557.500787037039</v>
      </c>
      <c r="T1971" s="14">
        <f t="shared" si="294"/>
        <v>42587.500787037039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292"/>
        <v>11.318</v>
      </c>
      <c r="P1972"/>
      <c r="Q1972" s="9" t="s">
        <v>8318</v>
      </c>
      <c r="R1972" t="s">
        <v>8348</v>
      </c>
      <c r="S1972" s="14">
        <f t="shared" si="293"/>
        <v>41323.901631944449</v>
      </c>
      <c r="T1972" s="14">
        <f t="shared" si="294"/>
        <v>41383.859965277785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292"/>
        <v>2.6302771750000002</v>
      </c>
      <c r="P1973"/>
      <c r="Q1973" s="9" t="s">
        <v>8318</v>
      </c>
      <c r="R1973" t="s">
        <v>8348</v>
      </c>
      <c r="S1973" s="14">
        <f t="shared" si="293"/>
        <v>41561.209039351852</v>
      </c>
      <c r="T1973" s="14">
        <f t="shared" si="294"/>
        <v>41592.875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292"/>
        <v>6.7447999999999997</v>
      </c>
      <c r="P1974"/>
      <c r="Q1974" s="9" t="s">
        <v>8318</v>
      </c>
      <c r="R1974" t="s">
        <v>8348</v>
      </c>
      <c r="S1974" s="14">
        <f t="shared" si="293"/>
        <v>41200.720416666671</v>
      </c>
      <c r="T1974" s="14">
        <f t="shared" si="294"/>
        <v>41230.762083333335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292"/>
        <v>2.5683081313131315</v>
      </c>
      <c r="P1975"/>
      <c r="Q1975" s="9" t="s">
        <v>8318</v>
      </c>
      <c r="R1975" t="s">
        <v>8348</v>
      </c>
      <c r="S1975" s="14">
        <f t="shared" si="293"/>
        <v>42549.431296296294</v>
      </c>
      <c r="T1975" s="14">
        <f t="shared" si="294"/>
        <v>42588.000000000007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292"/>
        <v>3.7549600000000001</v>
      </c>
      <c r="P1976"/>
      <c r="Q1976" s="9" t="s">
        <v>8318</v>
      </c>
      <c r="R1976" t="s">
        <v>8348</v>
      </c>
      <c r="S1976" s="14">
        <f t="shared" si="293"/>
        <v>41445.04246527778</v>
      </c>
      <c r="T1976" s="14">
        <f t="shared" si="294"/>
        <v>41505.04246527778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292"/>
        <v>2.0870837499999997</v>
      </c>
      <c r="P1977"/>
      <c r="Q1977" s="9" t="s">
        <v>8318</v>
      </c>
      <c r="R1977" t="s">
        <v>8348</v>
      </c>
      <c r="S1977" s="14">
        <f t="shared" si="293"/>
        <v>41313.463553240741</v>
      </c>
      <c r="T1977" s="14">
        <f t="shared" si="294"/>
        <v>41343.463553240741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292"/>
        <v>3.4660000000000002</v>
      </c>
      <c r="P1978"/>
      <c r="Q1978" s="9" t="s">
        <v>8318</v>
      </c>
      <c r="R1978" t="s">
        <v>8348</v>
      </c>
      <c r="S1978" s="14">
        <f t="shared" si="293"/>
        <v>41438.607928240745</v>
      </c>
      <c r="T1978" s="14">
        <f t="shared" si="294"/>
        <v>41468.607928240745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292"/>
        <v>4.0232999999999999</v>
      </c>
      <c r="P1979"/>
      <c r="Q1979" s="9" t="s">
        <v>8318</v>
      </c>
      <c r="R1979" t="s">
        <v>8348</v>
      </c>
      <c r="S1979" s="14">
        <f t="shared" si="293"/>
        <v>42310.925231481488</v>
      </c>
      <c r="T1979" s="14">
        <f t="shared" si="294"/>
        <v>42357.040972222225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292"/>
        <v>10.2684514</v>
      </c>
      <c r="P1980"/>
      <c r="Q1980" s="9" t="s">
        <v>8318</v>
      </c>
      <c r="R1980" t="s">
        <v>8348</v>
      </c>
      <c r="S1980" s="14">
        <f t="shared" si="293"/>
        <v>41038.933935185189</v>
      </c>
      <c r="T1980" s="14">
        <f t="shared" si="294"/>
        <v>41072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292"/>
        <v>1.14901155</v>
      </c>
      <c r="P1981"/>
      <c r="Q1981" s="9" t="s">
        <v>8318</v>
      </c>
      <c r="R1981" t="s">
        <v>8348</v>
      </c>
      <c r="S1981" s="14">
        <f t="shared" si="293"/>
        <v>42290.168356481481</v>
      </c>
      <c r="T1981" s="14">
        <f t="shared" si="294"/>
        <v>42326.915972222225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292"/>
        <v>3.5482402000000004</v>
      </c>
      <c r="P1982"/>
      <c r="Q1982" s="9" t="s">
        <v>8318</v>
      </c>
      <c r="R1982" t="s">
        <v>8348</v>
      </c>
      <c r="S1982" s="14">
        <f t="shared" si="293"/>
        <v>42423.250717592593</v>
      </c>
      <c r="T1982" s="14">
        <f t="shared" si="294"/>
        <v>42463.209050925929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292"/>
        <v>5.0799999999999998E-2</v>
      </c>
      <c r="P1983"/>
      <c r="Q1983" s="9" t="s">
        <v>8337</v>
      </c>
      <c r="R1983" t="s">
        <v>8349</v>
      </c>
      <c r="S1983" s="14">
        <f t="shared" si="293"/>
        <v>41799.433622685188</v>
      </c>
      <c r="T1983" s="14">
        <f t="shared" si="294"/>
        <v>41829.433622685188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292"/>
        <v>0</v>
      </c>
      <c r="P1984" t="e">
        <f t="shared" ref="P1984:P1985" si="295">SUM(E1984/L1984)</f>
        <v>#DIV/0!</v>
      </c>
      <c r="Q1984" s="9" t="s">
        <v>8337</v>
      </c>
      <c r="R1984" t="s">
        <v>8349</v>
      </c>
      <c r="S1984" s="14">
        <f t="shared" si="293"/>
        <v>42678.294988425929</v>
      </c>
      <c r="T1984" s="14">
        <f t="shared" si="294"/>
        <v>42708.336655092593</v>
      </c>
      <c r="U1984">
        <f t="shared" ref="U1984:U1985" si="296">SUM(L1984+5)</f>
        <v>5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292"/>
        <v>4.2999999999999997E-2</v>
      </c>
      <c r="P1985">
        <f t="shared" si="295"/>
        <v>88.6875</v>
      </c>
      <c r="Q1985" s="9" t="s">
        <v>8337</v>
      </c>
      <c r="R1985" t="s">
        <v>8349</v>
      </c>
      <c r="S1985" s="14">
        <f t="shared" si="293"/>
        <v>42592.720115740747</v>
      </c>
      <c r="T1985" s="14">
        <f t="shared" si="294"/>
        <v>42615.000000000007</v>
      </c>
      <c r="U1985">
        <f t="shared" si="296"/>
        <v>21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292"/>
        <v>0.21146666666666666</v>
      </c>
      <c r="P1986"/>
      <c r="Q1986" s="9" t="s">
        <v>8337</v>
      </c>
      <c r="R1986" t="s">
        <v>8349</v>
      </c>
      <c r="S1986" s="14">
        <f t="shared" si="293"/>
        <v>41913.498622685183</v>
      </c>
      <c r="T1986" s="14">
        <f t="shared" si="294"/>
        <v>41973.540289351855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297">E1987/D1987</f>
        <v>3.1875000000000001E-2</v>
      </c>
      <c r="P1987"/>
      <c r="Q1987" s="9" t="s">
        <v>8337</v>
      </c>
      <c r="R1987" t="s">
        <v>8349</v>
      </c>
      <c r="S1987" s="14">
        <f t="shared" ref="S1987:S2050" si="298">((J1987/60/60/24)+DATE(1970,1,1)+(-7/24))</f>
        <v>42555.407071759262</v>
      </c>
      <c r="T1987" s="14">
        <f t="shared" ref="T1987:T2050" si="299">((I1987/60/60/24)+DATE(1970,1,1)+(-7/24))</f>
        <v>42584.666666666664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297"/>
        <v>5.0000000000000001E-4</v>
      </c>
      <c r="P1988">
        <f>SUM(E1988/L1988)</f>
        <v>1</v>
      </c>
      <c r="Q1988" s="9" t="s">
        <v>8337</v>
      </c>
      <c r="R1988" t="s">
        <v>8349</v>
      </c>
      <c r="S1988" s="14">
        <f t="shared" si="298"/>
        <v>42413.142164351848</v>
      </c>
      <c r="T1988" s="14">
        <f t="shared" si="299"/>
        <v>42443.100497685191</v>
      </c>
      <c r="U1988">
        <f>SUM(L1988+5)</f>
        <v>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297"/>
        <v>0.42472727272727273</v>
      </c>
      <c r="P1989"/>
      <c r="Q1989" s="9" t="s">
        <v>8337</v>
      </c>
      <c r="R1989" t="s">
        <v>8349</v>
      </c>
      <c r="S1989" s="14">
        <f t="shared" si="298"/>
        <v>42034.348101851858</v>
      </c>
      <c r="T1989" s="14">
        <f t="shared" si="299"/>
        <v>42064.348101851858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297"/>
        <v>4.1666666666666666E-3</v>
      </c>
      <c r="P1990">
        <f>SUM(E1990/L1990)</f>
        <v>25</v>
      </c>
      <c r="Q1990" s="9" t="s">
        <v>8337</v>
      </c>
      <c r="R1990" t="s">
        <v>8349</v>
      </c>
      <c r="S1990" s="14">
        <f t="shared" si="298"/>
        <v>42206.471550925933</v>
      </c>
      <c r="T1990" s="14">
        <f t="shared" si="299"/>
        <v>42236.471550925933</v>
      </c>
      <c r="U1990">
        <f>SUM(L1990+5)</f>
        <v>6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297"/>
        <v>0.01</v>
      </c>
      <c r="P1991"/>
      <c r="Q1991" s="9" t="s">
        <v>8337</v>
      </c>
      <c r="R1991" t="s">
        <v>8349</v>
      </c>
      <c r="S1991" s="14">
        <f t="shared" si="298"/>
        <v>42685.388981481483</v>
      </c>
      <c r="T1991" s="14">
        <f t="shared" si="299"/>
        <v>42715.388981481483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297"/>
        <v>0.16966666666666666</v>
      </c>
      <c r="P1992"/>
      <c r="Q1992" s="9" t="s">
        <v>8337</v>
      </c>
      <c r="R1992" t="s">
        <v>8349</v>
      </c>
      <c r="S1992" s="14">
        <f t="shared" si="298"/>
        <v>42397.904305555559</v>
      </c>
      <c r="T1992" s="14">
        <f t="shared" si="299"/>
        <v>42412.904305555559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297"/>
        <v>7.0000000000000007E-2</v>
      </c>
      <c r="P1993"/>
      <c r="Q1993" s="9" t="s">
        <v>8337</v>
      </c>
      <c r="R1993" t="s">
        <v>8349</v>
      </c>
      <c r="S1993" s="14">
        <f t="shared" si="298"/>
        <v>42167.601689814815</v>
      </c>
      <c r="T1993" s="14">
        <f t="shared" si="299"/>
        <v>42188.601689814815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297"/>
        <v>1.3333333333333333E-3</v>
      </c>
      <c r="P1994">
        <f t="shared" ref="P1994:P1996" si="300">SUM(E1994/L1994)</f>
        <v>1</v>
      </c>
      <c r="Q1994" s="9" t="s">
        <v>8337</v>
      </c>
      <c r="R1994" t="s">
        <v>8349</v>
      </c>
      <c r="S1994" s="14">
        <f t="shared" si="298"/>
        <v>42022.851747685192</v>
      </c>
      <c r="T1994" s="14">
        <f t="shared" si="299"/>
        <v>42052.851747685192</v>
      </c>
      <c r="U1994">
        <f t="shared" ref="U1994:U1996" si="301">SUM(L1994+5)</f>
        <v>7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297"/>
        <v>0</v>
      </c>
      <c r="P1995" t="e">
        <f t="shared" si="300"/>
        <v>#DIV/0!</v>
      </c>
      <c r="Q1995" s="9" t="s">
        <v>8337</v>
      </c>
      <c r="R1995" t="s">
        <v>8349</v>
      </c>
      <c r="S1995" s="14">
        <f t="shared" si="298"/>
        <v>42329.296724537046</v>
      </c>
      <c r="T1995" s="14">
        <f t="shared" si="299"/>
        <v>42359.296724537046</v>
      </c>
      <c r="U1995">
        <f t="shared" si="301"/>
        <v>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297"/>
        <v>0</v>
      </c>
      <c r="P1996" t="e">
        <f t="shared" si="300"/>
        <v>#DIV/0!</v>
      </c>
      <c r="Q1996" s="9" t="s">
        <v>8337</v>
      </c>
      <c r="R1996" t="s">
        <v>8349</v>
      </c>
      <c r="S1996" s="14">
        <f t="shared" si="298"/>
        <v>42650.714606481481</v>
      </c>
      <c r="T1996" s="14">
        <f t="shared" si="299"/>
        <v>42710.756273148152</v>
      </c>
      <c r="U1996">
        <f t="shared" si="301"/>
        <v>5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297"/>
        <v>7.8E-2</v>
      </c>
      <c r="P1997"/>
      <c r="Q1997" s="9" t="s">
        <v>8337</v>
      </c>
      <c r="R1997" t="s">
        <v>8349</v>
      </c>
      <c r="S1997" s="14">
        <f t="shared" si="298"/>
        <v>42181.610370370377</v>
      </c>
      <c r="T1997" s="14">
        <f t="shared" si="299"/>
        <v>42201.610370370377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297"/>
        <v>0</v>
      </c>
      <c r="P1998" t="e">
        <f t="shared" ref="P1998:P1999" si="302">SUM(E1998/L1998)</f>
        <v>#DIV/0!</v>
      </c>
      <c r="Q1998" s="9" t="s">
        <v>8337</v>
      </c>
      <c r="R1998" t="s">
        <v>8349</v>
      </c>
      <c r="S1998" s="14">
        <f t="shared" si="298"/>
        <v>41800.527905092596</v>
      </c>
      <c r="T1998" s="14">
        <f t="shared" si="299"/>
        <v>41830.527905092596</v>
      </c>
      <c r="U1998">
        <f t="shared" ref="U1998:U1999" si="303">SUM(L1998+5)</f>
        <v>5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297"/>
        <v>0</v>
      </c>
      <c r="P1999" t="e">
        <f t="shared" si="302"/>
        <v>#DIV/0!</v>
      </c>
      <c r="Q1999" s="9" t="s">
        <v>8337</v>
      </c>
      <c r="R1999" t="s">
        <v>8349</v>
      </c>
      <c r="S1999" s="14">
        <f t="shared" si="298"/>
        <v>41847.639027777783</v>
      </c>
      <c r="T1999" s="14">
        <f t="shared" si="299"/>
        <v>41877.639027777783</v>
      </c>
      <c r="U1999">
        <f t="shared" si="303"/>
        <v>5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297"/>
        <v>0.26200000000000001</v>
      </c>
      <c r="P2000"/>
      <c r="Q2000" s="9" t="s">
        <v>8337</v>
      </c>
      <c r="R2000" t="s">
        <v>8349</v>
      </c>
      <c r="S2000" s="14">
        <f t="shared" si="298"/>
        <v>41806.826828703706</v>
      </c>
      <c r="T2000" s="14">
        <f t="shared" si="299"/>
        <v>41851.826828703706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297"/>
        <v>7.6129032258064515E-3</v>
      </c>
      <c r="P2001"/>
      <c r="Q2001" s="9" t="s">
        <v>8337</v>
      </c>
      <c r="R2001" t="s">
        <v>8349</v>
      </c>
      <c r="S2001" s="14">
        <f t="shared" si="298"/>
        <v>41926.191064814819</v>
      </c>
      <c r="T2001" s="14">
        <f t="shared" si="299"/>
        <v>41956.232731481483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297"/>
        <v>0.125</v>
      </c>
      <c r="P2002"/>
      <c r="Q2002" s="9" t="s">
        <v>8337</v>
      </c>
      <c r="R2002" t="s">
        <v>8349</v>
      </c>
      <c r="S2002" s="14">
        <f t="shared" si="298"/>
        <v>42345.659872685188</v>
      </c>
      <c r="T2002" s="14">
        <f t="shared" si="299"/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297"/>
        <v>3.8212909090909091</v>
      </c>
      <c r="P2003"/>
      <c r="Q2003" s="9" t="s">
        <v>8318</v>
      </c>
      <c r="R2003" t="s">
        <v>8348</v>
      </c>
      <c r="S2003" s="14">
        <f t="shared" si="298"/>
        <v>42135.918009259265</v>
      </c>
      <c r="T2003" s="14">
        <f t="shared" si="299"/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297"/>
        <v>2.1679422000000002</v>
      </c>
      <c r="P2004"/>
      <c r="Q2004" s="9" t="s">
        <v>8318</v>
      </c>
      <c r="R2004" t="s">
        <v>8348</v>
      </c>
      <c r="S2004" s="14">
        <f t="shared" si="298"/>
        <v>42728.420636574076</v>
      </c>
      <c r="T2004" s="14">
        <f t="shared" si="299"/>
        <v>42758.420636574076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297"/>
        <v>3.12</v>
      </c>
      <c r="P2005"/>
      <c r="Q2005" s="9" t="s">
        <v>8318</v>
      </c>
      <c r="R2005" t="s">
        <v>8348</v>
      </c>
      <c r="S2005" s="14">
        <f t="shared" si="298"/>
        <v>40346.83393518519</v>
      </c>
      <c r="T2005" s="14">
        <f t="shared" si="299"/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297"/>
        <v>2.3442048</v>
      </c>
      <c r="P2006"/>
      <c r="Q2006" s="9" t="s">
        <v>8318</v>
      </c>
      <c r="R2006" t="s">
        <v>8348</v>
      </c>
      <c r="S2006" s="14">
        <f t="shared" si="298"/>
        <v>41800.31322916667</v>
      </c>
      <c r="T2006" s="14">
        <f t="shared" si="299"/>
        <v>41830.31322916667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297"/>
        <v>1.236801</v>
      </c>
      <c r="P2007"/>
      <c r="Q2007" s="9" t="s">
        <v>8318</v>
      </c>
      <c r="R2007" t="s">
        <v>8348</v>
      </c>
      <c r="S2007" s="14">
        <f t="shared" si="298"/>
        <v>41535.521041666667</v>
      </c>
      <c r="T2007" s="14">
        <f t="shared" si="299"/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297"/>
        <v>2.4784000000000002</v>
      </c>
      <c r="P2008"/>
      <c r="Q2008" s="9" t="s">
        <v>8318</v>
      </c>
      <c r="R2008" t="s">
        <v>8348</v>
      </c>
      <c r="S2008" s="14">
        <f t="shared" si="298"/>
        <v>41941.208854166667</v>
      </c>
      <c r="T2008" s="14">
        <f t="shared" si="299"/>
        <v>41976.250520833339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297"/>
        <v>1.157092</v>
      </c>
      <c r="P2009"/>
      <c r="Q2009" s="9" t="s">
        <v>8318</v>
      </c>
      <c r="R2009" t="s">
        <v>8348</v>
      </c>
      <c r="S2009" s="14">
        <f t="shared" si="298"/>
        <v>40347.546134259261</v>
      </c>
      <c r="T2009" s="14">
        <f t="shared" si="299"/>
        <v>40413.875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297"/>
        <v>1.1707484768810599</v>
      </c>
      <c r="P2010"/>
      <c r="Q2010" s="9" t="s">
        <v>8318</v>
      </c>
      <c r="R2010" t="s">
        <v>8348</v>
      </c>
      <c r="S2010" s="14">
        <f t="shared" si="298"/>
        <v>40761.312754629631</v>
      </c>
      <c r="T2010" s="14">
        <f t="shared" si="299"/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297"/>
        <v>3.05158</v>
      </c>
      <c r="P2011"/>
      <c r="Q2011" s="9" t="s">
        <v>8318</v>
      </c>
      <c r="R2011" t="s">
        <v>8348</v>
      </c>
      <c r="S2011" s="14">
        <f t="shared" si="298"/>
        <v>42661.031747685185</v>
      </c>
      <c r="T2011" s="14">
        <f t="shared" si="299"/>
        <v>42697.073414351857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297"/>
        <v>3.2005299999999997</v>
      </c>
      <c r="P2012"/>
      <c r="Q2012" s="9" t="s">
        <v>8318</v>
      </c>
      <c r="R2012" t="s">
        <v>8348</v>
      </c>
      <c r="S2012" s="14">
        <f t="shared" si="298"/>
        <v>42570.704756944448</v>
      </c>
      <c r="T2012" s="14">
        <f t="shared" si="299"/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297"/>
        <v>8.1956399999999991</v>
      </c>
      <c r="P2013"/>
      <c r="Q2013" s="9" t="s">
        <v>8318</v>
      </c>
      <c r="R2013" t="s">
        <v>8348</v>
      </c>
      <c r="S2013" s="14">
        <f t="shared" si="298"/>
        <v>42347.066817129635</v>
      </c>
      <c r="T2013" s="14">
        <f t="shared" si="299"/>
        <v>42380.666666666664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297"/>
        <v>2.3490000000000002</v>
      </c>
      <c r="P2014"/>
      <c r="Q2014" s="9" t="s">
        <v>8318</v>
      </c>
      <c r="R2014" t="s">
        <v>8348</v>
      </c>
      <c r="S2014" s="14">
        <f t="shared" si="298"/>
        <v>42010.53056712963</v>
      </c>
      <c r="T2014" s="14">
        <f t="shared" si="299"/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297"/>
        <v>4.9491375</v>
      </c>
      <c r="P2015"/>
      <c r="Q2015" s="9" t="s">
        <v>8318</v>
      </c>
      <c r="R2015" t="s">
        <v>8348</v>
      </c>
      <c r="S2015" s="14">
        <f t="shared" si="298"/>
        <v>42499.66914351852</v>
      </c>
      <c r="T2015" s="14">
        <f t="shared" si="299"/>
        <v>42559.66914351852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297"/>
        <v>78.137822333333332</v>
      </c>
      <c r="P2016"/>
      <c r="Q2016" s="9" t="s">
        <v>8318</v>
      </c>
      <c r="R2016" t="s">
        <v>8348</v>
      </c>
      <c r="S2016" s="14">
        <f t="shared" si="298"/>
        <v>41323.922905092593</v>
      </c>
      <c r="T2016" s="14">
        <f t="shared" si="299"/>
        <v>41357.881238425929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297"/>
        <v>1.1300013888888889</v>
      </c>
      <c r="P2017"/>
      <c r="Q2017" s="9" t="s">
        <v>8318</v>
      </c>
      <c r="R2017" t="s">
        <v>8348</v>
      </c>
      <c r="S2017" s="14">
        <f t="shared" si="298"/>
        <v>40765.585219907407</v>
      </c>
      <c r="T2017" s="14">
        <f t="shared" si="299"/>
        <v>40795.585219907407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297"/>
        <v>9.2154220000000002</v>
      </c>
      <c r="P2018"/>
      <c r="Q2018" s="9" t="s">
        <v>8318</v>
      </c>
      <c r="R2018" t="s">
        <v>8348</v>
      </c>
      <c r="S2018" s="14">
        <f t="shared" si="298"/>
        <v>41312.589108796295</v>
      </c>
      <c r="T2018" s="14">
        <f t="shared" si="299"/>
        <v>41342.589108796295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297"/>
        <v>1.2510239999999999</v>
      </c>
      <c r="P2019"/>
      <c r="Q2019" s="9" t="s">
        <v>8318</v>
      </c>
      <c r="R2019" t="s">
        <v>8348</v>
      </c>
      <c r="S2019" s="14">
        <f t="shared" si="298"/>
        <v>40960.765682870369</v>
      </c>
      <c r="T2019" s="14">
        <f t="shared" si="299"/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297"/>
        <v>1.0224343076923077</v>
      </c>
      <c r="P2020"/>
      <c r="Q2020" s="9" t="s">
        <v>8318</v>
      </c>
      <c r="R2020" t="s">
        <v>8348</v>
      </c>
      <c r="S2020" s="14">
        <f t="shared" si="298"/>
        <v>42199.074178240742</v>
      </c>
      <c r="T2020" s="14">
        <f t="shared" si="299"/>
        <v>42229.074178240742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297"/>
        <v>4.8490975000000001</v>
      </c>
      <c r="P2021"/>
      <c r="Q2021" s="9" t="s">
        <v>8318</v>
      </c>
      <c r="R2021" t="s">
        <v>8348</v>
      </c>
      <c r="S2021" s="14">
        <f t="shared" si="298"/>
        <v>42605.416909722226</v>
      </c>
      <c r="T2021" s="14">
        <f t="shared" si="299"/>
        <v>42635.416909722226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297"/>
        <v>1.9233333333333333</v>
      </c>
      <c r="P2022"/>
      <c r="Q2022" s="9" t="s">
        <v>8318</v>
      </c>
      <c r="R2022" t="s">
        <v>8348</v>
      </c>
      <c r="S2022" s="14">
        <f t="shared" si="298"/>
        <v>41736.805833333332</v>
      </c>
      <c r="T2022" s="14">
        <f t="shared" si="299"/>
        <v>41773.669444444444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297"/>
        <v>2.8109999999999999</v>
      </c>
      <c r="P2023"/>
      <c r="Q2023" s="9" t="s">
        <v>8318</v>
      </c>
      <c r="R2023" t="s">
        <v>8348</v>
      </c>
      <c r="S2023" s="14">
        <f t="shared" si="298"/>
        <v>41860.778900462967</v>
      </c>
      <c r="T2023" s="14">
        <f t="shared" si="299"/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297"/>
        <v>1.2513700000000001</v>
      </c>
      <c r="P2024"/>
      <c r="Q2024" s="9" t="s">
        <v>8318</v>
      </c>
      <c r="R2024" t="s">
        <v>8348</v>
      </c>
      <c r="S2024" s="14">
        <f t="shared" si="298"/>
        <v>42502.277453703711</v>
      </c>
      <c r="T2024" s="14">
        <f t="shared" si="299"/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297"/>
        <v>1.61459</v>
      </c>
      <c r="P2025"/>
      <c r="Q2025" s="9" t="s">
        <v>8318</v>
      </c>
      <c r="R2025" t="s">
        <v>8348</v>
      </c>
      <c r="S2025" s="14">
        <f t="shared" si="298"/>
        <v>42136.12908564815</v>
      </c>
      <c r="T2025" s="14">
        <f t="shared" si="299"/>
        <v>42166.12908564815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297"/>
        <v>5.8535000000000004</v>
      </c>
      <c r="P2026"/>
      <c r="Q2026" s="9" t="s">
        <v>8318</v>
      </c>
      <c r="R2026" t="s">
        <v>8348</v>
      </c>
      <c r="S2026" s="14">
        <f t="shared" si="298"/>
        <v>41099.67527777778</v>
      </c>
      <c r="T2026" s="14">
        <f t="shared" si="299"/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297"/>
        <v>2.0114999999999998</v>
      </c>
      <c r="P2027"/>
      <c r="Q2027" s="9" t="s">
        <v>8318</v>
      </c>
      <c r="R2027" t="s">
        <v>8348</v>
      </c>
      <c r="S2027" s="14">
        <f t="shared" si="298"/>
        <v>42135.892893518518</v>
      </c>
      <c r="T2027" s="14">
        <f t="shared" si="299"/>
        <v>42165.892893518518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297"/>
        <v>1.3348307999999998</v>
      </c>
      <c r="P2028"/>
      <c r="Q2028" s="9" t="s">
        <v>8318</v>
      </c>
      <c r="R2028" t="s">
        <v>8348</v>
      </c>
      <c r="S2028" s="14">
        <f t="shared" si="298"/>
        <v>41704.444270833337</v>
      </c>
      <c r="T2028" s="14">
        <f t="shared" si="299"/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297"/>
        <v>1.2024900000000001</v>
      </c>
      <c r="P2029"/>
      <c r="Q2029" s="9" t="s">
        <v>8318</v>
      </c>
      <c r="R2029" t="s">
        <v>8348</v>
      </c>
      <c r="S2029" s="14">
        <f t="shared" si="298"/>
        <v>42048.522210648152</v>
      </c>
      <c r="T2029" s="14">
        <f t="shared" si="299"/>
        <v>42093.480543981488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297"/>
        <v>1.2616666666666667</v>
      </c>
      <c r="P2030"/>
      <c r="Q2030" s="9" t="s">
        <v>8318</v>
      </c>
      <c r="R2030" t="s">
        <v>8348</v>
      </c>
      <c r="S2030" s="14">
        <f t="shared" si="298"/>
        <v>40215.627384259264</v>
      </c>
      <c r="T2030" s="14">
        <f t="shared" si="299"/>
        <v>40252.621527777781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297"/>
        <v>3.6120000000000001</v>
      </c>
      <c r="P2031"/>
      <c r="Q2031" s="9" t="s">
        <v>8318</v>
      </c>
      <c r="R2031" t="s">
        <v>8348</v>
      </c>
      <c r="S2031" s="14">
        <f t="shared" si="298"/>
        <v>41847.730104166672</v>
      </c>
      <c r="T2031" s="14">
        <f t="shared" si="299"/>
        <v>41877.730104166672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297"/>
        <v>2.26239013671875</v>
      </c>
      <c r="P2032"/>
      <c r="Q2032" s="9" t="s">
        <v>8318</v>
      </c>
      <c r="R2032" t="s">
        <v>8348</v>
      </c>
      <c r="S2032" s="14">
        <f t="shared" si="298"/>
        <v>41212.704814814817</v>
      </c>
      <c r="T2032" s="14">
        <f t="shared" si="299"/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297"/>
        <v>1.2035</v>
      </c>
      <c r="P2033"/>
      <c r="Q2033" s="9" t="s">
        <v>8318</v>
      </c>
      <c r="R2033" t="s">
        <v>8348</v>
      </c>
      <c r="S2033" s="14">
        <f t="shared" si="298"/>
        <v>41975.03765046296</v>
      </c>
      <c r="T2033" s="14">
        <f t="shared" si="299"/>
        <v>42012.750000000007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297"/>
        <v>3.0418799999999999</v>
      </c>
      <c r="P2034"/>
      <c r="Q2034" s="9" t="s">
        <v>8318</v>
      </c>
      <c r="R2034" t="s">
        <v>8348</v>
      </c>
      <c r="S2034" s="14">
        <f t="shared" si="298"/>
        <v>42689.274004629631</v>
      </c>
      <c r="T2034" s="14">
        <f t="shared" si="299"/>
        <v>42718.916666666664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297"/>
        <v>1.7867599999999999</v>
      </c>
      <c r="P2035"/>
      <c r="Q2035" s="9" t="s">
        <v>8318</v>
      </c>
      <c r="R2035" t="s">
        <v>8348</v>
      </c>
      <c r="S2035" s="14">
        <f t="shared" si="298"/>
        <v>41724.790717592594</v>
      </c>
      <c r="T2035" s="14">
        <f t="shared" si="299"/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297"/>
        <v>3.868199871794872</v>
      </c>
      <c r="P2036"/>
      <c r="Q2036" s="9" t="s">
        <v>8318</v>
      </c>
      <c r="R2036" t="s">
        <v>8348</v>
      </c>
      <c r="S2036" s="14">
        <f t="shared" si="298"/>
        <v>42075.83834490741</v>
      </c>
      <c r="T2036" s="14">
        <f t="shared" si="299"/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297"/>
        <v>2.1103642500000004</v>
      </c>
      <c r="P2037"/>
      <c r="Q2037" s="9" t="s">
        <v>8318</v>
      </c>
      <c r="R2037" t="s">
        <v>8348</v>
      </c>
      <c r="S2037" s="14">
        <f t="shared" si="298"/>
        <v>42311.333414351851</v>
      </c>
      <c r="T2037" s="14">
        <f t="shared" si="299"/>
        <v>42356.750000000007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297"/>
        <v>1.3166833333333334</v>
      </c>
      <c r="P2038"/>
      <c r="Q2038" s="9" t="s">
        <v>8318</v>
      </c>
      <c r="R2038" t="s">
        <v>8348</v>
      </c>
      <c r="S2038" s="14">
        <f t="shared" si="298"/>
        <v>41738.573136574079</v>
      </c>
      <c r="T2038" s="14">
        <f t="shared" si="299"/>
        <v>41768.573136574079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297"/>
        <v>3.0047639999999998</v>
      </c>
      <c r="P2039"/>
      <c r="Q2039" s="9" t="s">
        <v>8318</v>
      </c>
      <c r="R2039" t="s">
        <v>8348</v>
      </c>
      <c r="S2039" s="14">
        <f t="shared" si="298"/>
        <v>41577.918437500004</v>
      </c>
      <c r="T2039" s="14">
        <f t="shared" si="299"/>
        <v>41637.960104166668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297"/>
        <v>4.2051249999999998</v>
      </c>
      <c r="P2040"/>
      <c r="Q2040" s="9" t="s">
        <v>8318</v>
      </c>
      <c r="R2040" t="s">
        <v>8348</v>
      </c>
      <c r="S2040" s="14">
        <f t="shared" si="298"/>
        <v>41423.979409722226</v>
      </c>
      <c r="T2040" s="14">
        <f t="shared" si="299"/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297"/>
        <v>1.362168</v>
      </c>
      <c r="P2041"/>
      <c r="Q2041" s="9" t="s">
        <v>8318</v>
      </c>
      <c r="R2041" t="s">
        <v>8348</v>
      </c>
      <c r="S2041" s="14">
        <f t="shared" si="298"/>
        <v>42675.147280092591</v>
      </c>
      <c r="T2041" s="14">
        <f t="shared" si="299"/>
        <v>42704.915972222225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297"/>
        <v>2.4817133333333334</v>
      </c>
      <c r="P2042"/>
      <c r="Q2042" s="9" t="s">
        <v>8318</v>
      </c>
      <c r="R2042" t="s">
        <v>8348</v>
      </c>
      <c r="S2042" s="14">
        <f t="shared" si="298"/>
        <v>41578.635451388895</v>
      </c>
      <c r="T2042" s="14">
        <f t="shared" si="299"/>
        <v>41593.677118055559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297"/>
        <v>1.8186315789473684</v>
      </c>
      <c r="P2043"/>
      <c r="Q2043" s="9" t="s">
        <v>8318</v>
      </c>
      <c r="R2043" t="s">
        <v>8348</v>
      </c>
      <c r="S2043" s="14">
        <f t="shared" si="298"/>
        <v>42654.2341087963</v>
      </c>
      <c r="T2043" s="14">
        <f t="shared" si="299"/>
        <v>42684.275775462964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297"/>
        <v>1.2353000000000001</v>
      </c>
      <c r="P2044"/>
      <c r="Q2044" s="9" t="s">
        <v>8318</v>
      </c>
      <c r="R2044" t="s">
        <v>8348</v>
      </c>
      <c r="S2044" s="14">
        <f t="shared" si="298"/>
        <v>42331.416365740741</v>
      </c>
      <c r="T2044" s="14">
        <f t="shared" si="299"/>
        <v>42391.416365740741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297"/>
        <v>5.0620938628158845</v>
      </c>
      <c r="P2045"/>
      <c r="Q2045" s="9" t="s">
        <v>8318</v>
      </c>
      <c r="R2045" t="s">
        <v>8348</v>
      </c>
      <c r="S2045" s="14">
        <f t="shared" si="298"/>
        <v>42660.885150462964</v>
      </c>
      <c r="T2045" s="14">
        <f t="shared" si="299"/>
        <v>42714.915972222225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297"/>
        <v>1.0821333333333334</v>
      </c>
      <c r="P2046"/>
      <c r="Q2046" s="9" t="s">
        <v>8318</v>
      </c>
      <c r="R2046" t="s">
        <v>8348</v>
      </c>
      <c r="S2046" s="14">
        <f t="shared" si="298"/>
        <v>42138.392523148148</v>
      </c>
      <c r="T2046" s="14">
        <f t="shared" si="299"/>
        <v>42168.392523148148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297"/>
        <v>8.1918387755102042</v>
      </c>
      <c r="P2047"/>
      <c r="Q2047" s="9" t="s">
        <v>8318</v>
      </c>
      <c r="R2047" t="s">
        <v>8348</v>
      </c>
      <c r="S2047" s="14">
        <f t="shared" si="298"/>
        <v>41068.796840277777</v>
      </c>
      <c r="T2047" s="14">
        <f t="shared" si="299"/>
        <v>41098.796840277777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297"/>
        <v>1.2110000000000001</v>
      </c>
      <c r="P2048"/>
      <c r="Q2048" s="9" t="s">
        <v>8318</v>
      </c>
      <c r="R2048" t="s">
        <v>8348</v>
      </c>
      <c r="S2048" s="14">
        <f t="shared" si="298"/>
        <v>41386.88013888889</v>
      </c>
      <c r="T2048" s="14">
        <f t="shared" si="299"/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297"/>
        <v>1.0299897959183673</v>
      </c>
      <c r="P2049"/>
      <c r="Q2049" s="9" t="s">
        <v>8318</v>
      </c>
      <c r="R2049" t="s">
        <v>8348</v>
      </c>
      <c r="S2049" s="14">
        <f t="shared" si="298"/>
        <v>42081.611921296302</v>
      </c>
      <c r="T2049" s="14">
        <f t="shared" si="299"/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297"/>
        <v>1.4833229411764706</v>
      </c>
      <c r="P2050"/>
      <c r="Q2050" s="9" t="s">
        <v>8318</v>
      </c>
      <c r="R2050" t="s">
        <v>8348</v>
      </c>
      <c r="S2050" s="14">
        <f t="shared" si="298"/>
        <v>41387.359849537039</v>
      </c>
      <c r="T2050" s="14">
        <f t="shared" si="299"/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304">E2051/D2051</f>
        <v>1.2019070000000001</v>
      </c>
      <c r="P2051"/>
      <c r="Q2051" s="9" t="s">
        <v>8318</v>
      </c>
      <c r="R2051" t="s">
        <v>8348</v>
      </c>
      <c r="S2051" s="14">
        <f t="shared" ref="S2051:S2114" si="305">((J2051/60/60/24)+DATE(1970,1,1)+(-7/24))</f>
        <v>41575.235682870371</v>
      </c>
      <c r="T2051" s="14">
        <f t="shared" ref="T2051:T2114" si="306">((I2051/60/60/24)+DATE(1970,1,1)+(-7/24))</f>
        <v>41610.665972222225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304"/>
        <v>4.7327000000000004</v>
      </c>
      <c r="P2052"/>
      <c r="Q2052" s="9" t="s">
        <v>8318</v>
      </c>
      <c r="R2052" t="s">
        <v>8348</v>
      </c>
      <c r="S2052" s="14">
        <f t="shared" si="305"/>
        <v>42114.77983796296</v>
      </c>
      <c r="T2052" s="14">
        <f t="shared" si="306"/>
        <v>42154.77983796296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304"/>
        <v>1.303625</v>
      </c>
      <c r="P2053"/>
      <c r="Q2053" s="9" t="s">
        <v>8318</v>
      </c>
      <c r="R2053" t="s">
        <v>8348</v>
      </c>
      <c r="S2053" s="14">
        <f t="shared" si="305"/>
        <v>41603.730752314819</v>
      </c>
      <c r="T2053" s="14">
        <f t="shared" si="306"/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304"/>
        <v>3.5304799999999998</v>
      </c>
      <c r="P2054"/>
      <c r="Q2054" s="9" t="s">
        <v>8318</v>
      </c>
      <c r="R2054" t="s">
        <v>8348</v>
      </c>
      <c r="S2054" s="14">
        <f t="shared" si="305"/>
        <v>42374.792280092595</v>
      </c>
      <c r="T2054" s="14">
        <f t="shared" si="306"/>
        <v>42419.792280092595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304"/>
        <v>1.0102</v>
      </c>
      <c r="P2055"/>
      <c r="Q2055" s="9" t="s">
        <v>8318</v>
      </c>
      <c r="R2055" t="s">
        <v>8348</v>
      </c>
      <c r="S2055" s="14">
        <f t="shared" si="305"/>
        <v>42303.325821759259</v>
      </c>
      <c r="T2055" s="14">
        <f t="shared" si="306"/>
        <v>42333.367488425931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304"/>
        <v>1.1359142857142857</v>
      </c>
      <c r="P2056"/>
      <c r="Q2056" s="9" t="s">
        <v>8318</v>
      </c>
      <c r="R2056" t="s">
        <v>8348</v>
      </c>
      <c r="S2056" s="14">
        <f t="shared" si="305"/>
        <v>41731.22928240741</v>
      </c>
      <c r="T2056" s="14">
        <f t="shared" si="306"/>
        <v>41761.22928240741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304"/>
        <v>1.6741666666666666</v>
      </c>
      <c r="P2057"/>
      <c r="Q2057" s="9" t="s">
        <v>8318</v>
      </c>
      <c r="R2057" t="s">
        <v>8348</v>
      </c>
      <c r="S2057" s="14">
        <f t="shared" si="305"/>
        <v>41946.38244212963</v>
      </c>
      <c r="T2057" s="14">
        <f t="shared" si="306"/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304"/>
        <v>1.5345200000000001</v>
      </c>
      <c r="P2058"/>
      <c r="Q2058" s="9" t="s">
        <v>8318</v>
      </c>
      <c r="R2058" t="s">
        <v>8348</v>
      </c>
      <c r="S2058" s="14">
        <f t="shared" si="305"/>
        <v>41351.469236111116</v>
      </c>
      <c r="T2058" s="14">
        <f t="shared" si="306"/>
        <v>41381.469236111116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304"/>
        <v>2.022322</v>
      </c>
      <c r="P2059"/>
      <c r="Q2059" s="9" t="s">
        <v>8318</v>
      </c>
      <c r="R2059" t="s">
        <v>8348</v>
      </c>
      <c r="S2059" s="14">
        <f t="shared" si="305"/>
        <v>42396.202916666669</v>
      </c>
      <c r="T2059" s="14">
        <f t="shared" si="306"/>
        <v>42426.202916666669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304"/>
        <v>1.6828125</v>
      </c>
      <c r="P2060"/>
      <c r="Q2060" s="9" t="s">
        <v>8318</v>
      </c>
      <c r="R2060" t="s">
        <v>8348</v>
      </c>
      <c r="S2060" s="14">
        <f t="shared" si="305"/>
        <v>42026.079050925931</v>
      </c>
      <c r="T2060" s="14">
        <f t="shared" si="306"/>
        <v>42065.541666666664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304"/>
        <v>1.4345666666666668</v>
      </c>
      <c r="P2061"/>
      <c r="Q2061" s="9" t="s">
        <v>8318</v>
      </c>
      <c r="R2061" t="s">
        <v>8348</v>
      </c>
      <c r="S2061" s="14">
        <f t="shared" si="305"/>
        <v>42361.31081018519</v>
      </c>
      <c r="T2061" s="14">
        <f t="shared" si="306"/>
        <v>42400.624305555561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304"/>
        <v>1.964</v>
      </c>
      <c r="P2062"/>
      <c r="Q2062" s="9" t="s">
        <v>8318</v>
      </c>
      <c r="R2062" t="s">
        <v>8348</v>
      </c>
      <c r="S2062" s="14">
        <f t="shared" si="305"/>
        <v>41783.351273148153</v>
      </c>
      <c r="T2062" s="14">
        <f t="shared" si="306"/>
        <v>41843.351273148153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304"/>
        <v>1.0791999999999999</v>
      </c>
      <c r="P2063"/>
      <c r="Q2063" s="9" t="s">
        <v>8318</v>
      </c>
      <c r="R2063" t="s">
        <v>8348</v>
      </c>
      <c r="S2063" s="14">
        <f t="shared" si="305"/>
        <v>42705.472847222227</v>
      </c>
      <c r="T2063" s="14">
        <f t="shared" si="306"/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304"/>
        <v>1.14977</v>
      </c>
      <c r="P2064"/>
      <c r="Q2064" s="9" t="s">
        <v>8318</v>
      </c>
      <c r="R2064" t="s">
        <v>8348</v>
      </c>
      <c r="S2064" s="14">
        <f t="shared" si="305"/>
        <v>42423.091412037036</v>
      </c>
      <c r="T2064" s="14">
        <f t="shared" si="306"/>
        <v>42453.049745370372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304"/>
        <v>1.4804999999999999</v>
      </c>
      <c r="P2065"/>
      <c r="Q2065" s="9" t="s">
        <v>8318</v>
      </c>
      <c r="R2065" t="s">
        <v>8348</v>
      </c>
      <c r="S2065" s="14">
        <f t="shared" si="305"/>
        <v>42472.440983796296</v>
      </c>
      <c r="T2065" s="14">
        <f t="shared" si="306"/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304"/>
        <v>1.9116676082790633</v>
      </c>
      <c r="P2066"/>
      <c r="Q2066" s="9" t="s">
        <v>8318</v>
      </c>
      <c r="R2066" t="s">
        <v>8348</v>
      </c>
      <c r="S2066" s="14">
        <f t="shared" si="305"/>
        <v>41389.073182870372</v>
      </c>
      <c r="T2066" s="14">
        <f t="shared" si="306"/>
        <v>41425.208333333336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304"/>
        <v>1.99215125</v>
      </c>
      <c r="P2067"/>
      <c r="Q2067" s="9" t="s">
        <v>8318</v>
      </c>
      <c r="R2067" t="s">
        <v>8348</v>
      </c>
      <c r="S2067" s="14">
        <f t="shared" si="305"/>
        <v>41603.042002314818</v>
      </c>
      <c r="T2067" s="14">
        <f t="shared" si="306"/>
        <v>41633.042002314818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304"/>
        <v>2.1859999999999999</v>
      </c>
      <c r="P2068"/>
      <c r="Q2068" s="9" t="s">
        <v>8318</v>
      </c>
      <c r="R2068" t="s">
        <v>8348</v>
      </c>
      <c r="S2068" s="14">
        <f t="shared" si="305"/>
        <v>41844.480127314819</v>
      </c>
      <c r="T2068" s="14">
        <f t="shared" si="306"/>
        <v>41874.480127314819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304"/>
        <v>1.2686868686868686</v>
      </c>
      <c r="P2069"/>
      <c r="Q2069" s="9" t="s">
        <v>8318</v>
      </c>
      <c r="R2069" t="s">
        <v>8348</v>
      </c>
      <c r="S2069" s="14">
        <f t="shared" si="305"/>
        <v>42115.562222222223</v>
      </c>
      <c r="T2069" s="14">
        <f t="shared" si="306"/>
        <v>42148.562222222223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304"/>
        <v>1.0522388</v>
      </c>
      <c r="P2070"/>
      <c r="Q2070" s="9" t="s">
        <v>8318</v>
      </c>
      <c r="R2070" t="s">
        <v>8348</v>
      </c>
      <c r="S2070" s="14">
        <f t="shared" si="305"/>
        <v>42633.549942129634</v>
      </c>
      <c r="T2070" s="14">
        <f t="shared" si="306"/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304"/>
        <v>1.2840666000000001</v>
      </c>
      <c r="P2071"/>
      <c r="Q2071" s="9" t="s">
        <v>8318</v>
      </c>
      <c r="R2071" t="s">
        <v>8348</v>
      </c>
      <c r="S2071" s="14">
        <f t="shared" si="305"/>
        <v>42340.680451388893</v>
      </c>
      <c r="T2071" s="14">
        <f t="shared" si="306"/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304"/>
        <v>3.1732719999999999</v>
      </c>
      <c r="P2072"/>
      <c r="Q2072" s="9" t="s">
        <v>8318</v>
      </c>
      <c r="R2072" t="s">
        <v>8348</v>
      </c>
      <c r="S2072" s="14">
        <f t="shared" si="305"/>
        <v>42519.364849537036</v>
      </c>
      <c r="T2072" s="14">
        <f t="shared" si="306"/>
        <v>42549.364849537036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304"/>
        <v>2.8073000000000001</v>
      </c>
      <c r="P2073"/>
      <c r="Q2073" s="9" t="s">
        <v>8318</v>
      </c>
      <c r="R2073" t="s">
        <v>8348</v>
      </c>
      <c r="S2073" s="14">
        <f t="shared" si="305"/>
        <v>42599.987083333333</v>
      </c>
      <c r="T2073" s="14">
        <f t="shared" si="306"/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304"/>
        <v>1.1073146853146854</v>
      </c>
      <c r="P2074"/>
      <c r="Q2074" s="9" t="s">
        <v>8318</v>
      </c>
      <c r="R2074" t="s">
        <v>8348</v>
      </c>
      <c r="S2074" s="14">
        <f t="shared" si="305"/>
        <v>42467.289722222224</v>
      </c>
      <c r="T2074" s="14">
        <f t="shared" si="306"/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304"/>
        <v>1.5260429999999998</v>
      </c>
      <c r="P2075"/>
      <c r="Q2075" s="9" t="s">
        <v>8318</v>
      </c>
      <c r="R2075" t="s">
        <v>8348</v>
      </c>
      <c r="S2075" s="14">
        <f t="shared" si="305"/>
        <v>42087.376365740747</v>
      </c>
      <c r="T2075" s="14">
        <f t="shared" si="306"/>
        <v>42132.376365740747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304"/>
        <v>1.0249999999999999</v>
      </c>
      <c r="P2076"/>
      <c r="Q2076" s="9" t="s">
        <v>8318</v>
      </c>
      <c r="R2076" t="s">
        <v>8348</v>
      </c>
      <c r="S2076" s="14">
        <f t="shared" si="305"/>
        <v>42466.534513888888</v>
      </c>
      <c r="T2076" s="14">
        <f t="shared" si="306"/>
        <v>42496.534513888888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304"/>
        <v>16.783738373837384</v>
      </c>
      <c r="P2077"/>
      <c r="Q2077" s="9" t="s">
        <v>8318</v>
      </c>
      <c r="R2077" t="s">
        <v>8348</v>
      </c>
      <c r="S2077" s="14">
        <f t="shared" si="305"/>
        <v>41450.389907407407</v>
      </c>
      <c r="T2077" s="14">
        <f t="shared" si="306"/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304"/>
        <v>5.4334915642458101</v>
      </c>
      <c r="P2078"/>
      <c r="Q2078" s="9" t="s">
        <v>8318</v>
      </c>
      <c r="R2078" t="s">
        <v>8348</v>
      </c>
      <c r="S2078" s="14">
        <f t="shared" si="305"/>
        <v>41803.588993055557</v>
      </c>
      <c r="T2078" s="14">
        <f t="shared" si="306"/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304"/>
        <v>1.1550800000000001</v>
      </c>
      <c r="P2079"/>
      <c r="Q2079" s="9" t="s">
        <v>8318</v>
      </c>
      <c r="R2079" t="s">
        <v>8348</v>
      </c>
      <c r="S2079" s="14">
        <f t="shared" si="305"/>
        <v>42102.750879629632</v>
      </c>
      <c r="T2079" s="14">
        <f t="shared" si="306"/>
        <v>42160.583333333336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304"/>
        <v>1.3120499999999999</v>
      </c>
      <c r="P2080"/>
      <c r="Q2080" s="9" t="s">
        <v>8318</v>
      </c>
      <c r="R2080" t="s">
        <v>8348</v>
      </c>
      <c r="S2080" s="14">
        <f t="shared" si="305"/>
        <v>42692.479826388888</v>
      </c>
      <c r="T2080" s="14">
        <f t="shared" si="306"/>
        <v>42722.479826388888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304"/>
        <v>2.8816999999999999</v>
      </c>
      <c r="P2081"/>
      <c r="Q2081" s="9" t="s">
        <v>8318</v>
      </c>
      <c r="R2081" t="s">
        <v>8348</v>
      </c>
      <c r="S2081" s="14">
        <f t="shared" si="305"/>
        <v>42150.418900462966</v>
      </c>
      <c r="T2081" s="14">
        <f t="shared" si="306"/>
        <v>42180.500000000007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304"/>
        <v>5.0780000000000003</v>
      </c>
      <c r="P2082"/>
      <c r="Q2082" s="9" t="s">
        <v>8318</v>
      </c>
      <c r="R2082" t="s">
        <v>8348</v>
      </c>
      <c r="S2082" s="14">
        <f t="shared" si="305"/>
        <v>42289.665509259263</v>
      </c>
      <c r="T2082" s="14">
        <f t="shared" si="306"/>
        <v>42319.707175925927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304"/>
        <v>1.1457142857142857</v>
      </c>
      <c r="P2083"/>
      <c r="Q2083" s="9" t="s">
        <v>8324</v>
      </c>
      <c r="R2083" t="s">
        <v>8328</v>
      </c>
      <c r="S2083" s="14">
        <f t="shared" si="305"/>
        <v>41003.865219907413</v>
      </c>
      <c r="T2083" s="14">
        <f t="shared" si="306"/>
        <v>41044.915972222225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304"/>
        <v>1.1073333333333333</v>
      </c>
      <c r="P2084"/>
      <c r="Q2084" s="9" t="s">
        <v>8324</v>
      </c>
      <c r="R2084" t="s">
        <v>8328</v>
      </c>
      <c r="S2084" s="14">
        <f t="shared" si="305"/>
        <v>40810.828657407408</v>
      </c>
      <c r="T2084" s="14">
        <f t="shared" si="306"/>
        <v>40870.870324074072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304"/>
        <v>1.1333333333333333</v>
      </c>
      <c r="P2085"/>
      <c r="Q2085" s="9" t="s">
        <v>8324</v>
      </c>
      <c r="R2085" t="s">
        <v>8328</v>
      </c>
      <c r="S2085" s="14">
        <f t="shared" si="305"/>
        <v>41034.430497685185</v>
      </c>
      <c r="T2085" s="14">
        <f t="shared" si="306"/>
        <v>41064.430497685185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304"/>
        <v>1.0833333333333333</v>
      </c>
      <c r="P2086"/>
      <c r="Q2086" s="9" t="s">
        <v>8324</v>
      </c>
      <c r="R2086" t="s">
        <v>8328</v>
      </c>
      <c r="S2086" s="14">
        <f t="shared" si="305"/>
        <v>41731.541458333333</v>
      </c>
      <c r="T2086" s="14">
        <f t="shared" si="306"/>
        <v>41762.999305555561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304"/>
        <v>1.2353333333333334</v>
      </c>
      <c r="P2087"/>
      <c r="Q2087" s="9" t="s">
        <v>8324</v>
      </c>
      <c r="R2087" t="s">
        <v>8328</v>
      </c>
      <c r="S2087" s="14">
        <f t="shared" si="305"/>
        <v>41075.54383101852</v>
      </c>
      <c r="T2087" s="14">
        <f t="shared" si="306"/>
        <v>41105.54383101852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304"/>
        <v>1.0069999999999999</v>
      </c>
      <c r="P2088"/>
      <c r="Q2088" s="9" t="s">
        <v>8324</v>
      </c>
      <c r="R2088" t="s">
        <v>8328</v>
      </c>
      <c r="S2088" s="14">
        <f t="shared" si="305"/>
        <v>40860.378842592596</v>
      </c>
      <c r="T2088" s="14">
        <f t="shared" si="306"/>
        <v>40890.915972222225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304"/>
        <v>1.0353333333333334</v>
      </c>
      <c r="P2089"/>
      <c r="Q2089" s="9" t="s">
        <v>8324</v>
      </c>
      <c r="R2089" t="s">
        <v>8328</v>
      </c>
      <c r="S2089" s="14">
        <f t="shared" si="305"/>
        <v>40763.912708333337</v>
      </c>
      <c r="T2089" s="14">
        <f t="shared" si="306"/>
        <v>40793.912708333337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304"/>
        <v>1.1551066666666667</v>
      </c>
      <c r="P2090"/>
      <c r="Q2090" s="9" t="s">
        <v>8324</v>
      </c>
      <c r="R2090" t="s">
        <v>8328</v>
      </c>
      <c r="S2090" s="14">
        <f t="shared" si="305"/>
        <v>40395.423055555555</v>
      </c>
      <c r="T2090" s="14">
        <f t="shared" si="306"/>
        <v>40431.874305555561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304"/>
        <v>1.2040040000000001</v>
      </c>
      <c r="P2091"/>
      <c r="Q2091" s="9" t="s">
        <v>8324</v>
      </c>
      <c r="R2091" t="s">
        <v>8328</v>
      </c>
      <c r="S2091" s="14">
        <f t="shared" si="305"/>
        <v>41452.78465277778</v>
      </c>
      <c r="T2091" s="14">
        <f t="shared" si="306"/>
        <v>41487.78465277778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304"/>
        <v>1.1504037499999999</v>
      </c>
      <c r="P2092"/>
      <c r="Q2092" s="9" t="s">
        <v>8324</v>
      </c>
      <c r="R2092" t="s">
        <v>8328</v>
      </c>
      <c r="S2092" s="14">
        <f t="shared" si="305"/>
        <v>41299.08975694445</v>
      </c>
      <c r="T2092" s="14">
        <f t="shared" si="306"/>
        <v>41329.08975694445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304"/>
        <v>1.2046777777777777</v>
      </c>
      <c r="P2093"/>
      <c r="Q2093" s="9" t="s">
        <v>8324</v>
      </c>
      <c r="R2093" t="s">
        <v>8328</v>
      </c>
      <c r="S2093" s="14">
        <f t="shared" si="305"/>
        <v>40555.030995370369</v>
      </c>
      <c r="T2093" s="14">
        <f t="shared" si="306"/>
        <v>40603.541666666672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304"/>
        <v>1.0128333333333333</v>
      </c>
      <c r="P2094"/>
      <c r="Q2094" s="9" t="s">
        <v>8324</v>
      </c>
      <c r="R2094" t="s">
        <v>8328</v>
      </c>
      <c r="S2094" s="14">
        <f t="shared" si="305"/>
        <v>40763.415879629632</v>
      </c>
      <c r="T2094" s="14">
        <f t="shared" si="306"/>
        <v>40823.415879629632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304"/>
        <v>1.0246666666666666</v>
      </c>
      <c r="P2095"/>
      <c r="Q2095" s="9" t="s">
        <v>8324</v>
      </c>
      <c r="R2095" t="s">
        <v>8328</v>
      </c>
      <c r="S2095" s="14">
        <f t="shared" si="305"/>
        <v>41205.562870370377</v>
      </c>
      <c r="T2095" s="14">
        <f t="shared" si="306"/>
        <v>41265.604537037041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304"/>
        <v>1.2054285714285715</v>
      </c>
      <c r="P2096"/>
      <c r="Q2096" s="9" t="s">
        <v>8324</v>
      </c>
      <c r="R2096" t="s">
        <v>8328</v>
      </c>
      <c r="S2096" s="14">
        <f t="shared" si="305"/>
        <v>40938.728356481486</v>
      </c>
      <c r="T2096" s="14">
        <f t="shared" si="306"/>
        <v>40972.833333333336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304"/>
        <v>1</v>
      </c>
      <c r="P2097"/>
      <c r="Q2097" s="9" t="s">
        <v>8324</v>
      </c>
      <c r="R2097" t="s">
        <v>8328</v>
      </c>
      <c r="S2097" s="14">
        <f t="shared" si="305"/>
        <v>40758.441817129627</v>
      </c>
      <c r="T2097" s="14">
        <f t="shared" si="306"/>
        <v>40818.441817129627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304"/>
        <v>1.0166666666666666</v>
      </c>
      <c r="P2098"/>
      <c r="Q2098" s="9" t="s">
        <v>8324</v>
      </c>
      <c r="R2098" t="s">
        <v>8328</v>
      </c>
      <c r="S2098" s="14">
        <f t="shared" si="305"/>
        <v>41192.466840277782</v>
      </c>
      <c r="T2098" s="14">
        <f t="shared" si="306"/>
        <v>41207.874305555561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304"/>
        <v>1</v>
      </c>
      <c r="P2099"/>
      <c r="Q2099" s="9" t="s">
        <v>8324</v>
      </c>
      <c r="R2099" t="s">
        <v>8328</v>
      </c>
      <c r="S2099" s="14">
        <f t="shared" si="305"/>
        <v>40818.293229166666</v>
      </c>
      <c r="T2099" s="14">
        <f t="shared" si="306"/>
        <v>40878.334895833337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304"/>
        <v>1.0033333333333334</v>
      </c>
      <c r="P2100"/>
      <c r="Q2100" s="9" t="s">
        <v>8324</v>
      </c>
      <c r="R2100" t="s">
        <v>8328</v>
      </c>
      <c r="S2100" s="14">
        <f t="shared" si="305"/>
        <v>40945.822164351855</v>
      </c>
      <c r="T2100" s="14">
        <f t="shared" si="306"/>
        <v>40975.822164351855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304"/>
        <v>1.3236666666666668</v>
      </c>
      <c r="P2101"/>
      <c r="Q2101" s="9" t="s">
        <v>8324</v>
      </c>
      <c r="R2101" t="s">
        <v>8328</v>
      </c>
      <c r="S2101" s="14">
        <f t="shared" si="305"/>
        <v>42173.454675925932</v>
      </c>
      <c r="T2101" s="14">
        <f t="shared" si="306"/>
        <v>42186.861111111117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304"/>
        <v>1.3666666666666667</v>
      </c>
      <c r="P2102"/>
      <c r="Q2102" s="9" t="s">
        <v>8324</v>
      </c>
      <c r="R2102" t="s">
        <v>8328</v>
      </c>
      <c r="S2102" s="14">
        <f t="shared" si="305"/>
        <v>41074.543298611112</v>
      </c>
      <c r="T2102" s="14">
        <f t="shared" si="306"/>
        <v>41089.874305555561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304"/>
        <v>1.1325000000000001</v>
      </c>
      <c r="P2103"/>
      <c r="Q2103" s="9" t="s">
        <v>8324</v>
      </c>
      <c r="R2103" t="s">
        <v>8328</v>
      </c>
      <c r="S2103" s="14">
        <f t="shared" si="305"/>
        <v>40891.857800925929</v>
      </c>
      <c r="T2103" s="14">
        <f t="shared" si="306"/>
        <v>40951.857800925929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304"/>
        <v>1.36</v>
      </c>
      <c r="P2104"/>
      <c r="Q2104" s="9" t="s">
        <v>8324</v>
      </c>
      <c r="R2104" t="s">
        <v>8328</v>
      </c>
      <c r="S2104" s="14">
        <f t="shared" si="305"/>
        <v>40638.576944444445</v>
      </c>
      <c r="T2104" s="14">
        <f t="shared" si="306"/>
        <v>40668.576944444445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304"/>
        <v>1.4612318374694613</v>
      </c>
      <c r="P2105"/>
      <c r="Q2105" s="9" t="s">
        <v>8324</v>
      </c>
      <c r="R2105" t="s">
        <v>8328</v>
      </c>
      <c r="S2105" s="14">
        <f t="shared" si="305"/>
        <v>41192.463275462964</v>
      </c>
      <c r="T2105" s="14">
        <f t="shared" si="306"/>
        <v>41222.504942129635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304"/>
        <v>1.2949999999999999</v>
      </c>
      <c r="P2106"/>
      <c r="Q2106" s="9" t="s">
        <v>8324</v>
      </c>
      <c r="R2106" t="s">
        <v>8328</v>
      </c>
      <c r="S2106" s="14">
        <f t="shared" si="305"/>
        <v>41393.782800925932</v>
      </c>
      <c r="T2106" s="14">
        <f t="shared" si="306"/>
        <v>41424.708333333336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304"/>
        <v>2.54</v>
      </c>
      <c r="P2107"/>
      <c r="Q2107" s="9" t="s">
        <v>8324</v>
      </c>
      <c r="R2107" t="s">
        <v>8328</v>
      </c>
      <c r="S2107" s="14">
        <f t="shared" si="305"/>
        <v>41951.497141203705</v>
      </c>
      <c r="T2107" s="14">
        <f t="shared" si="306"/>
        <v>41963.875000000007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304"/>
        <v>1.0704545454545455</v>
      </c>
      <c r="P2108"/>
      <c r="Q2108" s="9" t="s">
        <v>8324</v>
      </c>
      <c r="R2108" t="s">
        <v>8328</v>
      </c>
      <c r="S2108" s="14">
        <f t="shared" si="305"/>
        <v>41269.923310185186</v>
      </c>
      <c r="T2108" s="14">
        <f t="shared" si="306"/>
        <v>41299.923310185186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304"/>
        <v>1.0773299999999999</v>
      </c>
      <c r="P2109"/>
      <c r="Q2109" s="9" t="s">
        <v>8324</v>
      </c>
      <c r="R2109" t="s">
        <v>8328</v>
      </c>
      <c r="S2109" s="14">
        <f t="shared" si="305"/>
        <v>41934.418900462966</v>
      </c>
      <c r="T2109" s="14">
        <f t="shared" si="306"/>
        <v>41955.46056712963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304"/>
        <v>1.0731250000000001</v>
      </c>
      <c r="P2110"/>
      <c r="Q2110" s="9" t="s">
        <v>8324</v>
      </c>
      <c r="R2110" t="s">
        <v>8328</v>
      </c>
      <c r="S2110" s="14">
        <f t="shared" si="305"/>
        <v>41134.884027777778</v>
      </c>
      <c r="T2110" s="14">
        <f t="shared" si="306"/>
        <v>41161.871527777781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304"/>
        <v>1.06525</v>
      </c>
      <c r="P2111"/>
      <c r="Q2111" s="9" t="s">
        <v>8324</v>
      </c>
      <c r="R2111" t="s">
        <v>8328</v>
      </c>
      <c r="S2111" s="14">
        <f t="shared" si="305"/>
        <v>42160.416863425933</v>
      </c>
      <c r="T2111" s="14">
        <f t="shared" si="306"/>
        <v>42190.416863425933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304"/>
        <v>1.0035000000000001</v>
      </c>
      <c r="P2112"/>
      <c r="Q2112" s="9" t="s">
        <v>8324</v>
      </c>
      <c r="R2112" t="s">
        <v>8328</v>
      </c>
      <c r="S2112" s="14">
        <f t="shared" si="305"/>
        <v>41759.379270833335</v>
      </c>
      <c r="T2112" s="14">
        <f t="shared" si="306"/>
        <v>41786.915972222225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304"/>
        <v>1.0649999999999999</v>
      </c>
      <c r="P2113"/>
      <c r="Q2113" s="9" t="s">
        <v>8324</v>
      </c>
      <c r="R2113" t="s">
        <v>8328</v>
      </c>
      <c r="S2113" s="14">
        <f t="shared" si="305"/>
        <v>40702.905381944445</v>
      </c>
      <c r="T2113" s="14">
        <f t="shared" si="306"/>
        <v>40769.75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304"/>
        <v>1</v>
      </c>
      <c r="P2114"/>
      <c r="Q2114" s="9" t="s">
        <v>8324</v>
      </c>
      <c r="R2114" t="s">
        <v>8328</v>
      </c>
      <c r="S2114" s="14">
        <f t="shared" si="305"/>
        <v>41365.636493055557</v>
      </c>
      <c r="T2114" s="14">
        <f t="shared" si="306"/>
        <v>41379.636493055557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307">E2115/D2115</f>
        <v>1.0485714285714285</v>
      </c>
      <c r="P2115"/>
      <c r="Q2115" s="9" t="s">
        <v>8324</v>
      </c>
      <c r="R2115" t="s">
        <v>8328</v>
      </c>
      <c r="S2115" s="14">
        <f t="shared" ref="S2115:S2178" si="308">((J2115/60/60/24)+DATE(1970,1,1)+(-7/24))</f>
        <v>41870.573796296296</v>
      </c>
      <c r="T2115" s="14">
        <f t="shared" ref="T2115:T2178" si="309">((I2115/60/60/24)+DATE(1970,1,1)+(-7/24))</f>
        <v>41905.573796296296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307"/>
        <v>1.0469999999999999</v>
      </c>
      <c r="P2116"/>
      <c r="Q2116" s="9" t="s">
        <v>8324</v>
      </c>
      <c r="R2116" t="s">
        <v>8328</v>
      </c>
      <c r="S2116" s="14">
        <f t="shared" si="308"/>
        <v>40458.523958333339</v>
      </c>
      <c r="T2116" s="14">
        <f t="shared" si="309"/>
        <v>40520.915972222225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307"/>
        <v>2.2566666666666668</v>
      </c>
      <c r="P2117"/>
      <c r="Q2117" s="9" t="s">
        <v>8324</v>
      </c>
      <c r="R2117" t="s">
        <v>8328</v>
      </c>
      <c r="S2117" s="14">
        <f t="shared" si="308"/>
        <v>40563.789363425931</v>
      </c>
      <c r="T2117" s="14">
        <f t="shared" si="309"/>
        <v>40593.789363425931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307"/>
        <v>1.0090416666666666</v>
      </c>
      <c r="P2118"/>
      <c r="Q2118" s="9" t="s">
        <v>8324</v>
      </c>
      <c r="R2118" t="s">
        <v>8328</v>
      </c>
      <c r="S2118" s="14">
        <f t="shared" si="308"/>
        <v>41136.48614583334</v>
      </c>
      <c r="T2118" s="14">
        <f t="shared" si="309"/>
        <v>41184.48614583334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307"/>
        <v>1.4775</v>
      </c>
      <c r="P2119"/>
      <c r="Q2119" s="9" t="s">
        <v>8324</v>
      </c>
      <c r="R2119" t="s">
        <v>8328</v>
      </c>
      <c r="S2119" s="14">
        <f t="shared" si="308"/>
        <v>42289.767928240741</v>
      </c>
      <c r="T2119" s="14">
        <f t="shared" si="309"/>
        <v>42303.915972222225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307"/>
        <v>1.3461099999999999</v>
      </c>
      <c r="P2120"/>
      <c r="Q2120" s="9" t="s">
        <v>8324</v>
      </c>
      <c r="R2120" t="s">
        <v>8328</v>
      </c>
      <c r="S2120" s="14">
        <f t="shared" si="308"/>
        <v>40718.54787037037</v>
      </c>
      <c r="T2120" s="14">
        <f t="shared" si="309"/>
        <v>40748.54787037037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307"/>
        <v>1.0075000000000001</v>
      </c>
      <c r="P2121"/>
      <c r="Q2121" s="9" t="s">
        <v>8324</v>
      </c>
      <c r="R2121" t="s">
        <v>8328</v>
      </c>
      <c r="S2121" s="14">
        <f t="shared" si="308"/>
        <v>41106.838483796302</v>
      </c>
      <c r="T2121" s="14">
        <f t="shared" si="309"/>
        <v>41136.838483796302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307"/>
        <v>1.00880375</v>
      </c>
      <c r="P2122"/>
      <c r="Q2122" s="9" t="s">
        <v>8324</v>
      </c>
      <c r="R2122" t="s">
        <v>8328</v>
      </c>
      <c r="S2122" s="14">
        <f t="shared" si="308"/>
        <v>41591.67287037037</v>
      </c>
      <c r="T2122" s="14">
        <f t="shared" si="309"/>
        <v>41640.67287037037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307"/>
        <v>5.6800000000000002E-3</v>
      </c>
      <c r="P2123"/>
      <c r="Q2123" s="9" t="s">
        <v>8332</v>
      </c>
      <c r="R2123" t="s">
        <v>8333</v>
      </c>
      <c r="S2123" s="14">
        <f t="shared" si="308"/>
        <v>42716.450787037036</v>
      </c>
      <c r="T2123" s="14">
        <f t="shared" si="309"/>
        <v>42746.450787037036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307"/>
        <v>3.875E-3</v>
      </c>
      <c r="P2124">
        <f>SUM(E2124/L2124)</f>
        <v>103.33333333333333</v>
      </c>
      <c r="Q2124" s="9" t="s">
        <v>8332</v>
      </c>
      <c r="R2124" t="s">
        <v>8333</v>
      </c>
      <c r="S2124" s="14">
        <f t="shared" si="308"/>
        <v>42712.008900462963</v>
      </c>
      <c r="T2124" s="14">
        <f t="shared" si="309"/>
        <v>42742.008900462963</v>
      </c>
      <c r="U2124">
        <f>SUM(L2124+5)</f>
        <v>8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307"/>
        <v>0.1</v>
      </c>
      <c r="P2125"/>
      <c r="Q2125" s="9" t="s">
        <v>8332</v>
      </c>
      <c r="R2125" t="s">
        <v>8333</v>
      </c>
      <c r="S2125" s="14">
        <f t="shared" si="308"/>
        <v>40198.133182870377</v>
      </c>
      <c r="T2125" s="14">
        <f t="shared" si="309"/>
        <v>40251.999305555561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307"/>
        <v>0.10454545454545454</v>
      </c>
      <c r="P2126"/>
      <c r="Q2126" s="9" t="s">
        <v>8332</v>
      </c>
      <c r="R2126" t="s">
        <v>8333</v>
      </c>
      <c r="S2126" s="14">
        <f t="shared" si="308"/>
        <v>40463.736516203702</v>
      </c>
      <c r="T2126" s="14">
        <f t="shared" si="309"/>
        <v>40511.916666666672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307"/>
        <v>1.4200000000000001E-2</v>
      </c>
      <c r="P2127"/>
      <c r="Q2127" s="9" t="s">
        <v>8332</v>
      </c>
      <c r="R2127" t="s">
        <v>8333</v>
      </c>
      <c r="S2127" s="14">
        <f t="shared" si="308"/>
        <v>42190.731863425928</v>
      </c>
      <c r="T2127" s="14">
        <f t="shared" si="309"/>
        <v>42220.731863425928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307"/>
        <v>5.0000000000000001E-4</v>
      </c>
      <c r="P2128">
        <f>SUM(E2128/L2128)</f>
        <v>5</v>
      </c>
      <c r="Q2128" s="9" t="s">
        <v>8332</v>
      </c>
      <c r="R2128" t="s">
        <v>8333</v>
      </c>
      <c r="S2128" s="14">
        <f t="shared" si="308"/>
        <v>41951.681562500002</v>
      </c>
      <c r="T2128" s="14">
        <f t="shared" si="309"/>
        <v>41981.681562500002</v>
      </c>
      <c r="U2128">
        <f>SUM(L2128+5)</f>
        <v>7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307"/>
        <v>0.28842857142857142</v>
      </c>
      <c r="P2129"/>
      <c r="Q2129" s="9" t="s">
        <v>8332</v>
      </c>
      <c r="R2129" t="s">
        <v>8333</v>
      </c>
      <c r="S2129" s="14">
        <f t="shared" si="308"/>
        <v>42045.213692129626</v>
      </c>
      <c r="T2129" s="14">
        <f t="shared" si="309"/>
        <v>42075.172025462969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307"/>
        <v>1.6666666666666668E-3</v>
      </c>
      <c r="P2130">
        <f>SUM(E2130/L2130)</f>
        <v>25</v>
      </c>
      <c r="Q2130" s="9" t="s">
        <v>8332</v>
      </c>
      <c r="R2130" t="s">
        <v>8333</v>
      </c>
      <c r="S2130" s="14">
        <f t="shared" si="308"/>
        <v>41843.481122685189</v>
      </c>
      <c r="T2130" s="14">
        <f t="shared" si="309"/>
        <v>41903.481122685189</v>
      </c>
      <c r="U2130">
        <f>SUM(L2130+5)</f>
        <v>6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307"/>
        <v>0.11799999999999999</v>
      </c>
      <c r="P2131"/>
      <c r="Q2131" s="9" t="s">
        <v>8332</v>
      </c>
      <c r="R2131" t="s">
        <v>8333</v>
      </c>
      <c r="S2131" s="14">
        <f t="shared" si="308"/>
        <v>42408.732638888891</v>
      </c>
      <c r="T2131" s="14">
        <f t="shared" si="309"/>
        <v>42438.732638888891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307"/>
        <v>2.0238095238095236E-3</v>
      </c>
      <c r="P2132">
        <f>SUM(E2132/L2132)</f>
        <v>21.25</v>
      </c>
      <c r="Q2132" s="9" t="s">
        <v>8332</v>
      </c>
      <c r="R2132" t="s">
        <v>8333</v>
      </c>
      <c r="S2132" s="14">
        <f t="shared" si="308"/>
        <v>41831.794710648152</v>
      </c>
      <c r="T2132" s="14">
        <f t="shared" si="309"/>
        <v>41866.794710648152</v>
      </c>
      <c r="U2132">
        <f>SUM(L2132+5)</f>
        <v>9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307"/>
        <v>0.05</v>
      </c>
      <c r="P2133"/>
      <c r="Q2133" s="9" t="s">
        <v>8332</v>
      </c>
      <c r="R2133" t="s">
        <v>8333</v>
      </c>
      <c r="S2133" s="14">
        <f t="shared" si="308"/>
        <v>42166.915405092594</v>
      </c>
      <c r="T2133" s="14">
        <f t="shared" si="309"/>
        <v>42196.915405092594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307"/>
        <v>2.1129899999999997E-2</v>
      </c>
      <c r="P2134"/>
      <c r="Q2134" s="9" t="s">
        <v>8332</v>
      </c>
      <c r="R2134" t="s">
        <v>8333</v>
      </c>
      <c r="S2134" s="14">
        <f t="shared" si="308"/>
        <v>41643.195509259262</v>
      </c>
      <c r="T2134" s="14">
        <f t="shared" si="309"/>
        <v>41673.195509259262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307"/>
        <v>1.6E-2</v>
      </c>
      <c r="P2135"/>
      <c r="Q2135" s="9" t="s">
        <v>8332</v>
      </c>
      <c r="R2135" t="s">
        <v>8333</v>
      </c>
      <c r="S2135" s="14">
        <f t="shared" si="308"/>
        <v>40618.805543981485</v>
      </c>
      <c r="T2135" s="14">
        <f t="shared" si="309"/>
        <v>40656.999305555561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307"/>
        <v>1.7333333333333333E-2</v>
      </c>
      <c r="P2136"/>
      <c r="Q2136" s="9" t="s">
        <v>8332</v>
      </c>
      <c r="R2136" t="s">
        <v>8333</v>
      </c>
      <c r="S2136" s="14">
        <f t="shared" si="308"/>
        <v>41361.59480324074</v>
      </c>
      <c r="T2136" s="14">
        <f t="shared" si="309"/>
        <v>41391.59480324074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307"/>
        <v>9.5600000000000004E-2</v>
      </c>
      <c r="P2137"/>
      <c r="Q2137" s="9" t="s">
        <v>8332</v>
      </c>
      <c r="R2137" t="s">
        <v>8333</v>
      </c>
      <c r="S2137" s="14">
        <f t="shared" si="308"/>
        <v>41156.671678240738</v>
      </c>
      <c r="T2137" s="14">
        <f t="shared" si="309"/>
        <v>41186.671678240738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307"/>
        <v>5.9612499999999998E-4</v>
      </c>
      <c r="P2138">
        <f>SUM(E2138/L2138)</f>
        <v>11.922499999999999</v>
      </c>
      <c r="Q2138" s="9" t="s">
        <v>8332</v>
      </c>
      <c r="R2138" t="s">
        <v>8333</v>
      </c>
      <c r="S2138" s="14">
        <f t="shared" si="308"/>
        <v>41536.21743055556</v>
      </c>
      <c r="T2138" s="14">
        <f t="shared" si="309"/>
        <v>41566.21743055556</v>
      </c>
      <c r="U2138">
        <f>SUM(L2138+5)</f>
        <v>9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307"/>
        <v>0.28405999999999998</v>
      </c>
      <c r="P2139"/>
      <c r="Q2139" s="9" t="s">
        <v>8332</v>
      </c>
      <c r="R2139" t="s">
        <v>8333</v>
      </c>
      <c r="S2139" s="14">
        <f t="shared" si="308"/>
        <v>41948.479502314818</v>
      </c>
      <c r="T2139" s="14">
        <f t="shared" si="309"/>
        <v>41978.479502314818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307"/>
        <v>0.128</v>
      </c>
      <c r="P2140"/>
      <c r="Q2140" s="9" t="s">
        <v>8332</v>
      </c>
      <c r="R2140" t="s">
        <v>8333</v>
      </c>
      <c r="S2140" s="14">
        <f t="shared" si="308"/>
        <v>41556.72151620371</v>
      </c>
      <c r="T2140" s="14">
        <f t="shared" si="309"/>
        <v>41586.763182870374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307"/>
        <v>5.4199999999999998E-2</v>
      </c>
      <c r="P2141"/>
      <c r="Q2141" s="9" t="s">
        <v>8332</v>
      </c>
      <c r="R2141" t="s">
        <v>8333</v>
      </c>
      <c r="S2141" s="14">
        <f t="shared" si="308"/>
        <v>42647.458425925928</v>
      </c>
      <c r="T2141" s="14">
        <f t="shared" si="309"/>
        <v>42677.458425925928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307"/>
        <v>1.1199999999999999E-3</v>
      </c>
      <c r="P2142">
        <f t="shared" ref="P2142:P2143" si="310">SUM(E2142/L2142)</f>
        <v>50.909090909090907</v>
      </c>
      <c r="Q2142" s="9" t="s">
        <v>8332</v>
      </c>
      <c r="R2142" t="s">
        <v>8333</v>
      </c>
      <c r="S2142" s="14">
        <f t="shared" si="308"/>
        <v>41255.541944444449</v>
      </c>
      <c r="T2142" s="14">
        <f t="shared" si="309"/>
        <v>41285.541944444449</v>
      </c>
      <c r="U2142">
        <f t="shared" ref="U2142:U2143" si="311">SUM(L2142+5)</f>
        <v>16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307"/>
        <v>0</v>
      </c>
      <c r="P2143" t="e">
        <f t="shared" si="310"/>
        <v>#DIV/0!</v>
      </c>
      <c r="Q2143" s="9" t="s">
        <v>8332</v>
      </c>
      <c r="R2143" t="s">
        <v>8333</v>
      </c>
      <c r="S2143" s="14">
        <f t="shared" si="308"/>
        <v>41926.943969907406</v>
      </c>
      <c r="T2143" s="14">
        <f t="shared" si="309"/>
        <v>41956.985636574078</v>
      </c>
      <c r="U2143">
        <f t="shared" si="311"/>
        <v>5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307"/>
        <v>5.7238095238095241E-2</v>
      </c>
      <c r="P2144"/>
      <c r="Q2144" s="9" t="s">
        <v>8332</v>
      </c>
      <c r="R2144" t="s">
        <v>8333</v>
      </c>
      <c r="S2144" s="14">
        <f t="shared" si="308"/>
        <v>42340.409837962965</v>
      </c>
      <c r="T2144" s="14">
        <f t="shared" si="309"/>
        <v>42368.409837962965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307"/>
        <v>0.1125</v>
      </c>
      <c r="P2145"/>
      <c r="Q2145" s="9" t="s">
        <v>8332</v>
      </c>
      <c r="R2145" t="s">
        <v>8333</v>
      </c>
      <c r="S2145" s="14">
        <f t="shared" si="308"/>
        <v>40332.595046296301</v>
      </c>
      <c r="T2145" s="14">
        <f t="shared" si="309"/>
        <v>40380.5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307"/>
        <v>1.7098591549295775E-2</v>
      </c>
      <c r="P2146"/>
      <c r="Q2146" s="9" t="s">
        <v>8332</v>
      </c>
      <c r="R2146" t="s">
        <v>8333</v>
      </c>
      <c r="S2146" s="14">
        <f t="shared" si="308"/>
        <v>41499.255092592597</v>
      </c>
      <c r="T2146" s="14">
        <f t="shared" si="309"/>
        <v>41531.255092592597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307"/>
        <v>0.30433333333333334</v>
      </c>
      <c r="P2147"/>
      <c r="Q2147" s="9" t="s">
        <v>8332</v>
      </c>
      <c r="R2147" t="s">
        <v>8333</v>
      </c>
      <c r="S2147" s="14">
        <f t="shared" si="308"/>
        <v>41574.945763888893</v>
      </c>
      <c r="T2147" s="14">
        <f t="shared" si="309"/>
        <v>41604.987430555557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307"/>
        <v>2.0000000000000001E-4</v>
      </c>
      <c r="P2148">
        <f>SUM(E2148/L2148)</f>
        <v>1</v>
      </c>
      <c r="Q2148" s="9" t="s">
        <v>8332</v>
      </c>
      <c r="R2148" t="s">
        <v>8333</v>
      </c>
      <c r="S2148" s="14">
        <f t="shared" si="308"/>
        <v>42397.38784722222</v>
      </c>
      <c r="T2148" s="14">
        <f t="shared" si="309"/>
        <v>42411.38784722222</v>
      </c>
      <c r="U2148">
        <f>SUM(L2148+5)</f>
        <v>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307"/>
        <v>6.9641025641025639E-3</v>
      </c>
      <c r="P2149"/>
      <c r="Q2149" s="9" t="s">
        <v>8332</v>
      </c>
      <c r="R2149" t="s">
        <v>8333</v>
      </c>
      <c r="S2149" s="14">
        <f t="shared" si="308"/>
        <v>41927.004027777781</v>
      </c>
      <c r="T2149" s="14">
        <f t="shared" si="309"/>
        <v>41959.045694444452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307"/>
        <v>0.02</v>
      </c>
      <c r="P2150"/>
      <c r="Q2150" s="9" t="s">
        <v>8332</v>
      </c>
      <c r="R2150" t="s">
        <v>8333</v>
      </c>
      <c r="S2150" s="14">
        <f t="shared" si="308"/>
        <v>42066.441921296304</v>
      </c>
      <c r="T2150" s="14">
        <f t="shared" si="309"/>
        <v>42096.400254629632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307"/>
        <v>0</v>
      </c>
      <c r="P2151" t="e">
        <f>SUM(E2151/L2151)</f>
        <v>#DIV/0!</v>
      </c>
      <c r="Q2151" s="9" t="s">
        <v>8332</v>
      </c>
      <c r="R2151" t="s">
        <v>8333</v>
      </c>
      <c r="S2151" s="14">
        <f t="shared" si="308"/>
        <v>40354.733287037037</v>
      </c>
      <c r="T2151" s="14">
        <f t="shared" si="309"/>
        <v>40389.708333333336</v>
      </c>
      <c r="U2151">
        <f>SUM(L2151+5)</f>
        <v>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307"/>
        <v>8.0999999999999996E-3</v>
      </c>
      <c r="P2152"/>
      <c r="Q2152" s="9" t="s">
        <v>8332</v>
      </c>
      <c r="R2152" t="s">
        <v>8333</v>
      </c>
      <c r="S2152" s="14">
        <f t="shared" si="308"/>
        <v>42533.993043981485</v>
      </c>
      <c r="T2152" s="14">
        <f t="shared" si="309"/>
        <v>42563.993043981485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307"/>
        <v>2.6222222222222224E-3</v>
      </c>
      <c r="P2153">
        <f t="shared" ref="P2153:P2155" si="312">SUM(E2153/L2153)</f>
        <v>19.666666666666668</v>
      </c>
      <c r="Q2153" s="9" t="s">
        <v>8332</v>
      </c>
      <c r="R2153" t="s">
        <v>8333</v>
      </c>
      <c r="S2153" s="14">
        <f t="shared" si="308"/>
        <v>42520.555717592601</v>
      </c>
      <c r="T2153" s="14">
        <f t="shared" si="309"/>
        <v>42550.555717592601</v>
      </c>
      <c r="U2153">
        <f t="shared" ref="U2153:U2155" si="313">SUM(L2153+5)</f>
        <v>11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307"/>
        <v>1.6666666666666668E-3</v>
      </c>
      <c r="P2154">
        <f t="shared" si="312"/>
        <v>12.5</v>
      </c>
      <c r="Q2154" s="9" t="s">
        <v>8332</v>
      </c>
      <c r="R2154" t="s">
        <v>8333</v>
      </c>
      <c r="S2154" s="14">
        <f t="shared" si="308"/>
        <v>41683.540613425932</v>
      </c>
      <c r="T2154" s="14">
        <f t="shared" si="309"/>
        <v>41713.49894675926</v>
      </c>
      <c r="U2154">
        <f t="shared" si="313"/>
        <v>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307"/>
        <v>9.1244548809124457E-5</v>
      </c>
      <c r="P2155">
        <f t="shared" si="312"/>
        <v>8.5</v>
      </c>
      <c r="Q2155" s="9" t="s">
        <v>8332</v>
      </c>
      <c r="R2155" t="s">
        <v>8333</v>
      </c>
      <c r="S2155" s="14">
        <f t="shared" si="308"/>
        <v>41974.619421296295</v>
      </c>
      <c r="T2155" s="14">
        <f t="shared" si="309"/>
        <v>42014.040972222225</v>
      </c>
      <c r="U2155">
        <f t="shared" si="313"/>
        <v>9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307"/>
        <v>8.0000000000000002E-3</v>
      </c>
      <c r="P2156"/>
      <c r="Q2156" s="9" t="s">
        <v>8332</v>
      </c>
      <c r="R2156" t="s">
        <v>8333</v>
      </c>
      <c r="S2156" s="14">
        <f t="shared" si="308"/>
        <v>41647.340590277781</v>
      </c>
      <c r="T2156" s="14">
        <f t="shared" si="309"/>
        <v>41667.340590277781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307"/>
        <v>2.3E-2</v>
      </c>
      <c r="P2157"/>
      <c r="Q2157" s="9" t="s">
        <v>8332</v>
      </c>
      <c r="R2157" t="s">
        <v>8333</v>
      </c>
      <c r="S2157" s="14">
        <f t="shared" si="308"/>
        <v>42430.45584490741</v>
      </c>
      <c r="T2157" s="14">
        <f t="shared" si="309"/>
        <v>42460.414178240746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307"/>
        <v>2.6660714285714284E-2</v>
      </c>
      <c r="P2158"/>
      <c r="Q2158" s="9" t="s">
        <v>8332</v>
      </c>
      <c r="R2158" t="s">
        <v>8333</v>
      </c>
      <c r="S2158" s="14">
        <f t="shared" si="308"/>
        <v>41488.562569444446</v>
      </c>
      <c r="T2158" s="14">
        <f t="shared" si="309"/>
        <v>41533.562569444446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307"/>
        <v>0.28192</v>
      </c>
      <c r="P2159"/>
      <c r="Q2159" s="9" t="s">
        <v>8332</v>
      </c>
      <c r="R2159" t="s">
        <v>8333</v>
      </c>
      <c r="S2159" s="14">
        <f t="shared" si="308"/>
        <v>42694.689618055556</v>
      </c>
      <c r="T2159" s="14">
        <f t="shared" si="309"/>
        <v>42727.040972222225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307"/>
        <v>6.5900366666666668E-2</v>
      </c>
      <c r="P2160"/>
      <c r="Q2160" s="9" t="s">
        <v>8332</v>
      </c>
      <c r="R2160" t="s">
        <v>8333</v>
      </c>
      <c r="S2160" s="14">
        <f t="shared" si="308"/>
        <v>41264.562199074076</v>
      </c>
      <c r="T2160" s="14">
        <f t="shared" si="309"/>
        <v>41309.562199074076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307"/>
        <v>7.2222222222222219E-3</v>
      </c>
      <c r="P2161"/>
      <c r="Q2161" s="9" t="s">
        <v>8332</v>
      </c>
      <c r="R2161" t="s">
        <v>8333</v>
      </c>
      <c r="S2161" s="14">
        <f t="shared" si="308"/>
        <v>40710.439513888887</v>
      </c>
      <c r="T2161" s="14">
        <f t="shared" si="309"/>
        <v>40740.439513888887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307"/>
        <v>8.5000000000000006E-3</v>
      </c>
      <c r="P2162"/>
      <c r="Q2162" s="9" t="s">
        <v>8332</v>
      </c>
      <c r="R2162" t="s">
        <v>8333</v>
      </c>
      <c r="S2162" s="14">
        <f t="shared" si="308"/>
        <v>41018.42019675926</v>
      </c>
      <c r="T2162" s="14">
        <f t="shared" si="309"/>
        <v>41048.42019675926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307"/>
        <v>1.1575</v>
      </c>
      <c r="P2163"/>
      <c r="Q2163" s="9" t="s">
        <v>8324</v>
      </c>
      <c r="R2163" t="s">
        <v>8325</v>
      </c>
      <c r="S2163" s="14">
        <f t="shared" si="308"/>
        <v>42240.560868055552</v>
      </c>
      <c r="T2163" s="14">
        <f t="shared" si="309"/>
        <v>42270.560868055552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307"/>
        <v>1.1226666666666667</v>
      </c>
      <c r="P2164"/>
      <c r="Q2164" s="9" t="s">
        <v>8324</v>
      </c>
      <c r="R2164" t="s">
        <v>8325</v>
      </c>
      <c r="S2164" s="14">
        <f t="shared" si="308"/>
        <v>41813.474432870375</v>
      </c>
      <c r="T2164" s="14">
        <f t="shared" si="309"/>
        <v>41844.474432870375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307"/>
        <v>1.3220000000000001</v>
      </c>
      <c r="P2165"/>
      <c r="Q2165" s="9" t="s">
        <v>8324</v>
      </c>
      <c r="R2165" t="s">
        <v>8325</v>
      </c>
      <c r="S2165" s="14">
        <f t="shared" si="308"/>
        <v>42111.607870370375</v>
      </c>
      <c r="T2165" s="14">
        <f t="shared" si="309"/>
        <v>42162.868055555555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307"/>
        <v>1.0263636363636364</v>
      </c>
      <c r="P2166"/>
      <c r="Q2166" s="9" t="s">
        <v>8324</v>
      </c>
      <c r="R2166" t="s">
        <v>8325</v>
      </c>
      <c r="S2166" s="14">
        <f t="shared" si="308"/>
        <v>42515.426087962966</v>
      </c>
      <c r="T2166" s="14">
        <f t="shared" si="309"/>
        <v>42545.874305555561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307"/>
        <v>1.3864000000000001</v>
      </c>
      <c r="P2167"/>
      <c r="Q2167" s="9" t="s">
        <v>8324</v>
      </c>
      <c r="R2167" t="s">
        <v>8325</v>
      </c>
      <c r="S2167" s="14">
        <f t="shared" si="308"/>
        <v>42438.3754050926</v>
      </c>
      <c r="T2167" s="14">
        <f t="shared" si="309"/>
        <v>42468.333738425928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307"/>
        <v>1.466</v>
      </c>
      <c r="P2168"/>
      <c r="Q2168" s="9" t="s">
        <v>8324</v>
      </c>
      <c r="R2168" t="s">
        <v>8325</v>
      </c>
      <c r="S2168" s="14">
        <f t="shared" si="308"/>
        <v>41933.54650462963</v>
      </c>
      <c r="T2168" s="14">
        <f t="shared" si="309"/>
        <v>41978.588171296295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307"/>
        <v>1.2</v>
      </c>
      <c r="P2169"/>
      <c r="Q2169" s="9" t="s">
        <v>8324</v>
      </c>
      <c r="R2169" t="s">
        <v>8325</v>
      </c>
      <c r="S2169" s="14">
        <f t="shared" si="308"/>
        <v>41152.774733796301</v>
      </c>
      <c r="T2169" s="14">
        <f t="shared" si="309"/>
        <v>41166.774733796301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307"/>
        <v>1.215816111111111</v>
      </c>
      <c r="P2170"/>
      <c r="Q2170" s="9" t="s">
        <v>8324</v>
      </c>
      <c r="R2170" t="s">
        <v>8325</v>
      </c>
      <c r="S2170" s="14">
        <f t="shared" si="308"/>
        <v>42745.308576388888</v>
      </c>
      <c r="T2170" s="14">
        <f t="shared" si="309"/>
        <v>42775.916666666664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307"/>
        <v>1</v>
      </c>
      <c r="P2171"/>
      <c r="Q2171" s="9" t="s">
        <v>8324</v>
      </c>
      <c r="R2171" t="s">
        <v>8325</v>
      </c>
      <c r="S2171" s="14">
        <f t="shared" si="308"/>
        <v>42793.409155092595</v>
      </c>
      <c r="T2171" s="14">
        <f t="shared" si="309"/>
        <v>42796.409155092595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307"/>
        <v>1.8085714285714285</v>
      </c>
      <c r="P2172"/>
      <c r="Q2172" s="9" t="s">
        <v>8324</v>
      </c>
      <c r="R2172" t="s">
        <v>8325</v>
      </c>
      <c r="S2172" s="14">
        <f t="shared" si="308"/>
        <v>42198.458587962967</v>
      </c>
      <c r="T2172" s="14">
        <f t="shared" si="309"/>
        <v>42238.458587962967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307"/>
        <v>1.0607500000000001</v>
      </c>
      <c r="P2173"/>
      <c r="Q2173" s="9" t="s">
        <v>8324</v>
      </c>
      <c r="R2173" t="s">
        <v>8325</v>
      </c>
      <c r="S2173" s="14">
        <f t="shared" si="308"/>
        <v>42141.665451388886</v>
      </c>
      <c r="T2173" s="14">
        <f t="shared" si="309"/>
        <v>42176.916666666664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307"/>
        <v>1</v>
      </c>
      <c r="P2174"/>
      <c r="Q2174" s="9" t="s">
        <v>8324</v>
      </c>
      <c r="R2174" t="s">
        <v>8325</v>
      </c>
      <c r="S2174" s="14">
        <f t="shared" si="308"/>
        <v>42082.288425925923</v>
      </c>
      <c r="T2174" s="14">
        <f t="shared" si="309"/>
        <v>42112.288425925923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307"/>
        <v>1.2692857142857144</v>
      </c>
      <c r="P2175"/>
      <c r="Q2175" s="9" t="s">
        <v>8324</v>
      </c>
      <c r="R2175" t="s">
        <v>8325</v>
      </c>
      <c r="S2175" s="14">
        <f t="shared" si="308"/>
        <v>41495.400960648149</v>
      </c>
      <c r="T2175" s="14">
        <f t="shared" si="309"/>
        <v>41526.874305555561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307"/>
        <v>1.0297499999999999</v>
      </c>
      <c r="P2176"/>
      <c r="Q2176" s="9" t="s">
        <v>8324</v>
      </c>
      <c r="R2176" t="s">
        <v>8325</v>
      </c>
      <c r="S2176" s="14">
        <f t="shared" si="308"/>
        <v>42465.251238425924</v>
      </c>
      <c r="T2176" s="14">
        <f t="shared" si="309"/>
        <v>42495.251238425924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307"/>
        <v>2.5</v>
      </c>
      <c r="P2177"/>
      <c r="Q2177" s="9" t="s">
        <v>8324</v>
      </c>
      <c r="R2177" t="s">
        <v>8325</v>
      </c>
      <c r="S2177" s="14">
        <f t="shared" si="308"/>
        <v>42564.71743055556</v>
      </c>
      <c r="T2177" s="14">
        <f t="shared" si="309"/>
        <v>42571.71743055556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307"/>
        <v>1.2602</v>
      </c>
      <c r="P2178"/>
      <c r="Q2178" s="9" t="s">
        <v>8324</v>
      </c>
      <c r="R2178" t="s">
        <v>8325</v>
      </c>
      <c r="S2178" s="14">
        <f t="shared" si="308"/>
        <v>42096.341539351859</v>
      </c>
      <c r="T2178" s="14">
        <f t="shared" si="309"/>
        <v>42126.341539351859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314">E2179/D2179</f>
        <v>1.0012000000000001</v>
      </c>
      <c r="P2179"/>
      <c r="Q2179" s="9" t="s">
        <v>8324</v>
      </c>
      <c r="R2179" t="s">
        <v>8325</v>
      </c>
      <c r="S2179" s="14">
        <f t="shared" ref="S2179:S2242" si="315">((J2179/60/60/24)+DATE(1970,1,1)+(-7/24))</f>
        <v>42501.959108796298</v>
      </c>
      <c r="T2179" s="14">
        <f t="shared" ref="T2179:T2242" si="316">((I2179/60/60/24)+DATE(1970,1,1)+(-7/24))</f>
        <v>42526.959108796298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314"/>
        <v>1.3864000000000001</v>
      </c>
      <c r="P2180"/>
      <c r="Q2180" s="9" t="s">
        <v>8324</v>
      </c>
      <c r="R2180" t="s">
        <v>8325</v>
      </c>
      <c r="S2180" s="14">
        <f t="shared" si="315"/>
        <v>42723.344872685186</v>
      </c>
      <c r="T2180" s="14">
        <f t="shared" si="316"/>
        <v>42753.344872685186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314"/>
        <v>1.6140000000000001</v>
      </c>
      <c r="P2181"/>
      <c r="Q2181" s="9" t="s">
        <v>8324</v>
      </c>
      <c r="R2181" t="s">
        <v>8325</v>
      </c>
      <c r="S2181" s="14">
        <f t="shared" si="315"/>
        <v>42074.879537037043</v>
      </c>
      <c r="T2181" s="14">
        <f t="shared" si="316"/>
        <v>42104.879537037043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314"/>
        <v>1.071842</v>
      </c>
      <c r="P2182"/>
      <c r="Q2182" s="9" t="s">
        <v>8324</v>
      </c>
      <c r="R2182" t="s">
        <v>8325</v>
      </c>
      <c r="S2182" s="14">
        <f t="shared" si="315"/>
        <v>42279.378101851857</v>
      </c>
      <c r="T2182" s="14">
        <f t="shared" si="316"/>
        <v>42321.419768518521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314"/>
        <v>1.5309999999999999</v>
      </c>
      <c r="P2183"/>
      <c r="Q2183" s="9" t="s">
        <v>8332</v>
      </c>
      <c r="R2183" t="s">
        <v>8350</v>
      </c>
      <c r="S2183" s="14">
        <f t="shared" si="315"/>
        <v>42772.713576388887</v>
      </c>
      <c r="T2183" s="14">
        <f t="shared" si="316"/>
        <v>42786.713576388887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314"/>
        <v>5.2416666666666663</v>
      </c>
      <c r="P2184"/>
      <c r="Q2184" s="9" t="s">
        <v>8332</v>
      </c>
      <c r="R2184" t="s">
        <v>8350</v>
      </c>
      <c r="S2184" s="14">
        <f t="shared" si="315"/>
        <v>41879.609085648153</v>
      </c>
      <c r="T2184" s="14">
        <f t="shared" si="316"/>
        <v>41914.609085648153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314"/>
        <v>4.8927777777777779</v>
      </c>
      <c r="P2185"/>
      <c r="Q2185" s="9" t="s">
        <v>8332</v>
      </c>
      <c r="R2185" t="s">
        <v>8350</v>
      </c>
      <c r="S2185" s="14">
        <f t="shared" si="315"/>
        <v>42745.07380787038</v>
      </c>
      <c r="T2185" s="14">
        <f t="shared" si="316"/>
        <v>42774.916666666664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314"/>
        <v>2.8473999999999999</v>
      </c>
      <c r="P2186"/>
      <c r="Q2186" s="9" t="s">
        <v>8332</v>
      </c>
      <c r="R2186" t="s">
        <v>8350</v>
      </c>
      <c r="S2186" s="14">
        <f t="shared" si="315"/>
        <v>42380.398622685192</v>
      </c>
      <c r="T2186" s="14">
        <f t="shared" si="316"/>
        <v>42394.375000000007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314"/>
        <v>18.569700000000001</v>
      </c>
      <c r="P2187"/>
      <c r="Q2187" s="9" t="s">
        <v>8332</v>
      </c>
      <c r="R2187" t="s">
        <v>8350</v>
      </c>
      <c r="S2187" s="14">
        <f t="shared" si="315"/>
        <v>41319.058321759265</v>
      </c>
      <c r="T2187" s="14">
        <f t="shared" si="316"/>
        <v>41359.058321759265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314"/>
        <v>1.0967499999999999</v>
      </c>
      <c r="P2188"/>
      <c r="Q2188" s="9" t="s">
        <v>8332</v>
      </c>
      <c r="R2188" t="s">
        <v>8350</v>
      </c>
      <c r="S2188" s="14">
        <f t="shared" si="315"/>
        <v>42583.323414351857</v>
      </c>
      <c r="T2188" s="14">
        <f t="shared" si="316"/>
        <v>42619.791666666664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314"/>
        <v>10.146425000000001</v>
      </c>
      <c r="P2189"/>
      <c r="Q2189" s="9" t="s">
        <v>8332</v>
      </c>
      <c r="R2189" t="s">
        <v>8350</v>
      </c>
      <c r="S2189" s="14">
        <f t="shared" si="315"/>
        <v>42067.917430555557</v>
      </c>
      <c r="T2189" s="14">
        <f t="shared" si="316"/>
        <v>42096.874305555561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314"/>
        <v>4.1217692027666546</v>
      </c>
      <c r="P2190"/>
      <c r="Q2190" s="9" t="s">
        <v>8332</v>
      </c>
      <c r="R2190" t="s">
        <v>8350</v>
      </c>
      <c r="S2190" s="14">
        <f t="shared" si="315"/>
        <v>42633.294456018521</v>
      </c>
      <c r="T2190" s="14">
        <f t="shared" si="316"/>
        <v>42668.416666666664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314"/>
        <v>5.0324999999999998</v>
      </c>
      <c r="P2191"/>
      <c r="Q2191" s="9" t="s">
        <v>8332</v>
      </c>
      <c r="R2191" t="s">
        <v>8350</v>
      </c>
      <c r="S2191" s="14">
        <f t="shared" si="315"/>
        <v>42467.496527777781</v>
      </c>
      <c r="T2191" s="14">
        <f t="shared" si="316"/>
        <v>42481.625000000007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314"/>
        <v>1.8461052631578947</v>
      </c>
      <c r="P2192"/>
      <c r="Q2192" s="9" t="s">
        <v>8332</v>
      </c>
      <c r="R2192" t="s">
        <v>8350</v>
      </c>
      <c r="S2192" s="14">
        <f t="shared" si="315"/>
        <v>42417.333379629628</v>
      </c>
      <c r="T2192" s="14">
        <f t="shared" si="316"/>
        <v>42451.999305555561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314"/>
        <v>1.1973333333333334</v>
      </c>
      <c r="P2193"/>
      <c r="Q2193" s="9" t="s">
        <v>8332</v>
      </c>
      <c r="R2193" t="s">
        <v>8350</v>
      </c>
      <c r="S2193" s="14">
        <f t="shared" si="315"/>
        <v>42768.541979166672</v>
      </c>
      <c r="T2193" s="14">
        <f t="shared" si="316"/>
        <v>42780.541979166672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314"/>
        <v>10.812401666666668</v>
      </c>
      <c r="P2194"/>
      <c r="Q2194" s="9" t="s">
        <v>8332</v>
      </c>
      <c r="R2194" t="s">
        <v>8350</v>
      </c>
      <c r="S2194" s="14">
        <f t="shared" si="315"/>
        <v>42691.559537037036</v>
      </c>
      <c r="T2194" s="14">
        <f t="shared" si="316"/>
        <v>42719.666666666664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314"/>
        <v>4.5237333333333334</v>
      </c>
      <c r="P2195"/>
      <c r="Q2195" s="9" t="s">
        <v>8332</v>
      </c>
      <c r="R2195" t="s">
        <v>8350</v>
      </c>
      <c r="S2195" s="14">
        <f t="shared" si="315"/>
        <v>42664.114259259259</v>
      </c>
      <c r="T2195" s="14">
        <f t="shared" si="316"/>
        <v>42694.915972222225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314"/>
        <v>5.3737000000000004</v>
      </c>
      <c r="P2196"/>
      <c r="Q2196" s="9" t="s">
        <v>8332</v>
      </c>
      <c r="R2196" t="s">
        <v>8350</v>
      </c>
      <c r="S2196" s="14">
        <f t="shared" si="315"/>
        <v>42425.466319444451</v>
      </c>
      <c r="T2196" s="14">
        <f t="shared" si="316"/>
        <v>42455.42465277778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314"/>
        <v>1.2032608695652174</v>
      </c>
      <c r="P2197"/>
      <c r="Q2197" s="9" t="s">
        <v>8332</v>
      </c>
      <c r="R2197" t="s">
        <v>8350</v>
      </c>
      <c r="S2197" s="14">
        <f t="shared" si="315"/>
        <v>42197.48032407408</v>
      </c>
      <c r="T2197" s="14">
        <f t="shared" si="316"/>
        <v>42227.48032407408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314"/>
        <v>1.1383571428571428</v>
      </c>
      <c r="P2198"/>
      <c r="Q2198" s="9" t="s">
        <v>8332</v>
      </c>
      <c r="R2198" t="s">
        <v>8350</v>
      </c>
      <c r="S2198" s="14">
        <f t="shared" si="315"/>
        <v>42675.195625</v>
      </c>
      <c r="T2198" s="14">
        <f t="shared" si="316"/>
        <v>42706.000000000007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314"/>
        <v>9.5103109999999997</v>
      </c>
      <c r="P2199"/>
      <c r="Q2199" s="9" t="s">
        <v>8332</v>
      </c>
      <c r="R2199" t="s">
        <v>8350</v>
      </c>
      <c r="S2199" s="14">
        <f t="shared" si="315"/>
        <v>42033.292349537041</v>
      </c>
      <c r="T2199" s="14">
        <f t="shared" si="316"/>
        <v>42063.292349537041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314"/>
        <v>1.3289249999999999</v>
      </c>
      <c r="P2200"/>
      <c r="Q2200" s="9" t="s">
        <v>8332</v>
      </c>
      <c r="R2200" t="s">
        <v>8350</v>
      </c>
      <c r="S2200" s="14">
        <f t="shared" si="315"/>
        <v>42292.222222222226</v>
      </c>
      <c r="T2200" s="14">
        <f t="shared" si="316"/>
        <v>42322.263888888891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314"/>
        <v>1.4697777777777778</v>
      </c>
      <c r="P2201"/>
      <c r="Q2201" s="9" t="s">
        <v>8332</v>
      </c>
      <c r="R2201" t="s">
        <v>8350</v>
      </c>
      <c r="S2201" s="14">
        <f t="shared" si="315"/>
        <v>42262.124976851854</v>
      </c>
      <c r="T2201" s="14">
        <f t="shared" si="316"/>
        <v>42292.124976851854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314"/>
        <v>5.4215</v>
      </c>
      <c r="P2202"/>
      <c r="Q2202" s="9" t="s">
        <v>8332</v>
      </c>
      <c r="R2202" t="s">
        <v>8350</v>
      </c>
      <c r="S2202" s="14">
        <f t="shared" si="315"/>
        <v>42163.334120370368</v>
      </c>
      <c r="T2202" s="14">
        <f t="shared" si="316"/>
        <v>42190.833333333336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314"/>
        <v>3.8271818181818182</v>
      </c>
      <c r="P2203"/>
      <c r="Q2203" s="9" t="s">
        <v>8324</v>
      </c>
      <c r="R2203" t="s">
        <v>8329</v>
      </c>
      <c r="S2203" s="14">
        <f t="shared" si="315"/>
        <v>41276.555150462969</v>
      </c>
      <c r="T2203" s="14">
        <f t="shared" si="316"/>
        <v>41290.555150462969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314"/>
        <v>7.0418124999999998</v>
      </c>
      <c r="P2204"/>
      <c r="Q2204" s="9" t="s">
        <v>8324</v>
      </c>
      <c r="R2204" t="s">
        <v>8329</v>
      </c>
      <c r="S2204" s="14">
        <f t="shared" si="315"/>
        <v>41184.557500000003</v>
      </c>
      <c r="T2204" s="14">
        <f t="shared" si="316"/>
        <v>41214.557500000003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314"/>
        <v>1.0954999999999999</v>
      </c>
      <c r="P2205"/>
      <c r="Q2205" s="9" t="s">
        <v>8324</v>
      </c>
      <c r="R2205" t="s">
        <v>8329</v>
      </c>
      <c r="S2205" s="14">
        <f t="shared" si="315"/>
        <v>42241.568078703705</v>
      </c>
      <c r="T2205" s="14">
        <f t="shared" si="316"/>
        <v>42271.568078703705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314"/>
        <v>1.3286666666666667</v>
      </c>
      <c r="P2206"/>
      <c r="Q2206" s="9" t="s">
        <v>8324</v>
      </c>
      <c r="R2206" t="s">
        <v>8329</v>
      </c>
      <c r="S2206" s="14">
        <f t="shared" si="315"/>
        <v>41312.019895833335</v>
      </c>
      <c r="T2206" s="14">
        <f t="shared" si="316"/>
        <v>41342.019895833335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314"/>
        <v>1.52</v>
      </c>
      <c r="P2207"/>
      <c r="Q2207" s="9" t="s">
        <v>8324</v>
      </c>
      <c r="R2207" t="s">
        <v>8329</v>
      </c>
      <c r="S2207" s="14">
        <f t="shared" si="315"/>
        <v>41031.529965277776</v>
      </c>
      <c r="T2207" s="14">
        <f t="shared" si="316"/>
        <v>41061.529965277776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314"/>
        <v>1.0272727272727273</v>
      </c>
      <c r="P2208"/>
      <c r="Q2208" s="9" t="s">
        <v>8324</v>
      </c>
      <c r="R2208" t="s">
        <v>8329</v>
      </c>
      <c r="S2208" s="14">
        <f t="shared" si="315"/>
        <v>40996.965555555558</v>
      </c>
      <c r="T2208" s="14">
        <f t="shared" si="316"/>
        <v>41014.965555555558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314"/>
        <v>1</v>
      </c>
      <c r="P2209"/>
      <c r="Q2209" s="9" t="s">
        <v>8324</v>
      </c>
      <c r="R2209" t="s">
        <v>8329</v>
      </c>
      <c r="S2209" s="14">
        <f t="shared" si="315"/>
        <v>41563.902465277781</v>
      </c>
      <c r="T2209" s="14">
        <f t="shared" si="316"/>
        <v>41593.944131944445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314"/>
        <v>1.016</v>
      </c>
      <c r="P2210"/>
      <c r="Q2210" s="9" t="s">
        <v>8324</v>
      </c>
      <c r="R2210" t="s">
        <v>8329</v>
      </c>
      <c r="S2210" s="14">
        <f t="shared" si="315"/>
        <v>40946.590578703705</v>
      </c>
      <c r="T2210" s="14">
        <f t="shared" si="316"/>
        <v>41005.875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314"/>
        <v>1.508</v>
      </c>
      <c r="P2211"/>
      <c r="Q2211" s="9" t="s">
        <v>8324</v>
      </c>
      <c r="R2211" t="s">
        <v>8329</v>
      </c>
      <c r="S2211" s="14">
        <f t="shared" si="315"/>
        <v>41732.188009259262</v>
      </c>
      <c r="T2211" s="14">
        <f t="shared" si="316"/>
        <v>41743.666666666672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314"/>
        <v>1.11425</v>
      </c>
      <c r="P2212"/>
      <c r="Q2212" s="9" t="s">
        <v>8324</v>
      </c>
      <c r="R2212" t="s">
        <v>8329</v>
      </c>
      <c r="S2212" s="14">
        <f t="shared" si="315"/>
        <v>40955.774421296301</v>
      </c>
      <c r="T2212" s="14">
        <f t="shared" si="316"/>
        <v>41013.441666666666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314"/>
        <v>1.956</v>
      </c>
      <c r="P2213"/>
      <c r="Q2213" s="9" t="s">
        <v>8324</v>
      </c>
      <c r="R2213" t="s">
        <v>8329</v>
      </c>
      <c r="S2213" s="14">
        <f t="shared" si="315"/>
        <v>41716.493344907409</v>
      </c>
      <c r="T2213" s="14">
        <f t="shared" si="316"/>
        <v>41738.999305555561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314"/>
        <v>1.1438333333333333</v>
      </c>
      <c r="P2214"/>
      <c r="Q2214" s="9" t="s">
        <v>8324</v>
      </c>
      <c r="R2214" t="s">
        <v>8329</v>
      </c>
      <c r="S2214" s="14">
        <f t="shared" si="315"/>
        <v>41548.455752314818</v>
      </c>
      <c r="T2214" s="14">
        <f t="shared" si="316"/>
        <v>41581.75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314"/>
        <v>2</v>
      </c>
      <c r="P2215"/>
      <c r="Q2215" s="9" t="s">
        <v>8324</v>
      </c>
      <c r="R2215" t="s">
        <v>8329</v>
      </c>
      <c r="S2215" s="14">
        <f t="shared" si="315"/>
        <v>42109.534479166665</v>
      </c>
      <c r="T2215" s="14">
        <f t="shared" si="316"/>
        <v>42139.534479166665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314"/>
        <v>2.9250166666666666</v>
      </c>
      <c r="P2216"/>
      <c r="Q2216" s="9" t="s">
        <v>8324</v>
      </c>
      <c r="R2216" t="s">
        <v>8329</v>
      </c>
      <c r="S2216" s="14">
        <f t="shared" si="315"/>
        <v>41646.500555555562</v>
      </c>
      <c r="T2216" s="14">
        <f t="shared" si="316"/>
        <v>41676.500555555562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314"/>
        <v>1.5636363636363637</v>
      </c>
      <c r="P2217"/>
      <c r="Q2217" s="9" t="s">
        <v>8324</v>
      </c>
      <c r="R2217" t="s">
        <v>8329</v>
      </c>
      <c r="S2217" s="14">
        <f t="shared" si="315"/>
        <v>40958.425601851857</v>
      </c>
      <c r="T2217" s="14">
        <f t="shared" si="316"/>
        <v>40980.999305555561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314"/>
        <v>1.0566666666666666</v>
      </c>
      <c r="P2218"/>
      <c r="Q2218" s="9" t="s">
        <v>8324</v>
      </c>
      <c r="R2218" t="s">
        <v>8329</v>
      </c>
      <c r="S2218" s="14">
        <f t="shared" si="315"/>
        <v>42194.460011574083</v>
      </c>
      <c r="T2218" s="14">
        <f t="shared" si="316"/>
        <v>42208.460011574083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314"/>
        <v>1.0119047619047619</v>
      </c>
      <c r="P2219"/>
      <c r="Q2219" s="9" t="s">
        <v>8324</v>
      </c>
      <c r="R2219" t="s">
        <v>8329</v>
      </c>
      <c r="S2219" s="14">
        <f t="shared" si="315"/>
        <v>42299.48510416667</v>
      </c>
      <c r="T2219" s="14">
        <f t="shared" si="316"/>
        <v>42310.041666666664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314"/>
        <v>1.2283299999999999</v>
      </c>
      <c r="P2220"/>
      <c r="Q2220" s="9" t="s">
        <v>8324</v>
      </c>
      <c r="R2220" t="s">
        <v>8329</v>
      </c>
      <c r="S2220" s="14">
        <f t="shared" si="315"/>
        <v>41127.520636574074</v>
      </c>
      <c r="T2220" s="14">
        <f t="shared" si="316"/>
        <v>41149.708333333336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314"/>
        <v>1.0149999999999999</v>
      </c>
      <c r="P2221"/>
      <c r="Q2221" s="9" t="s">
        <v>8324</v>
      </c>
      <c r="R2221" t="s">
        <v>8329</v>
      </c>
      <c r="S2221" s="14">
        <f t="shared" si="315"/>
        <v>42205.427222222228</v>
      </c>
      <c r="T2221" s="14">
        <f t="shared" si="316"/>
        <v>42235.427222222228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314"/>
        <v>1.0114285714285713</v>
      </c>
      <c r="P2222"/>
      <c r="Q2222" s="9" t="s">
        <v>8324</v>
      </c>
      <c r="R2222" t="s">
        <v>8329</v>
      </c>
      <c r="S2222" s="14">
        <f t="shared" si="315"/>
        <v>41451.768935185188</v>
      </c>
      <c r="T2222" s="14">
        <f t="shared" si="316"/>
        <v>41481.768935185188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314"/>
        <v>1.0811999999999999</v>
      </c>
      <c r="P2223"/>
      <c r="Q2223" s="9" t="s">
        <v>8332</v>
      </c>
      <c r="R2223" t="s">
        <v>8350</v>
      </c>
      <c r="S2223" s="14">
        <f t="shared" si="315"/>
        <v>42452.375104166669</v>
      </c>
      <c r="T2223" s="14">
        <f t="shared" si="316"/>
        <v>42482.708333333336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314"/>
        <v>1.6259999999999999</v>
      </c>
      <c r="P2224"/>
      <c r="Q2224" s="9" t="s">
        <v>8332</v>
      </c>
      <c r="R2224" t="s">
        <v>8350</v>
      </c>
      <c r="S2224" s="14">
        <f t="shared" si="315"/>
        <v>40906.495914351857</v>
      </c>
      <c r="T2224" s="14">
        <f t="shared" si="316"/>
        <v>40936.495914351857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314"/>
        <v>1.0580000000000001</v>
      </c>
      <c r="P2225"/>
      <c r="Q2225" s="9" t="s">
        <v>8332</v>
      </c>
      <c r="R2225" t="s">
        <v>8350</v>
      </c>
      <c r="S2225" s="14">
        <f t="shared" si="315"/>
        <v>42152.349166666674</v>
      </c>
      <c r="T2225" s="14">
        <f t="shared" si="316"/>
        <v>42182.349166666674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314"/>
        <v>2.4315000000000002</v>
      </c>
      <c r="P2226"/>
      <c r="Q2226" s="9" t="s">
        <v>8332</v>
      </c>
      <c r="R2226" t="s">
        <v>8350</v>
      </c>
      <c r="S2226" s="14">
        <f t="shared" si="315"/>
        <v>42644.375868055555</v>
      </c>
      <c r="T2226" s="14">
        <f t="shared" si="316"/>
        <v>42672.500000000007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314"/>
        <v>9.4483338095238096</v>
      </c>
      <c r="P2227"/>
      <c r="Q2227" s="9" t="s">
        <v>8332</v>
      </c>
      <c r="R2227" t="s">
        <v>8350</v>
      </c>
      <c r="S2227" s="14">
        <f t="shared" si="315"/>
        <v>41873.500173611115</v>
      </c>
      <c r="T2227" s="14">
        <f t="shared" si="316"/>
        <v>41903.500173611115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314"/>
        <v>1.0846283333333333</v>
      </c>
      <c r="P2228"/>
      <c r="Q2228" s="9" t="s">
        <v>8332</v>
      </c>
      <c r="R2228" t="s">
        <v>8350</v>
      </c>
      <c r="S2228" s="14">
        <f t="shared" si="315"/>
        <v>42381.507199074076</v>
      </c>
      <c r="T2228" s="14">
        <f t="shared" si="316"/>
        <v>42411.915972222225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314"/>
        <v>1.5737692307692308</v>
      </c>
      <c r="P2229"/>
      <c r="Q2229" s="9" t="s">
        <v>8332</v>
      </c>
      <c r="R2229" t="s">
        <v>8350</v>
      </c>
      <c r="S2229" s="14">
        <f t="shared" si="315"/>
        <v>41561.515682870369</v>
      </c>
      <c r="T2229" s="14">
        <f t="shared" si="316"/>
        <v>41591.557349537041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314"/>
        <v>11.744899999999999</v>
      </c>
      <c r="P2230"/>
      <c r="Q2230" s="9" t="s">
        <v>8332</v>
      </c>
      <c r="R2230" t="s">
        <v>8350</v>
      </c>
      <c r="S2230" s="14">
        <f t="shared" si="315"/>
        <v>42201.986527777779</v>
      </c>
      <c r="T2230" s="14">
        <f t="shared" si="316"/>
        <v>42231.986527777779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314"/>
        <v>1.7104755366949576</v>
      </c>
      <c r="P2231"/>
      <c r="Q2231" s="9" t="s">
        <v>8332</v>
      </c>
      <c r="R2231" t="s">
        <v>8350</v>
      </c>
      <c r="S2231" s="14">
        <f t="shared" si="315"/>
        <v>41484.372581018521</v>
      </c>
      <c r="T2231" s="14">
        <f t="shared" si="316"/>
        <v>41519.875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314"/>
        <v>1.2595294117647058</v>
      </c>
      <c r="P2232"/>
      <c r="Q2232" s="9" t="s">
        <v>8332</v>
      </c>
      <c r="R2232" t="s">
        <v>8350</v>
      </c>
      <c r="S2232" s="14">
        <f t="shared" si="315"/>
        <v>41724.589432870373</v>
      </c>
      <c r="T2232" s="14">
        <f t="shared" si="316"/>
        <v>41754.589432870373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314"/>
        <v>12.121296000000001</v>
      </c>
      <c r="P2233"/>
      <c r="Q2233" s="9" t="s">
        <v>8332</v>
      </c>
      <c r="R2233" t="s">
        <v>8350</v>
      </c>
      <c r="S2233" s="14">
        <f t="shared" si="315"/>
        <v>41423.61922453704</v>
      </c>
      <c r="T2233" s="14">
        <f t="shared" si="316"/>
        <v>41449.916666666672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314"/>
        <v>4.9580000000000002</v>
      </c>
      <c r="P2234"/>
      <c r="Q2234" s="9" t="s">
        <v>8332</v>
      </c>
      <c r="R2234" t="s">
        <v>8350</v>
      </c>
      <c r="S2234" s="14">
        <f t="shared" si="315"/>
        <v>41806.50240740741</v>
      </c>
      <c r="T2234" s="14">
        <f t="shared" si="316"/>
        <v>41838.833333333336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314"/>
        <v>3.3203999999999998</v>
      </c>
      <c r="P2235"/>
      <c r="Q2235" s="9" t="s">
        <v>8332</v>
      </c>
      <c r="R2235" t="s">
        <v>8350</v>
      </c>
      <c r="S2235" s="14">
        <f t="shared" si="315"/>
        <v>42331.08725694444</v>
      </c>
      <c r="T2235" s="14">
        <f t="shared" si="316"/>
        <v>42351.708333333336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314"/>
        <v>11.65</v>
      </c>
      <c r="P2236"/>
      <c r="Q2236" s="9" t="s">
        <v>8332</v>
      </c>
      <c r="R2236" t="s">
        <v>8350</v>
      </c>
      <c r="S2236" s="14">
        <f t="shared" si="315"/>
        <v>42710.532951388894</v>
      </c>
      <c r="T2236" s="14">
        <f t="shared" si="316"/>
        <v>42740.532951388894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314"/>
        <v>1.5331538461538461</v>
      </c>
      <c r="P2237"/>
      <c r="Q2237" s="9" t="s">
        <v>8332</v>
      </c>
      <c r="R2237" t="s">
        <v>8350</v>
      </c>
      <c r="S2237" s="14">
        <f t="shared" si="315"/>
        <v>42061.730451388888</v>
      </c>
      <c r="T2237" s="14">
        <f t="shared" si="316"/>
        <v>42091.688784722232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314"/>
        <v>5.3710714285714287</v>
      </c>
      <c r="P2238"/>
      <c r="Q2238" s="9" t="s">
        <v>8332</v>
      </c>
      <c r="R2238" t="s">
        <v>8350</v>
      </c>
      <c r="S2238" s="14">
        <f t="shared" si="315"/>
        <v>42371.325497685182</v>
      </c>
      <c r="T2238" s="14">
        <f t="shared" si="316"/>
        <v>42401.325497685182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314"/>
        <v>3.5292777777777777</v>
      </c>
      <c r="P2239"/>
      <c r="Q2239" s="9" t="s">
        <v>8332</v>
      </c>
      <c r="R2239" t="s">
        <v>8350</v>
      </c>
      <c r="S2239" s="14">
        <f t="shared" si="315"/>
        <v>41914.7116087963</v>
      </c>
      <c r="T2239" s="14">
        <f t="shared" si="316"/>
        <v>41955.040972222225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314"/>
        <v>1.3740000000000001</v>
      </c>
      <c r="P2240"/>
      <c r="Q2240" s="9" t="s">
        <v>8332</v>
      </c>
      <c r="R2240" t="s">
        <v>8350</v>
      </c>
      <c r="S2240" s="14">
        <f t="shared" si="315"/>
        <v>42774.330046296302</v>
      </c>
      <c r="T2240" s="14">
        <f t="shared" si="316"/>
        <v>42804.330046296302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314"/>
        <v>1.2802667999999999</v>
      </c>
      <c r="P2241"/>
      <c r="Q2241" s="9" t="s">
        <v>8332</v>
      </c>
      <c r="R2241" t="s">
        <v>8350</v>
      </c>
      <c r="S2241" s="14">
        <f t="shared" si="315"/>
        <v>41572.66682870371</v>
      </c>
      <c r="T2241" s="14">
        <f t="shared" si="316"/>
        <v>41608.876388888893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314"/>
        <v>2.7067999999999999</v>
      </c>
      <c r="P2242"/>
      <c r="Q2242" s="9" t="s">
        <v>8332</v>
      </c>
      <c r="R2242" t="s">
        <v>8350</v>
      </c>
      <c r="S2242" s="14">
        <f t="shared" si="315"/>
        <v>42452.534074074072</v>
      </c>
      <c r="T2242" s="14">
        <f t="shared" si="316"/>
        <v>42482.534074074072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317">E2243/D2243</f>
        <v>8.0640000000000001</v>
      </c>
      <c r="P2243"/>
      <c r="Q2243" s="9" t="s">
        <v>8332</v>
      </c>
      <c r="R2243" t="s">
        <v>8350</v>
      </c>
      <c r="S2243" s="14">
        <f t="shared" ref="S2243:S2306" si="318">((J2243/60/60/24)+DATE(1970,1,1)+(-7/24))</f>
        <v>42766.535879629628</v>
      </c>
      <c r="T2243" s="14">
        <f t="shared" ref="T2243:T2306" si="319">((I2243/60/60/24)+DATE(1970,1,1)+(-7/24))</f>
        <v>42796.535879629628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317"/>
        <v>13.600976000000001</v>
      </c>
      <c r="P2244"/>
      <c r="Q2244" s="9" t="s">
        <v>8332</v>
      </c>
      <c r="R2244" t="s">
        <v>8350</v>
      </c>
      <c r="S2244" s="14">
        <f t="shared" si="318"/>
        <v>41569.283946759264</v>
      </c>
      <c r="T2244" s="14">
        <f t="shared" si="319"/>
        <v>41604.834722222222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317"/>
        <v>9302.5</v>
      </c>
      <c r="P2245"/>
      <c r="Q2245" s="9" t="s">
        <v>8332</v>
      </c>
      <c r="R2245" t="s">
        <v>8350</v>
      </c>
      <c r="S2245" s="14">
        <f t="shared" si="318"/>
        <v>42800.459374999999</v>
      </c>
      <c r="T2245" s="14">
        <f t="shared" si="319"/>
        <v>42806.833333333336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317"/>
        <v>3.7702</v>
      </c>
      <c r="P2246"/>
      <c r="Q2246" s="9" t="s">
        <v>8332</v>
      </c>
      <c r="R2246" t="s">
        <v>8350</v>
      </c>
      <c r="S2246" s="14">
        <f t="shared" si="318"/>
        <v>42647.52715277778</v>
      </c>
      <c r="T2246" s="14">
        <f t="shared" si="319"/>
        <v>42659.562500000007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317"/>
        <v>26.47025</v>
      </c>
      <c r="P2247"/>
      <c r="Q2247" s="9" t="s">
        <v>8332</v>
      </c>
      <c r="R2247" t="s">
        <v>8350</v>
      </c>
      <c r="S2247" s="14">
        <f t="shared" si="318"/>
        <v>41660.416863425933</v>
      </c>
      <c r="T2247" s="14">
        <f t="shared" si="319"/>
        <v>41691.458333333336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317"/>
        <v>1.0012000000000001</v>
      </c>
      <c r="P2248"/>
      <c r="Q2248" s="9" t="s">
        <v>8332</v>
      </c>
      <c r="R2248" t="s">
        <v>8350</v>
      </c>
      <c r="S2248" s="14">
        <f t="shared" si="318"/>
        <v>42221.500115740746</v>
      </c>
      <c r="T2248" s="14">
        <f t="shared" si="319"/>
        <v>42251.500115740746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317"/>
        <v>1.0445405405405406</v>
      </c>
      <c r="P2249"/>
      <c r="Q2249" s="9" t="s">
        <v>8332</v>
      </c>
      <c r="R2249" t="s">
        <v>8350</v>
      </c>
      <c r="S2249" s="14">
        <f t="shared" si="318"/>
        <v>42200.374594907415</v>
      </c>
      <c r="T2249" s="14">
        <f t="shared" si="319"/>
        <v>42214.374594907415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317"/>
        <v>1.0721428571428571</v>
      </c>
      <c r="P2250"/>
      <c r="Q2250" s="9" t="s">
        <v>8332</v>
      </c>
      <c r="R2250" t="s">
        <v>8350</v>
      </c>
      <c r="S2250" s="14">
        <f t="shared" si="318"/>
        <v>42688.584236111114</v>
      </c>
      <c r="T2250" s="14">
        <f t="shared" si="319"/>
        <v>42718.584236111114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317"/>
        <v>1.6877142857142857</v>
      </c>
      <c r="P2251"/>
      <c r="Q2251" s="9" t="s">
        <v>8332</v>
      </c>
      <c r="R2251" t="s">
        <v>8350</v>
      </c>
      <c r="S2251" s="14">
        <f t="shared" si="318"/>
        <v>41336.411631944444</v>
      </c>
      <c r="T2251" s="14">
        <f t="shared" si="319"/>
        <v>41366.36996527778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317"/>
        <v>9.7511200000000002</v>
      </c>
      <c r="P2252"/>
      <c r="Q2252" s="9" t="s">
        <v>8332</v>
      </c>
      <c r="R2252" t="s">
        <v>8350</v>
      </c>
      <c r="S2252" s="14">
        <f t="shared" si="318"/>
        <v>42676.713807870372</v>
      </c>
      <c r="T2252" s="14">
        <f t="shared" si="319"/>
        <v>42706.755474537036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317"/>
        <v>1.3444929411764706</v>
      </c>
      <c r="P2253"/>
      <c r="Q2253" s="9" t="s">
        <v>8332</v>
      </c>
      <c r="R2253" t="s">
        <v>8350</v>
      </c>
      <c r="S2253" s="14">
        <f t="shared" si="318"/>
        <v>41846.054131944446</v>
      </c>
      <c r="T2253" s="14">
        <f t="shared" si="319"/>
        <v>41867.054131944446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317"/>
        <v>2.722777777777778</v>
      </c>
      <c r="P2254"/>
      <c r="Q2254" s="9" t="s">
        <v>8332</v>
      </c>
      <c r="R2254" t="s">
        <v>8350</v>
      </c>
      <c r="S2254" s="14">
        <f t="shared" si="318"/>
        <v>42573.036319444444</v>
      </c>
      <c r="T2254" s="14">
        <f t="shared" si="319"/>
        <v>42588.036319444444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317"/>
        <v>1.1268750000000001</v>
      </c>
      <c r="P2255"/>
      <c r="Q2255" s="9" t="s">
        <v>8332</v>
      </c>
      <c r="R2255" t="s">
        <v>8350</v>
      </c>
      <c r="S2255" s="14">
        <f t="shared" si="318"/>
        <v>42296.339664351857</v>
      </c>
      <c r="T2255" s="14">
        <f t="shared" si="319"/>
        <v>42326.381331018521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317"/>
        <v>4.5979999999999999</v>
      </c>
      <c r="P2256"/>
      <c r="Q2256" s="9" t="s">
        <v>8332</v>
      </c>
      <c r="R2256" t="s">
        <v>8350</v>
      </c>
      <c r="S2256" s="14">
        <f t="shared" si="318"/>
        <v>42752.356111111112</v>
      </c>
      <c r="T2256" s="14">
        <f t="shared" si="319"/>
        <v>42759.356111111112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317"/>
        <v>2.8665822784810127</v>
      </c>
      <c r="P2257"/>
      <c r="Q2257" s="9" t="s">
        <v>8332</v>
      </c>
      <c r="R2257" t="s">
        <v>8350</v>
      </c>
      <c r="S2257" s="14">
        <f t="shared" si="318"/>
        <v>42467.660312500004</v>
      </c>
      <c r="T2257" s="14">
        <f t="shared" si="319"/>
        <v>42497.660312500004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317"/>
        <v>2.2270833333333333</v>
      </c>
      <c r="P2258"/>
      <c r="Q2258" s="9" t="s">
        <v>8332</v>
      </c>
      <c r="R2258" t="s">
        <v>8350</v>
      </c>
      <c r="S2258" s="14">
        <f t="shared" si="318"/>
        <v>42682.160254629627</v>
      </c>
      <c r="T2258" s="14">
        <f t="shared" si="319"/>
        <v>42696.160254629627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317"/>
        <v>6.3613999999999997</v>
      </c>
      <c r="P2259"/>
      <c r="Q2259" s="9" t="s">
        <v>8332</v>
      </c>
      <c r="R2259" t="s">
        <v>8350</v>
      </c>
      <c r="S2259" s="14">
        <f t="shared" si="318"/>
        <v>42505.645011574081</v>
      </c>
      <c r="T2259" s="14">
        <f t="shared" si="319"/>
        <v>42540.666666666664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317"/>
        <v>1.4650000000000001</v>
      </c>
      <c r="P2260"/>
      <c r="Q2260" s="9" t="s">
        <v>8332</v>
      </c>
      <c r="R2260" t="s">
        <v>8350</v>
      </c>
      <c r="S2260" s="14">
        <f t="shared" si="318"/>
        <v>42136.459340277775</v>
      </c>
      <c r="T2260" s="14">
        <f t="shared" si="319"/>
        <v>42166.459340277775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317"/>
        <v>18.670999999999999</v>
      </c>
      <c r="P2261"/>
      <c r="Q2261" s="9" t="s">
        <v>8332</v>
      </c>
      <c r="R2261" t="s">
        <v>8350</v>
      </c>
      <c r="S2261" s="14">
        <f t="shared" si="318"/>
        <v>42702.513148148151</v>
      </c>
      <c r="T2261" s="14">
        <f t="shared" si="319"/>
        <v>42712.513148148151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317"/>
        <v>3.2692000000000001</v>
      </c>
      <c r="P2262"/>
      <c r="Q2262" s="9" t="s">
        <v>8332</v>
      </c>
      <c r="R2262" t="s">
        <v>8350</v>
      </c>
      <c r="S2262" s="14">
        <f t="shared" si="318"/>
        <v>41694.725115740745</v>
      </c>
      <c r="T2262" s="14">
        <f t="shared" si="319"/>
        <v>41724.68344907408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317"/>
        <v>7.7949999999999999</v>
      </c>
      <c r="P2263"/>
      <c r="Q2263" s="9" t="s">
        <v>8332</v>
      </c>
      <c r="R2263" t="s">
        <v>8350</v>
      </c>
      <c r="S2263" s="14">
        <f t="shared" si="318"/>
        <v>42759.43310185185</v>
      </c>
      <c r="T2263" s="14">
        <f t="shared" si="319"/>
        <v>42780.43310185185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317"/>
        <v>1.5415151515151515</v>
      </c>
      <c r="P2264"/>
      <c r="Q2264" s="9" t="s">
        <v>8332</v>
      </c>
      <c r="R2264" t="s">
        <v>8350</v>
      </c>
      <c r="S2264" s="14">
        <f t="shared" si="318"/>
        <v>41926.293495370373</v>
      </c>
      <c r="T2264" s="14">
        <f t="shared" si="319"/>
        <v>41960.708333333336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317"/>
        <v>1.1554666666666666</v>
      </c>
      <c r="P2265"/>
      <c r="Q2265" s="9" t="s">
        <v>8332</v>
      </c>
      <c r="R2265" t="s">
        <v>8350</v>
      </c>
      <c r="S2265" s="14">
        <f t="shared" si="318"/>
        <v>42014.540659722225</v>
      </c>
      <c r="T2265" s="14">
        <f t="shared" si="319"/>
        <v>42035.540659722225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317"/>
        <v>1.8003333333333333</v>
      </c>
      <c r="P2266"/>
      <c r="Q2266" s="9" t="s">
        <v>8332</v>
      </c>
      <c r="R2266" t="s">
        <v>8350</v>
      </c>
      <c r="S2266" s="14">
        <f t="shared" si="318"/>
        <v>42496.290671296294</v>
      </c>
      <c r="T2266" s="14">
        <f t="shared" si="319"/>
        <v>42512.833333333336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317"/>
        <v>2.9849999999999999</v>
      </c>
      <c r="P2267"/>
      <c r="Q2267" s="9" t="s">
        <v>8332</v>
      </c>
      <c r="R2267" t="s">
        <v>8350</v>
      </c>
      <c r="S2267" s="14">
        <f t="shared" si="318"/>
        <v>42689.561423611114</v>
      </c>
      <c r="T2267" s="14">
        <f t="shared" si="319"/>
        <v>42696.561423611114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317"/>
        <v>3.2026666666666666</v>
      </c>
      <c r="P2268"/>
      <c r="Q2268" s="9" t="s">
        <v>8332</v>
      </c>
      <c r="R2268" t="s">
        <v>8350</v>
      </c>
      <c r="S2268" s="14">
        <f t="shared" si="318"/>
        <v>42469.583240740743</v>
      </c>
      <c r="T2268" s="14">
        <f t="shared" si="319"/>
        <v>42486.791666666664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317"/>
        <v>3.80525</v>
      </c>
      <c r="P2269"/>
      <c r="Q2269" s="9" t="s">
        <v>8332</v>
      </c>
      <c r="R2269" t="s">
        <v>8350</v>
      </c>
      <c r="S2269" s="14">
        <f t="shared" si="318"/>
        <v>41968.538159722222</v>
      </c>
      <c r="T2269" s="14">
        <f t="shared" si="319"/>
        <v>41993.750000000007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317"/>
        <v>1.026</v>
      </c>
      <c r="P2270"/>
      <c r="Q2270" s="9" t="s">
        <v>8332</v>
      </c>
      <c r="R2270" t="s">
        <v>8350</v>
      </c>
      <c r="S2270" s="14">
        <f t="shared" si="318"/>
        <v>42775.790682870371</v>
      </c>
      <c r="T2270" s="14">
        <f t="shared" si="319"/>
        <v>42805.790682870371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317"/>
        <v>18.016400000000001</v>
      </c>
      <c r="P2271"/>
      <c r="Q2271" s="9" t="s">
        <v>8332</v>
      </c>
      <c r="R2271" t="s">
        <v>8350</v>
      </c>
      <c r="S2271" s="14">
        <f t="shared" si="318"/>
        <v>42776.412766203706</v>
      </c>
      <c r="T2271" s="14">
        <f t="shared" si="319"/>
        <v>42800.916666666664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317"/>
        <v>7.2024800000000004</v>
      </c>
      <c r="P2272"/>
      <c r="Q2272" s="9" t="s">
        <v>8332</v>
      </c>
      <c r="R2272" t="s">
        <v>8350</v>
      </c>
      <c r="S2272" s="14">
        <f t="shared" si="318"/>
        <v>42725.577696759261</v>
      </c>
      <c r="T2272" s="14">
        <f t="shared" si="319"/>
        <v>42745.624305555561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317"/>
        <v>2.8309000000000002</v>
      </c>
      <c r="P2273"/>
      <c r="Q2273" s="9" t="s">
        <v>8332</v>
      </c>
      <c r="R2273" t="s">
        <v>8350</v>
      </c>
      <c r="S2273" s="14">
        <f t="shared" si="318"/>
        <v>42683.708379629628</v>
      </c>
      <c r="T2273" s="14">
        <f t="shared" si="319"/>
        <v>42713.708379629628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317"/>
        <v>13.566000000000001</v>
      </c>
      <c r="P2274"/>
      <c r="Q2274" s="9" t="s">
        <v>8332</v>
      </c>
      <c r="R2274" t="s">
        <v>8350</v>
      </c>
      <c r="S2274" s="14">
        <f t="shared" si="318"/>
        <v>42315.407824074071</v>
      </c>
      <c r="T2274" s="14">
        <f t="shared" si="319"/>
        <v>42345.407824074071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317"/>
        <v>2.2035999999999998</v>
      </c>
      <c r="P2275"/>
      <c r="Q2275" s="9" t="s">
        <v>8332</v>
      </c>
      <c r="R2275" t="s">
        <v>8350</v>
      </c>
      <c r="S2275" s="14">
        <f t="shared" si="318"/>
        <v>42781.257430555554</v>
      </c>
      <c r="T2275" s="14">
        <f t="shared" si="319"/>
        <v>42806.215763888897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317"/>
        <v>1.196</v>
      </c>
      <c r="P2276"/>
      <c r="Q2276" s="9" t="s">
        <v>8332</v>
      </c>
      <c r="R2276" t="s">
        <v>8350</v>
      </c>
      <c r="S2276" s="14">
        <f t="shared" si="318"/>
        <v>41663.208993055559</v>
      </c>
      <c r="T2276" s="14">
        <f t="shared" si="319"/>
        <v>41693.208993055559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317"/>
        <v>4.0776923076923079</v>
      </c>
      <c r="P2277"/>
      <c r="Q2277" s="9" t="s">
        <v>8332</v>
      </c>
      <c r="R2277" t="s">
        <v>8350</v>
      </c>
      <c r="S2277" s="14">
        <f t="shared" si="318"/>
        <v>41965.324988425935</v>
      </c>
      <c r="T2277" s="14">
        <f t="shared" si="319"/>
        <v>41995.324988425935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317"/>
        <v>1.0581826105905425</v>
      </c>
      <c r="P2278"/>
      <c r="Q2278" s="9" t="s">
        <v>8332</v>
      </c>
      <c r="R2278" t="s">
        <v>8350</v>
      </c>
      <c r="S2278" s="14">
        <f t="shared" si="318"/>
        <v>41614.359826388893</v>
      </c>
      <c r="T2278" s="14">
        <f t="shared" si="319"/>
        <v>41644.359826388893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317"/>
        <v>1.4108235294117648</v>
      </c>
      <c r="P2279"/>
      <c r="Q2279" s="9" t="s">
        <v>8332</v>
      </c>
      <c r="R2279" t="s">
        <v>8350</v>
      </c>
      <c r="S2279" s="14">
        <f t="shared" si="318"/>
        <v>40936.386840277781</v>
      </c>
      <c r="T2279" s="14">
        <f t="shared" si="319"/>
        <v>40966.386840277781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317"/>
        <v>2.7069999999999999</v>
      </c>
      <c r="P2280"/>
      <c r="Q2280" s="9" t="s">
        <v>8332</v>
      </c>
      <c r="R2280" t="s">
        <v>8350</v>
      </c>
      <c r="S2280" s="14">
        <f t="shared" si="318"/>
        <v>42338.417442129627</v>
      </c>
      <c r="T2280" s="14">
        <f t="shared" si="319"/>
        <v>42372.665972222225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317"/>
        <v>1.538</v>
      </c>
      <c r="P2281"/>
      <c r="Q2281" s="9" t="s">
        <v>8332</v>
      </c>
      <c r="R2281" t="s">
        <v>8350</v>
      </c>
      <c r="S2281" s="14">
        <f t="shared" si="318"/>
        <v>42020.515034722222</v>
      </c>
      <c r="T2281" s="14">
        <f t="shared" si="319"/>
        <v>42038.875000000007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317"/>
        <v>4.0357653061224488</v>
      </c>
      <c r="P2282"/>
      <c r="Q2282" s="9" t="s">
        <v>8332</v>
      </c>
      <c r="R2282" t="s">
        <v>8350</v>
      </c>
      <c r="S2282" s="14">
        <f t="shared" si="318"/>
        <v>42234.333229166667</v>
      </c>
      <c r="T2282" s="14">
        <f t="shared" si="319"/>
        <v>42264.333229166667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317"/>
        <v>1.85</v>
      </c>
      <c r="P2283"/>
      <c r="Q2283" s="9" t="s">
        <v>8324</v>
      </c>
      <c r="R2283" t="s">
        <v>8325</v>
      </c>
      <c r="S2283" s="14">
        <f t="shared" si="318"/>
        <v>40686.99417824074</v>
      </c>
      <c r="T2283" s="14">
        <f t="shared" si="319"/>
        <v>40748.993055555555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317"/>
        <v>1.8533333333333333</v>
      </c>
      <c r="P2284"/>
      <c r="Q2284" s="9" t="s">
        <v>8324</v>
      </c>
      <c r="R2284" t="s">
        <v>8325</v>
      </c>
      <c r="S2284" s="14">
        <f t="shared" si="318"/>
        <v>42322.882939814815</v>
      </c>
      <c r="T2284" s="14">
        <f t="shared" si="319"/>
        <v>42382.882939814815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317"/>
        <v>1.0085533333333332</v>
      </c>
      <c r="P2285"/>
      <c r="Q2285" s="9" t="s">
        <v>8324</v>
      </c>
      <c r="R2285" t="s">
        <v>8325</v>
      </c>
      <c r="S2285" s="14">
        <f t="shared" si="318"/>
        <v>40977.833379629628</v>
      </c>
      <c r="T2285" s="14">
        <f t="shared" si="319"/>
        <v>41037.791712962964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317"/>
        <v>1.0622116666666668</v>
      </c>
      <c r="P2286"/>
      <c r="Q2286" s="9" t="s">
        <v>8324</v>
      </c>
      <c r="R2286" t="s">
        <v>8325</v>
      </c>
      <c r="S2286" s="14">
        <f t="shared" si="318"/>
        <v>40585.505150462966</v>
      </c>
      <c r="T2286" s="14">
        <f t="shared" si="319"/>
        <v>40613.875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317"/>
        <v>1.2136666666666667</v>
      </c>
      <c r="P2287"/>
      <c r="Q2287" s="9" t="s">
        <v>8324</v>
      </c>
      <c r="R2287" t="s">
        <v>8325</v>
      </c>
      <c r="S2287" s="14">
        <f t="shared" si="318"/>
        <v>41058.894016203703</v>
      </c>
      <c r="T2287" s="14">
        <f t="shared" si="319"/>
        <v>41088.894016203703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317"/>
        <v>1.0006666666666666</v>
      </c>
      <c r="P2288"/>
      <c r="Q2288" s="9" t="s">
        <v>8324</v>
      </c>
      <c r="R2288" t="s">
        <v>8325</v>
      </c>
      <c r="S2288" s="14">
        <f t="shared" si="318"/>
        <v>41494.6719212963</v>
      </c>
      <c r="T2288" s="14">
        <f t="shared" si="319"/>
        <v>41522.874305555561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317"/>
        <v>1.1997755555555556</v>
      </c>
      <c r="P2289"/>
      <c r="Q2289" s="9" t="s">
        <v>8324</v>
      </c>
      <c r="R2289" t="s">
        <v>8325</v>
      </c>
      <c r="S2289" s="14">
        <f t="shared" si="318"/>
        <v>41792.375694444447</v>
      </c>
      <c r="T2289" s="14">
        <f t="shared" si="319"/>
        <v>41813.375694444447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317"/>
        <v>1.0009999999999999</v>
      </c>
      <c r="P2290"/>
      <c r="Q2290" s="9" t="s">
        <v>8324</v>
      </c>
      <c r="R2290" t="s">
        <v>8325</v>
      </c>
      <c r="S2290" s="14">
        <f t="shared" si="318"/>
        <v>41067.53575231482</v>
      </c>
      <c r="T2290" s="14">
        <f t="shared" si="319"/>
        <v>41086.458333333336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317"/>
        <v>1.0740000000000001</v>
      </c>
      <c r="P2291"/>
      <c r="Q2291" s="9" t="s">
        <v>8324</v>
      </c>
      <c r="R2291" t="s">
        <v>8325</v>
      </c>
      <c r="S2291" s="14">
        <f t="shared" si="318"/>
        <v>41571.706712962965</v>
      </c>
      <c r="T2291" s="14">
        <f t="shared" si="319"/>
        <v>41614.681944444448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317"/>
        <v>1.0406666666666666</v>
      </c>
      <c r="P2292"/>
      <c r="Q2292" s="9" t="s">
        <v>8324</v>
      </c>
      <c r="R2292" t="s">
        <v>8325</v>
      </c>
      <c r="S2292" s="14">
        <f t="shared" si="318"/>
        <v>40069.962152777778</v>
      </c>
      <c r="T2292" s="14">
        <f t="shared" si="319"/>
        <v>40148.416666666672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317"/>
        <v>1.728</v>
      </c>
      <c r="P2293"/>
      <c r="Q2293" s="9" t="s">
        <v>8324</v>
      </c>
      <c r="R2293" t="s">
        <v>8325</v>
      </c>
      <c r="S2293" s="14">
        <f t="shared" si="318"/>
        <v>40987.685393518521</v>
      </c>
      <c r="T2293" s="14">
        <f t="shared" si="319"/>
        <v>41021.875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317"/>
        <v>1.072505</v>
      </c>
      <c r="P2294"/>
      <c r="Q2294" s="9" t="s">
        <v>8324</v>
      </c>
      <c r="R2294" t="s">
        <v>8325</v>
      </c>
      <c r="S2294" s="14">
        <f t="shared" si="318"/>
        <v>40987.405972222223</v>
      </c>
      <c r="T2294" s="14">
        <f t="shared" si="319"/>
        <v>41017.405972222223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317"/>
        <v>1.0823529411764705</v>
      </c>
      <c r="P2295"/>
      <c r="Q2295" s="9" t="s">
        <v>8324</v>
      </c>
      <c r="R2295" t="s">
        <v>8325</v>
      </c>
      <c r="S2295" s="14">
        <f t="shared" si="318"/>
        <v>41151.416655092595</v>
      </c>
      <c r="T2295" s="14">
        <f t="shared" si="319"/>
        <v>41176.874305555561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317"/>
        <v>1.4608079999999999</v>
      </c>
      <c r="P2296"/>
      <c r="Q2296" s="9" t="s">
        <v>8324</v>
      </c>
      <c r="R2296" t="s">
        <v>8325</v>
      </c>
      <c r="S2296" s="14">
        <f t="shared" si="318"/>
        <v>41264.431481481486</v>
      </c>
      <c r="T2296" s="14">
        <f t="shared" si="319"/>
        <v>41294.431481481486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317"/>
        <v>1.2524999999999999</v>
      </c>
      <c r="P2297"/>
      <c r="Q2297" s="9" t="s">
        <v>8324</v>
      </c>
      <c r="R2297" t="s">
        <v>8325</v>
      </c>
      <c r="S2297" s="14">
        <f t="shared" si="318"/>
        <v>41270.662685185183</v>
      </c>
      <c r="T2297" s="14">
        <f t="shared" si="319"/>
        <v>41300.662685185183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317"/>
        <v>1.4907142857142857</v>
      </c>
      <c r="P2298"/>
      <c r="Q2298" s="9" t="s">
        <v>8324</v>
      </c>
      <c r="R2298" t="s">
        <v>8325</v>
      </c>
      <c r="S2298" s="14">
        <f t="shared" si="318"/>
        <v>40927.440115740741</v>
      </c>
      <c r="T2298" s="14">
        <f t="shared" si="319"/>
        <v>40962.440115740741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317"/>
        <v>1.006</v>
      </c>
      <c r="P2299"/>
      <c r="Q2299" s="9" t="s">
        <v>8324</v>
      </c>
      <c r="R2299" t="s">
        <v>8325</v>
      </c>
      <c r="S2299" s="14">
        <f t="shared" si="318"/>
        <v>40947.750567129631</v>
      </c>
      <c r="T2299" s="14">
        <f t="shared" si="319"/>
        <v>40981.874305555561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317"/>
        <v>1.0507333333333333</v>
      </c>
      <c r="P2300"/>
      <c r="Q2300" s="9" t="s">
        <v>8324</v>
      </c>
      <c r="R2300" t="s">
        <v>8325</v>
      </c>
      <c r="S2300" s="14">
        <f t="shared" si="318"/>
        <v>41694.548993055556</v>
      </c>
      <c r="T2300" s="14">
        <f t="shared" si="319"/>
        <v>41724.507326388892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317"/>
        <v>3.5016666666666665</v>
      </c>
      <c r="P2301"/>
      <c r="Q2301" s="9" t="s">
        <v>8324</v>
      </c>
      <c r="R2301" t="s">
        <v>8325</v>
      </c>
      <c r="S2301" s="14">
        <f t="shared" si="318"/>
        <v>40564.740844907406</v>
      </c>
      <c r="T2301" s="14">
        <f t="shared" si="319"/>
        <v>40579.740844907406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317"/>
        <v>1.0125</v>
      </c>
      <c r="P2302"/>
      <c r="Q2302" s="9" t="s">
        <v>8324</v>
      </c>
      <c r="R2302" t="s">
        <v>8325</v>
      </c>
      <c r="S2302" s="14">
        <f t="shared" si="318"/>
        <v>41074.435370370375</v>
      </c>
      <c r="T2302" s="14">
        <f t="shared" si="319"/>
        <v>41088.435370370375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317"/>
        <v>1.336044</v>
      </c>
      <c r="P2303"/>
      <c r="Q2303" s="9" t="s">
        <v>8324</v>
      </c>
      <c r="R2303" t="s">
        <v>8328</v>
      </c>
      <c r="S2303" s="14">
        <f t="shared" si="318"/>
        <v>41415.85527777778</v>
      </c>
      <c r="T2303" s="14">
        <f t="shared" si="319"/>
        <v>41445.85527777778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317"/>
        <v>1.7065217391304348</v>
      </c>
      <c r="P2304"/>
      <c r="Q2304" s="9" t="s">
        <v>8324</v>
      </c>
      <c r="R2304" t="s">
        <v>8328</v>
      </c>
      <c r="S2304" s="14">
        <f t="shared" si="318"/>
        <v>41605.576782407406</v>
      </c>
      <c r="T2304" s="14">
        <f t="shared" si="319"/>
        <v>41639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317"/>
        <v>1.0935829457364341</v>
      </c>
      <c r="P2305"/>
      <c r="Q2305" s="9" t="s">
        <v>8324</v>
      </c>
      <c r="R2305" t="s">
        <v>8328</v>
      </c>
      <c r="S2305" s="14">
        <f t="shared" si="318"/>
        <v>40849.819398148153</v>
      </c>
      <c r="T2305" s="14">
        <f t="shared" si="319"/>
        <v>40889.861064814817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317"/>
        <v>1.0070033333333335</v>
      </c>
      <c r="P2306"/>
      <c r="Q2306" s="9" t="s">
        <v>8324</v>
      </c>
      <c r="R2306" t="s">
        <v>8328</v>
      </c>
      <c r="S2306" s="14">
        <f t="shared" si="318"/>
        <v>40502.524201388893</v>
      </c>
      <c r="T2306" s="14">
        <f t="shared" si="319"/>
        <v>40543.915972222225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320">E2307/D2307</f>
        <v>1.0122777777777778</v>
      </c>
      <c r="P2307"/>
      <c r="Q2307" s="9" t="s">
        <v>8324</v>
      </c>
      <c r="R2307" t="s">
        <v>8328</v>
      </c>
      <c r="S2307" s="14">
        <f t="shared" ref="S2307:S2370" si="321">((J2307/60/60/24)+DATE(1970,1,1)+(-7/24))</f>
        <v>41834.403611111113</v>
      </c>
      <c r="T2307" s="14">
        <f t="shared" ref="T2307:T2370" si="322">((I2307/60/60/24)+DATE(1970,1,1)+(-7/24))</f>
        <v>41859.458333333336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320"/>
        <v>1.0675857142857144</v>
      </c>
      <c r="P2308"/>
      <c r="Q2308" s="9" t="s">
        <v>8324</v>
      </c>
      <c r="R2308" t="s">
        <v>8328</v>
      </c>
      <c r="S2308" s="14">
        <f t="shared" si="321"/>
        <v>40947.876493055555</v>
      </c>
      <c r="T2308" s="14">
        <f t="shared" si="322"/>
        <v>40977.876493055555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320"/>
        <v>1.0665777537961894</v>
      </c>
      <c r="P2309"/>
      <c r="Q2309" s="9" t="s">
        <v>8324</v>
      </c>
      <c r="R2309" t="s">
        <v>8328</v>
      </c>
      <c r="S2309" s="14">
        <f t="shared" si="321"/>
        <v>41004.510798611111</v>
      </c>
      <c r="T2309" s="14">
        <f t="shared" si="322"/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320"/>
        <v>1.0130622</v>
      </c>
      <c r="P2310"/>
      <c r="Q2310" s="9" t="s">
        <v>8324</v>
      </c>
      <c r="R2310" t="s">
        <v>8328</v>
      </c>
      <c r="S2310" s="14">
        <f t="shared" si="321"/>
        <v>41851.671250000007</v>
      </c>
      <c r="T2310" s="14">
        <f t="shared" si="322"/>
        <v>41879.75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320"/>
        <v>1.0667450000000001</v>
      </c>
      <c r="P2311"/>
      <c r="Q2311" s="9" t="s">
        <v>8324</v>
      </c>
      <c r="R2311" t="s">
        <v>8328</v>
      </c>
      <c r="S2311" s="14">
        <f t="shared" si="321"/>
        <v>41307.696030092593</v>
      </c>
      <c r="T2311" s="14">
        <f t="shared" si="322"/>
        <v>41342.696030092593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320"/>
        <v>4.288397837837838</v>
      </c>
      <c r="P2312"/>
      <c r="Q2312" s="9" t="s">
        <v>8324</v>
      </c>
      <c r="R2312" t="s">
        <v>8328</v>
      </c>
      <c r="S2312" s="14">
        <f t="shared" si="321"/>
        <v>41324.502488425926</v>
      </c>
      <c r="T2312" s="14">
        <f t="shared" si="322"/>
        <v>41354.460821759261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320"/>
        <v>1.0411111111111111</v>
      </c>
      <c r="P2313"/>
      <c r="Q2313" s="9" t="s">
        <v>8324</v>
      </c>
      <c r="R2313" t="s">
        <v>8328</v>
      </c>
      <c r="S2313" s="14">
        <f t="shared" si="321"/>
        <v>41735.712835648148</v>
      </c>
      <c r="T2313" s="14">
        <f t="shared" si="322"/>
        <v>41765.712835648148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320"/>
        <v>1.0786666666666667</v>
      </c>
      <c r="P2314"/>
      <c r="Q2314" s="9" t="s">
        <v>8324</v>
      </c>
      <c r="R2314" t="s">
        <v>8328</v>
      </c>
      <c r="S2314" s="14">
        <f t="shared" si="321"/>
        <v>41716.341180555559</v>
      </c>
      <c r="T2314" s="14">
        <f t="shared" si="322"/>
        <v>41747.666666666672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320"/>
        <v>1.7584040000000001</v>
      </c>
      <c r="P2315"/>
      <c r="Q2315" s="9" t="s">
        <v>8324</v>
      </c>
      <c r="R2315" t="s">
        <v>8328</v>
      </c>
      <c r="S2315" s="14">
        <f t="shared" si="321"/>
        <v>41002.666967592595</v>
      </c>
      <c r="T2315" s="14">
        <f t="shared" si="322"/>
        <v>41032.666967592595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320"/>
        <v>1.5697000000000001</v>
      </c>
      <c r="P2316"/>
      <c r="Q2316" s="9" t="s">
        <v>8324</v>
      </c>
      <c r="R2316" t="s">
        <v>8328</v>
      </c>
      <c r="S2316" s="14">
        <f t="shared" si="321"/>
        <v>41037.259918981486</v>
      </c>
      <c r="T2316" s="14">
        <f t="shared" si="322"/>
        <v>41067.259918981486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320"/>
        <v>1.026</v>
      </c>
      <c r="P2317"/>
      <c r="Q2317" s="9" t="s">
        <v>8324</v>
      </c>
      <c r="R2317" t="s">
        <v>8328</v>
      </c>
      <c r="S2317" s="14">
        <f t="shared" si="321"/>
        <v>41004.434525462966</v>
      </c>
      <c r="T2317" s="14">
        <f t="shared" si="322"/>
        <v>41034.434525462966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320"/>
        <v>1.0404266666666666</v>
      </c>
      <c r="P2318"/>
      <c r="Q2318" s="9" t="s">
        <v>8324</v>
      </c>
      <c r="R2318" t="s">
        <v>8328</v>
      </c>
      <c r="S2318" s="14">
        <f t="shared" si="321"/>
        <v>40079.43344907408</v>
      </c>
      <c r="T2318" s="14">
        <f t="shared" si="322"/>
        <v>40156.475000000006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320"/>
        <v>1.04</v>
      </c>
      <c r="P2319"/>
      <c r="Q2319" s="9" t="s">
        <v>8324</v>
      </c>
      <c r="R2319" t="s">
        <v>8328</v>
      </c>
      <c r="S2319" s="14">
        <f t="shared" si="321"/>
        <v>40192.250567129631</v>
      </c>
      <c r="T2319" s="14">
        <f t="shared" si="322"/>
        <v>40223.916666666672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320"/>
        <v>1.2105999999999999</v>
      </c>
      <c r="P2320"/>
      <c r="Q2320" s="9" t="s">
        <v>8324</v>
      </c>
      <c r="R2320" t="s">
        <v>8328</v>
      </c>
      <c r="S2320" s="14">
        <f t="shared" si="321"/>
        <v>40050.352013888893</v>
      </c>
      <c r="T2320" s="14">
        <f t="shared" si="322"/>
        <v>40081.874305555561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320"/>
        <v>1.077</v>
      </c>
      <c r="P2321"/>
      <c r="Q2321" s="9" t="s">
        <v>8324</v>
      </c>
      <c r="R2321" t="s">
        <v>8328</v>
      </c>
      <c r="S2321" s="14">
        <f t="shared" si="321"/>
        <v>41592.790335648147</v>
      </c>
      <c r="T2321" s="14">
        <f t="shared" si="322"/>
        <v>41622.790335648147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320"/>
        <v>1.0866</v>
      </c>
      <c r="P2322"/>
      <c r="Q2322" s="9" t="s">
        <v>8324</v>
      </c>
      <c r="R2322" t="s">
        <v>8328</v>
      </c>
      <c r="S2322" s="14">
        <f t="shared" si="321"/>
        <v>41696.525462962964</v>
      </c>
      <c r="T2322" s="14">
        <f t="shared" si="322"/>
        <v>41731.483796296299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320"/>
        <v>0.39120962394619685</v>
      </c>
      <c r="P2323"/>
      <c r="Q2323" s="9" t="s">
        <v>8335</v>
      </c>
      <c r="R2323" t="s">
        <v>8351</v>
      </c>
      <c r="S2323" s="14">
        <f t="shared" si="321"/>
        <v>42798.968761574077</v>
      </c>
      <c r="T2323" s="14">
        <f t="shared" si="322"/>
        <v>42828.927094907405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320"/>
        <v>3.1481481481481478E-2</v>
      </c>
      <c r="P2324"/>
      <c r="Q2324" s="9" t="s">
        <v>8335</v>
      </c>
      <c r="R2324" t="s">
        <v>8351</v>
      </c>
      <c r="S2324" s="14">
        <f t="shared" si="321"/>
        <v>42804.603807870379</v>
      </c>
      <c r="T2324" s="14">
        <f t="shared" si="322"/>
        <v>42834.562141203707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320"/>
        <v>0.48</v>
      </c>
      <c r="P2325"/>
      <c r="Q2325" s="9" t="s">
        <v>8335</v>
      </c>
      <c r="R2325" t="s">
        <v>8351</v>
      </c>
      <c r="S2325" s="14">
        <f t="shared" si="321"/>
        <v>42807.463506944441</v>
      </c>
      <c r="T2325" s="14">
        <f t="shared" si="322"/>
        <v>42814.463506944441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320"/>
        <v>0.20733333333333334</v>
      </c>
      <c r="P2326"/>
      <c r="Q2326" s="9" t="s">
        <v>8335</v>
      </c>
      <c r="R2326" t="s">
        <v>8351</v>
      </c>
      <c r="S2326" s="14">
        <f t="shared" si="321"/>
        <v>42790.593576388892</v>
      </c>
      <c r="T2326" s="14">
        <f t="shared" si="322"/>
        <v>42820.55190972222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320"/>
        <v>0.08</v>
      </c>
      <c r="P2327"/>
      <c r="Q2327" s="9" t="s">
        <v>8335</v>
      </c>
      <c r="R2327" t="s">
        <v>8351</v>
      </c>
      <c r="S2327" s="14">
        <f t="shared" si="321"/>
        <v>42793.730682870373</v>
      </c>
      <c r="T2327" s="14">
        <f t="shared" si="322"/>
        <v>42823.689016203709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320"/>
        <v>7.1999999999999998E-3</v>
      </c>
      <c r="P2328"/>
      <c r="Q2328" s="9" t="s">
        <v>8335</v>
      </c>
      <c r="R2328" t="s">
        <v>8351</v>
      </c>
      <c r="S2328" s="14">
        <f t="shared" si="321"/>
        <v>42803.742453703708</v>
      </c>
      <c r="T2328" s="14">
        <f t="shared" si="322"/>
        <v>42855.416666666664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320"/>
        <v>5.2609431428571432</v>
      </c>
      <c r="P2329"/>
      <c r="Q2329" s="9" t="s">
        <v>8335</v>
      </c>
      <c r="R2329" t="s">
        <v>8351</v>
      </c>
      <c r="S2329" s="14">
        <f t="shared" si="321"/>
        <v>41842.625462962969</v>
      </c>
      <c r="T2329" s="14">
        <f t="shared" si="322"/>
        <v>41877.625462962969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320"/>
        <v>2.5445000000000002</v>
      </c>
      <c r="P2330"/>
      <c r="Q2330" s="9" t="s">
        <v>8335</v>
      </c>
      <c r="R2330" t="s">
        <v>8351</v>
      </c>
      <c r="S2330" s="14">
        <f t="shared" si="321"/>
        <v>42139.490011574082</v>
      </c>
      <c r="T2330" s="14">
        <f t="shared" si="322"/>
        <v>42169.490011574082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320"/>
        <v>1.0591999999999999</v>
      </c>
      <c r="P2331"/>
      <c r="Q2331" s="9" t="s">
        <v>8335</v>
      </c>
      <c r="R2331" t="s">
        <v>8351</v>
      </c>
      <c r="S2331" s="14">
        <f t="shared" si="321"/>
        <v>41807.332708333335</v>
      </c>
      <c r="T2331" s="14">
        <f t="shared" si="322"/>
        <v>41837.332708333335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320"/>
        <v>1.0242285714285715</v>
      </c>
      <c r="P2332"/>
      <c r="Q2332" s="9" t="s">
        <v>8335</v>
      </c>
      <c r="R2332" t="s">
        <v>8351</v>
      </c>
      <c r="S2332" s="14">
        <f t="shared" si="321"/>
        <v>42332.608136574076</v>
      </c>
      <c r="T2332" s="14">
        <f t="shared" si="322"/>
        <v>42362.708333333336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320"/>
        <v>1.4431375</v>
      </c>
      <c r="P2333"/>
      <c r="Q2333" s="9" t="s">
        <v>8335</v>
      </c>
      <c r="R2333" t="s">
        <v>8351</v>
      </c>
      <c r="S2333" s="14">
        <f t="shared" si="321"/>
        <v>41838.714004629634</v>
      </c>
      <c r="T2333" s="14">
        <f t="shared" si="322"/>
        <v>41868.714004629634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320"/>
        <v>1.06308</v>
      </c>
      <c r="P2334"/>
      <c r="Q2334" s="9" t="s">
        <v>8335</v>
      </c>
      <c r="R2334" t="s">
        <v>8351</v>
      </c>
      <c r="S2334" s="14">
        <f t="shared" si="321"/>
        <v>42011.336469907408</v>
      </c>
      <c r="T2334" s="14">
        <f t="shared" si="322"/>
        <v>42041.336469907408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320"/>
        <v>2.1216666666666666</v>
      </c>
      <c r="P2335"/>
      <c r="Q2335" s="9" t="s">
        <v>8335</v>
      </c>
      <c r="R2335" t="s">
        <v>8351</v>
      </c>
      <c r="S2335" s="14">
        <f t="shared" si="321"/>
        <v>41767.358680555561</v>
      </c>
      <c r="T2335" s="14">
        <f t="shared" si="322"/>
        <v>41788.451388888891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320"/>
        <v>1.0195000000000001</v>
      </c>
      <c r="P2336"/>
      <c r="Q2336" s="9" t="s">
        <v>8335</v>
      </c>
      <c r="R2336" t="s">
        <v>8351</v>
      </c>
      <c r="S2336" s="14">
        <f t="shared" si="321"/>
        <v>41918.378449074073</v>
      </c>
      <c r="T2336" s="14">
        <f t="shared" si="322"/>
        <v>41948.44027777778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320"/>
        <v>1.0227200000000001</v>
      </c>
      <c r="P2337"/>
      <c r="Q2337" s="9" t="s">
        <v>8335</v>
      </c>
      <c r="R2337" t="s">
        <v>8351</v>
      </c>
      <c r="S2337" s="14">
        <f t="shared" si="321"/>
        <v>41771.280590277784</v>
      </c>
      <c r="T2337" s="14">
        <f t="shared" si="322"/>
        <v>41801.280590277784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320"/>
        <v>5.2073254999999996</v>
      </c>
      <c r="P2338"/>
      <c r="Q2338" s="9" t="s">
        <v>8335</v>
      </c>
      <c r="R2338" t="s">
        <v>8351</v>
      </c>
      <c r="S2338" s="14">
        <f t="shared" si="321"/>
        <v>41666.633043981485</v>
      </c>
      <c r="T2338" s="14">
        <f t="shared" si="322"/>
        <v>41706.633043981485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320"/>
        <v>1.1065833333333333</v>
      </c>
      <c r="P2339"/>
      <c r="Q2339" s="9" t="s">
        <v>8335</v>
      </c>
      <c r="R2339" t="s">
        <v>8351</v>
      </c>
      <c r="S2339" s="14">
        <f t="shared" si="321"/>
        <v>41786.34887731482</v>
      </c>
      <c r="T2339" s="14">
        <f t="shared" si="322"/>
        <v>41816.34887731482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320"/>
        <v>1.0114333333333334</v>
      </c>
      <c r="P2340"/>
      <c r="Q2340" s="9" t="s">
        <v>8335</v>
      </c>
      <c r="R2340" t="s">
        <v>8351</v>
      </c>
      <c r="S2340" s="14">
        <f t="shared" si="321"/>
        <v>41789.605138888888</v>
      </c>
      <c r="T2340" s="14">
        <f t="shared" si="322"/>
        <v>41819.605138888888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320"/>
        <v>2.9420799999999998</v>
      </c>
      <c r="P2341"/>
      <c r="Q2341" s="9" t="s">
        <v>8335</v>
      </c>
      <c r="R2341" t="s">
        <v>8351</v>
      </c>
      <c r="S2341" s="14">
        <f t="shared" si="321"/>
        <v>42692.508206018516</v>
      </c>
      <c r="T2341" s="14">
        <f t="shared" si="322"/>
        <v>42723.040972222225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320"/>
        <v>1.0577749999999999</v>
      </c>
      <c r="P2342"/>
      <c r="Q2342" s="9" t="s">
        <v>8335</v>
      </c>
      <c r="R2342" t="s">
        <v>8351</v>
      </c>
      <c r="S2342" s="14">
        <f t="shared" si="321"/>
        <v>42643.351134259261</v>
      </c>
      <c r="T2342" s="14">
        <f t="shared" si="322"/>
        <v>42673.351134259261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320"/>
        <v>0</v>
      </c>
      <c r="P2343" t="e">
        <f t="shared" ref="P2343:P2344" si="323">SUM(E2343/L2343)</f>
        <v>#DIV/0!</v>
      </c>
      <c r="Q2343" s="9" t="s">
        <v>8318</v>
      </c>
      <c r="R2343" t="s">
        <v>8319</v>
      </c>
      <c r="S2343" s="14">
        <f t="shared" si="321"/>
        <v>42167.522037037044</v>
      </c>
      <c r="T2343" s="14">
        <f t="shared" si="322"/>
        <v>42197.522037037044</v>
      </c>
      <c r="U2343">
        <f t="shared" ref="U2343:U2344" si="324">SUM(L2343+5)</f>
        <v>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320"/>
        <v>0</v>
      </c>
      <c r="P2344" t="e">
        <f t="shared" si="323"/>
        <v>#DIV/0!</v>
      </c>
      <c r="Q2344" s="9" t="s">
        <v>8318</v>
      </c>
      <c r="R2344" t="s">
        <v>8319</v>
      </c>
      <c r="S2344" s="14">
        <f t="shared" si="321"/>
        <v>41897.410532407412</v>
      </c>
      <c r="T2344" s="14">
        <f t="shared" si="322"/>
        <v>41917.916666666672</v>
      </c>
      <c r="U2344">
        <f t="shared" si="324"/>
        <v>5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320"/>
        <v>0.03</v>
      </c>
      <c r="P2345"/>
      <c r="Q2345" s="9" t="s">
        <v>8318</v>
      </c>
      <c r="R2345" t="s">
        <v>8319</v>
      </c>
      <c r="S2345" s="14">
        <f t="shared" si="321"/>
        <v>42327.533622685187</v>
      </c>
      <c r="T2345" s="14">
        <f t="shared" si="322"/>
        <v>42377.532638888886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320"/>
        <v>1E-3</v>
      </c>
      <c r="P2346">
        <f t="shared" ref="P2346:P2348" si="325">SUM(E2346/L2346)</f>
        <v>1</v>
      </c>
      <c r="Q2346" s="9" t="s">
        <v>8318</v>
      </c>
      <c r="R2346" t="s">
        <v>8319</v>
      </c>
      <c r="S2346" s="14">
        <f t="shared" si="321"/>
        <v>42515.435983796298</v>
      </c>
      <c r="T2346" s="14">
        <f t="shared" si="322"/>
        <v>42545.435983796298</v>
      </c>
      <c r="U2346">
        <f t="shared" ref="U2346:U2348" si="326">SUM(L2346+5)</f>
        <v>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320"/>
        <v>0</v>
      </c>
      <c r="P2347" t="e">
        <f t="shared" si="325"/>
        <v>#DIV/0!</v>
      </c>
      <c r="Q2347" s="9" t="s">
        <v>8318</v>
      </c>
      <c r="R2347" t="s">
        <v>8319</v>
      </c>
      <c r="S2347" s="14">
        <f t="shared" si="321"/>
        <v>42059.710138888891</v>
      </c>
      <c r="T2347" s="14">
        <f t="shared" si="322"/>
        <v>42094.693749999999</v>
      </c>
      <c r="U2347">
        <f t="shared" si="326"/>
        <v>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320"/>
        <v>6.4999999999999997E-4</v>
      </c>
      <c r="P2348">
        <f t="shared" si="325"/>
        <v>13</v>
      </c>
      <c r="Q2348" s="9" t="s">
        <v>8318</v>
      </c>
      <c r="R2348" t="s">
        <v>8319</v>
      </c>
      <c r="S2348" s="14">
        <f t="shared" si="321"/>
        <v>42615.507303240745</v>
      </c>
      <c r="T2348" s="14">
        <f t="shared" si="322"/>
        <v>42660.507303240745</v>
      </c>
      <c r="U2348">
        <f t="shared" si="326"/>
        <v>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320"/>
        <v>1.4999999999999999E-2</v>
      </c>
      <c r="P2349"/>
      <c r="Q2349" s="9" t="s">
        <v>8318</v>
      </c>
      <c r="R2349" t="s">
        <v>8319</v>
      </c>
      <c r="S2349" s="14">
        <f t="shared" si="321"/>
        <v>42577.315694444449</v>
      </c>
      <c r="T2349" s="14">
        <f t="shared" si="322"/>
        <v>42607.315694444449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320"/>
        <v>3.8571428571428572E-3</v>
      </c>
      <c r="P2350">
        <f t="shared" ref="P2350:P2352" si="327">SUM(E2350/L2350)</f>
        <v>54</v>
      </c>
      <c r="Q2350" s="9" t="s">
        <v>8318</v>
      </c>
      <c r="R2350" t="s">
        <v>8319</v>
      </c>
      <c r="S2350" s="14">
        <f t="shared" si="321"/>
        <v>42360.640486111115</v>
      </c>
      <c r="T2350" s="14">
        <f t="shared" si="322"/>
        <v>42420.640486111115</v>
      </c>
      <c r="U2350">
        <f t="shared" ref="U2350:U2352" si="328">SUM(L2350+5)</f>
        <v>10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320"/>
        <v>0</v>
      </c>
      <c r="P2351" t="e">
        <f t="shared" si="327"/>
        <v>#DIV/0!</v>
      </c>
      <c r="Q2351" s="9" t="s">
        <v>8318</v>
      </c>
      <c r="R2351" t="s">
        <v>8319</v>
      </c>
      <c r="S2351" s="14">
        <f t="shared" si="321"/>
        <v>42198.484120370376</v>
      </c>
      <c r="T2351" s="14">
        <f t="shared" si="322"/>
        <v>42227.484120370376</v>
      </c>
      <c r="U2351">
        <f t="shared" si="328"/>
        <v>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320"/>
        <v>0</v>
      </c>
      <c r="P2352" t="e">
        <f t="shared" si="327"/>
        <v>#DIV/0!</v>
      </c>
      <c r="Q2352" s="9" t="s">
        <v>8318</v>
      </c>
      <c r="R2352" t="s">
        <v>8319</v>
      </c>
      <c r="S2352" s="14">
        <f t="shared" si="321"/>
        <v>42708.550578703704</v>
      </c>
      <c r="T2352" s="14">
        <f t="shared" si="322"/>
        <v>42738.550578703704</v>
      </c>
      <c r="U2352">
        <f t="shared" si="328"/>
        <v>5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320"/>
        <v>5.7142857142857143E-3</v>
      </c>
      <c r="P2353"/>
      <c r="Q2353" s="9" t="s">
        <v>8318</v>
      </c>
      <c r="R2353" t="s">
        <v>8319</v>
      </c>
      <c r="S2353" s="14">
        <f t="shared" si="321"/>
        <v>42093.809479166674</v>
      </c>
      <c r="T2353" s="14">
        <f t="shared" si="322"/>
        <v>42123.809479166674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320"/>
        <v>0</v>
      </c>
      <c r="P2354" t="e">
        <f t="shared" ref="P2354:P2356" si="329">SUM(E2354/L2354)</f>
        <v>#DIV/0!</v>
      </c>
      <c r="Q2354" s="9" t="s">
        <v>8318</v>
      </c>
      <c r="R2354" t="s">
        <v>8319</v>
      </c>
      <c r="S2354" s="14">
        <f t="shared" si="321"/>
        <v>42101.342037037037</v>
      </c>
      <c r="T2354" s="14">
        <f t="shared" si="322"/>
        <v>42161.342037037037</v>
      </c>
      <c r="U2354">
        <f t="shared" ref="U2354:U2356" si="330">SUM(L2354+5)</f>
        <v>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320"/>
        <v>0</v>
      </c>
      <c r="P2355" t="e">
        <f t="shared" si="329"/>
        <v>#DIV/0!</v>
      </c>
      <c r="Q2355" s="9" t="s">
        <v>8318</v>
      </c>
      <c r="R2355" t="s">
        <v>8319</v>
      </c>
      <c r="S2355" s="14">
        <f t="shared" si="321"/>
        <v>42103.384513888894</v>
      </c>
      <c r="T2355" s="14">
        <f t="shared" si="322"/>
        <v>42115.384513888894</v>
      </c>
      <c r="U2355">
        <f t="shared" si="330"/>
        <v>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320"/>
        <v>7.1428571428571429E-4</v>
      </c>
      <c r="P2356">
        <f t="shared" si="329"/>
        <v>25</v>
      </c>
      <c r="Q2356" s="9" t="s">
        <v>8318</v>
      </c>
      <c r="R2356" t="s">
        <v>8319</v>
      </c>
      <c r="S2356" s="14">
        <f t="shared" si="321"/>
        <v>41954.431250000001</v>
      </c>
      <c r="T2356" s="14">
        <f t="shared" si="322"/>
        <v>42014.431250000001</v>
      </c>
      <c r="U2356">
        <f t="shared" si="330"/>
        <v>6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320"/>
        <v>6.875E-3</v>
      </c>
      <c r="P2357"/>
      <c r="Q2357" s="9" t="s">
        <v>8318</v>
      </c>
      <c r="R2357" t="s">
        <v>8319</v>
      </c>
      <c r="S2357" s="14">
        <f t="shared" si="321"/>
        <v>42096.626574074071</v>
      </c>
      <c r="T2357" s="14">
        <f t="shared" si="322"/>
        <v>42126.626574074071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320"/>
        <v>0</v>
      </c>
      <c r="P2358" t="e">
        <f t="shared" ref="P2358:P2360" si="331">SUM(E2358/L2358)</f>
        <v>#DIV/0!</v>
      </c>
      <c r="Q2358" s="9" t="s">
        <v>8318</v>
      </c>
      <c r="R2358" t="s">
        <v>8319</v>
      </c>
      <c r="S2358" s="14">
        <f t="shared" si="321"/>
        <v>42130.491944444446</v>
      </c>
      <c r="T2358" s="14">
        <f t="shared" si="322"/>
        <v>42160.491944444446</v>
      </c>
      <c r="U2358">
        <f t="shared" ref="U2358:U2360" si="332">SUM(L2358+5)</f>
        <v>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320"/>
        <v>0</v>
      </c>
      <c r="P2359" t="e">
        <f t="shared" si="331"/>
        <v>#DIV/0!</v>
      </c>
      <c r="Q2359" s="9" t="s">
        <v>8318</v>
      </c>
      <c r="R2359" t="s">
        <v>8319</v>
      </c>
      <c r="S2359" s="14">
        <f t="shared" si="321"/>
        <v>42264.32844907407</v>
      </c>
      <c r="T2359" s="14">
        <f t="shared" si="322"/>
        <v>42294.32844907407</v>
      </c>
      <c r="U2359">
        <f t="shared" si="332"/>
        <v>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320"/>
        <v>0</v>
      </c>
      <c r="P2360" t="e">
        <f t="shared" si="331"/>
        <v>#DIV/0!</v>
      </c>
      <c r="Q2360" s="9" t="s">
        <v>8318</v>
      </c>
      <c r="R2360" t="s">
        <v>8319</v>
      </c>
      <c r="S2360" s="14">
        <f t="shared" si="321"/>
        <v>41978.63930555556</v>
      </c>
      <c r="T2360" s="14">
        <f t="shared" si="322"/>
        <v>42034.73541666667</v>
      </c>
      <c r="U2360">
        <f t="shared" si="332"/>
        <v>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320"/>
        <v>0.14680000000000001</v>
      </c>
      <c r="P2361"/>
      <c r="Q2361" s="9" t="s">
        <v>8318</v>
      </c>
      <c r="R2361" t="s">
        <v>8319</v>
      </c>
      <c r="S2361" s="14">
        <f t="shared" si="321"/>
        <v>42159.357916666668</v>
      </c>
      <c r="T2361" s="14">
        <f t="shared" si="322"/>
        <v>42219.357916666668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320"/>
        <v>4.0000000000000002E-4</v>
      </c>
      <c r="P2362">
        <f t="shared" ref="P2362:P2363" si="333">SUM(E2362/L2362)</f>
        <v>2</v>
      </c>
      <c r="Q2362" s="9" t="s">
        <v>8318</v>
      </c>
      <c r="R2362" t="s">
        <v>8319</v>
      </c>
      <c r="S2362" s="14">
        <f t="shared" si="321"/>
        <v>42377.415277777785</v>
      </c>
      <c r="T2362" s="14">
        <f t="shared" si="322"/>
        <v>42407.415277777785</v>
      </c>
      <c r="U2362">
        <f t="shared" ref="U2362:U2363" si="334">SUM(L2362+5)</f>
        <v>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320"/>
        <v>0</v>
      </c>
      <c r="P2363" t="e">
        <f t="shared" si="333"/>
        <v>#DIV/0!</v>
      </c>
      <c r="Q2363" s="9" t="s">
        <v>8318</v>
      </c>
      <c r="R2363" t="s">
        <v>8319</v>
      </c>
      <c r="S2363" s="14">
        <f t="shared" si="321"/>
        <v>42466.567222222227</v>
      </c>
      <c r="T2363" s="14">
        <f t="shared" si="322"/>
        <v>42490.625000000007</v>
      </c>
      <c r="U2363">
        <f t="shared" si="334"/>
        <v>5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320"/>
        <v>0.2857142857142857</v>
      </c>
      <c r="P2364"/>
      <c r="Q2364" s="9" t="s">
        <v>8318</v>
      </c>
      <c r="R2364" t="s">
        <v>8319</v>
      </c>
      <c r="S2364" s="14">
        <f t="shared" si="321"/>
        <v>41954.396643518521</v>
      </c>
      <c r="T2364" s="14">
        <f t="shared" si="322"/>
        <v>41984.396643518521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320"/>
        <v>0</v>
      </c>
      <c r="P2365" t="e">
        <f t="shared" ref="P2365:P2367" si="335">SUM(E2365/L2365)</f>
        <v>#DIV/0!</v>
      </c>
      <c r="Q2365" s="9" t="s">
        <v>8318</v>
      </c>
      <c r="R2365" t="s">
        <v>8319</v>
      </c>
      <c r="S2365" s="14">
        <f t="shared" si="321"/>
        <v>42321.719907407409</v>
      </c>
      <c r="T2365" s="14">
        <f t="shared" si="322"/>
        <v>42366.719907407409</v>
      </c>
      <c r="U2365">
        <f t="shared" ref="U2365:U2367" si="336">SUM(L2365+5)</f>
        <v>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320"/>
        <v>0</v>
      </c>
      <c r="P2366" t="e">
        <f t="shared" si="335"/>
        <v>#DIV/0!</v>
      </c>
      <c r="Q2366" s="9" t="s">
        <v>8318</v>
      </c>
      <c r="R2366" t="s">
        <v>8319</v>
      </c>
      <c r="S2366" s="14">
        <f t="shared" si="321"/>
        <v>42248.643009259256</v>
      </c>
      <c r="T2366" s="14">
        <f t="shared" si="322"/>
        <v>42303.643009259256</v>
      </c>
      <c r="U2366">
        <f t="shared" si="336"/>
        <v>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320"/>
        <v>0</v>
      </c>
      <c r="P2367" t="e">
        <f t="shared" si="335"/>
        <v>#DIV/0!</v>
      </c>
      <c r="Q2367" s="9" t="s">
        <v>8318</v>
      </c>
      <c r="R2367" t="s">
        <v>8319</v>
      </c>
      <c r="S2367" s="14">
        <f t="shared" si="321"/>
        <v>42346.444733796299</v>
      </c>
      <c r="T2367" s="14">
        <f t="shared" si="322"/>
        <v>42386.666666666664</v>
      </c>
      <c r="U2367">
        <f t="shared" si="336"/>
        <v>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320"/>
        <v>0.1052</v>
      </c>
      <c r="P2368"/>
      <c r="Q2368" s="9" t="s">
        <v>8318</v>
      </c>
      <c r="R2368" t="s">
        <v>8319</v>
      </c>
      <c r="S2368" s="14">
        <f t="shared" si="321"/>
        <v>42268.239965277775</v>
      </c>
      <c r="T2368" s="14">
        <f t="shared" si="322"/>
        <v>42298.239965277775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320"/>
        <v>1.34E-2</v>
      </c>
      <c r="P2369"/>
      <c r="Q2369" s="9" t="s">
        <v>8318</v>
      </c>
      <c r="R2369" t="s">
        <v>8319</v>
      </c>
      <c r="S2369" s="14">
        <f t="shared" si="321"/>
        <v>42425.678425925929</v>
      </c>
      <c r="T2369" s="14">
        <f t="shared" si="322"/>
        <v>42485.636759259265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320"/>
        <v>2.5000000000000001E-3</v>
      </c>
      <c r="P2370">
        <f t="shared" ref="P2370:P2373" si="337">SUM(E2370/L2370)</f>
        <v>50</v>
      </c>
      <c r="Q2370" s="9" t="s">
        <v>8318</v>
      </c>
      <c r="R2370" t="s">
        <v>8319</v>
      </c>
      <c r="S2370" s="14">
        <f t="shared" si="321"/>
        <v>42063.430150462962</v>
      </c>
      <c r="T2370" s="14">
        <f t="shared" si="322"/>
        <v>42108.388483796305</v>
      </c>
      <c r="U2370">
        <f t="shared" ref="U2370:U2373" si="338">SUM(L2370+5)</f>
        <v>7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339">E2371/D2371</f>
        <v>0</v>
      </c>
      <c r="P2371" t="e">
        <f t="shared" si="337"/>
        <v>#DIV/0!</v>
      </c>
      <c r="Q2371" s="9" t="s">
        <v>8318</v>
      </c>
      <c r="R2371" t="s">
        <v>8319</v>
      </c>
      <c r="S2371" s="14">
        <f t="shared" ref="S2371:S2434" si="340">((J2371/60/60/24)+DATE(1970,1,1)+(-7/24))</f>
        <v>42380.520960648151</v>
      </c>
      <c r="T2371" s="14">
        <f t="shared" ref="T2371:T2434" si="341">((I2371/60/60/24)+DATE(1970,1,1)+(-7/24))</f>
        <v>42410.520960648151</v>
      </c>
      <c r="U2371">
        <f t="shared" si="338"/>
        <v>5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339"/>
        <v>3.2799999999999999E-3</v>
      </c>
      <c r="P2372">
        <f t="shared" si="337"/>
        <v>20.5</v>
      </c>
      <c r="Q2372" s="9" t="s">
        <v>8318</v>
      </c>
      <c r="R2372" t="s">
        <v>8319</v>
      </c>
      <c r="S2372" s="14">
        <f t="shared" si="340"/>
        <v>41960.897465277776</v>
      </c>
      <c r="T2372" s="14">
        <f t="shared" si="341"/>
        <v>41990.897465277776</v>
      </c>
      <c r="U2372">
        <f t="shared" si="338"/>
        <v>9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339"/>
        <v>0</v>
      </c>
      <c r="P2373" t="e">
        <f t="shared" si="337"/>
        <v>#DIV/0!</v>
      </c>
      <c r="Q2373" s="9" t="s">
        <v>8318</v>
      </c>
      <c r="R2373" t="s">
        <v>8319</v>
      </c>
      <c r="S2373" s="14">
        <f t="shared" si="340"/>
        <v>42150.486064814817</v>
      </c>
      <c r="T2373" s="14">
        <f t="shared" si="341"/>
        <v>42180.486064814817</v>
      </c>
      <c r="U2373">
        <f t="shared" si="338"/>
        <v>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339"/>
        <v>3.272727272727273E-2</v>
      </c>
      <c r="P2374"/>
      <c r="Q2374" s="9" t="s">
        <v>8318</v>
      </c>
      <c r="R2374" t="s">
        <v>8319</v>
      </c>
      <c r="S2374" s="14">
        <f t="shared" si="340"/>
        <v>42087.777442129627</v>
      </c>
      <c r="T2374" s="14">
        <f t="shared" si="341"/>
        <v>42117.777442129627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339"/>
        <v>5.8823529411764708E-5</v>
      </c>
      <c r="P2375">
        <f t="shared" ref="P2375:P2377" si="342">SUM(E2375/L2375)</f>
        <v>50</v>
      </c>
      <c r="Q2375" s="9" t="s">
        <v>8318</v>
      </c>
      <c r="R2375" t="s">
        <v>8319</v>
      </c>
      <c r="S2375" s="14">
        <f t="shared" si="340"/>
        <v>42215.370648148157</v>
      </c>
      <c r="T2375" s="14">
        <f t="shared" si="341"/>
        <v>42245.370648148157</v>
      </c>
      <c r="U2375">
        <f t="shared" ref="U2375:U2377" si="343">SUM(L2375+5)</f>
        <v>6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339"/>
        <v>4.5454545454545455E-4</v>
      </c>
      <c r="P2376">
        <f t="shared" si="342"/>
        <v>10</v>
      </c>
      <c r="Q2376" s="9" t="s">
        <v>8318</v>
      </c>
      <c r="R2376" t="s">
        <v>8319</v>
      </c>
      <c r="S2376" s="14">
        <f t="shared" si="340"/>
        <v>42017.551620370366</v>
      </c>
      <c r="T2376" s="14">
        <f t="shared" si="341"/>
        <v>42047.551620370366</v>
      </c>
      <c r="U2376">
        <f t="shared" si="343"/>
        <v>6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339"/>
        <v>0</v>
      </c>
      <c r="P2377" t="e">
        <f t="shared" si="342"/>
        <v>#DIV/0!</v>
      </c>
      <c r="Q2377" s="9" t="s">
        <v>8318</v>
      </c>
      <c r="R2377" t="s">
        <v>8319</v>
      </c>
      <c r="S2377" s="14">
        <f t="shared" si="340"/>
        <v>42592.544409722228</v>
      </c>
      <c r="T2377" s="14">
        <f t="shared" si="341"/>
        <v>42622.544409722228</v>
      </c>
      <c r="U2377">
        <f t="shared" si="343"/>
        <v>5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339"/>
        <v>0.10877666666666666</v>
      </c>
      <c r="P2378"/>
      <c r="Q2378" s="9" t="s">
        <v>8318</v>
      </c>
      <c r="R2378" t="s">
        <v>8319</v>
      </c>
      <c r="S2378" s="14">
        <f t="shared" si="340"/>
        <v>42318.63386574074</v>
      </c>
      <c r="T2378" s="14">
        <f t="shared" si="341"/>
        <v>42348.63386574074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339"/>
        <v>0</v>
      </c>
      <c r="P2379" t="e">
        <f t="shared" ref="P2379:P2382" si="344">SUM(E2379/L2379)</f>
        <v>#DIV/0!</v>
      </c>
      <c r="Q2379" s="9" t="s">
        <v>8318</v>
      </c>
      <c r="R2379" t="s">
        <v>8319</v>
      </c>
      <c r="S2379" s="14">
        <f t="shared" si="340"/>
        <v>42669.578506944446</v>
      </c>
      <c r="T2379" s="14">
        <f t="shared" si="341"/>
        <v>42699.620173611118</v>
      </c>
      <c r="U2379">
        <f t="shared" ref="U2379:U2382" si="345">SUM(L2379+5)</f>
        <v>5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339"/>
        <v>0</v>
      </c>
      <c r="P2380" t="e">
        <f t="shared" si="344"/>
        <v>#DIV/0!</v>
      </c>
      <c r="Q2380" s="9" t="s">
        <v>8318</v>
      </c>
      <c r="R2380" t="s">
        <v>8319</v>
      </c>
      <c r="S2380" s="14">
        <f t="shared" si="340"/>
        <v>42212.721412037041</v>
      </c>
      <c r="T2380" s="14">
        <f t="shared" si="341"/>
        <v>42241.721412037041</v>
      </c>
      <c r="U2380">
        <f t="shared" si="345"/>
        <v>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339"/>
        <v>0</v>
      </c>
      <c r="P2381" t="e">
        <f t="shared" si="344"/>
        <v>#DIV/0!</v>
      </c>
      <c r="Q2381" s="9" t="s">
        <v>8318</v>
      </c>
      <c r="R2381" t="s">
        <v>8319</v>
      </c>
      <c r="S2381" s="14">
        <f t="shared" si="340"/>
        <v>42236.724722222229</v>
      </c>
      <c r="T2381" s="14">
        <f t="shared" si="341"/>
        <v>42281.724722222229</v>
      </c>
      <c r="U2381">
        <f t="shared" si="345"/>
        <v>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339"/>
        <v>3.6666666666666666E-3</v>
      </c>
      <c r="P2382">
        <f t="shared" si="344"/>
        <v>18.333333333333332</v>
      </c>
      <c r="Q2382" s="9" t="s">
        <v>8318</v>
      </c>
      <c r="R2382" t="s">
        <v>8319</v>
      </c>
      <c r="S2382" s="14">
        <f t="shared" si="340"/>
        <v>42248.501643518517</v>
      </c>
      <c r="T2382" s="14">
        <f t="shared" si="341"/>
        <v>42278.501643518517</v>
      </c>
      <c r="U2382">
        <f t="shared" si="345"/>
        <v>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339"/>
        <v>1.8193398957730169E-2</v>
      </c>
      <c r="P2383"/>
      <c r="Q2383" s="9" t="s">
        <v>8318</v>
      </c>
      <c r="R2383" t="s">
        <v>8319</v>
      </c>
      <c r="S2383" s="14">
        <f t="shared" si="340"/>
        <v>42074.644074074073</v>
      </c>
      <c r="T2383" s="14">
        <f t="shared" si="341"/>
        <v>42104.644074074073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339"/>
        <v>2.5000000000000001E-2</v>
      </c>
      <c r="P2384"/>
      <c r="Q2384" s="9" t="s">
        <v>8318</v>
      </c>
      <c r="R2384" t="s">
        <v>8319</v>
      </c>
      <c r="S2384" s="14">
        <f t="shared" si="340"/>
        <v>42194.895868055559</v>
      </c>
      <c r="T2384" s="14">
        <f t="shared" si="341"/>
        <v>42219.895868055559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339"/>
        <v>4.3499999999999997E-2</v>
      </c>
      <c r="P2385">
        <f>SUM(E2385/L2385)</f>
        <v>145</v>
      </c>
      <c r="Q2385" s="9" t="s">
        <v>8318</v>
      </c>
      <c r="R2385" t="s">
        <v>8319</v>
      </c>
      <c r="S2385" s="14">
        <f t="shared" si="340"/>
        <v>42026.765127314815</v>
      </c>
      <c r="T2385" s="14">
        <f t="shared" si="341"/>
        <v>42056.765127314815</v>
      </c>
      <c r="U2385">
        <f>SUM(L2385+5)</f>
        <v>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339"/>
        <v>8.0000000000000002E-3</v>
      </c>
      <c r="P2386"/>
      <c r="Q2386" s="9" t="s">
        <v>8318</v>
      </c>
      <c r="R2386" t="s">
        <v>8319</v>
      </c>
      <c r="S2386" s="14">
        <f t="shared" si="340"/>
        <v>41926.775960648149</v>
      </c>
      <c r="T2386" s="14">
        <f t="shared" si="341"/>
        <v>41956.81762731482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339"/>
        <v>1.2123076923076924E-2</v>
      </c>
      <c r="P2387"/>
      <c r="Q2387" s="9" t="s">
        <v>8318</v>
      </c>
      <c r="R2387" t="s">
        <v>8319</v>
      </c>
      <c r="S2387" s="14">
        <f t="shared" si="340"/>
        <v>42191.410092592596</v>
      </c>
      <c r="T2387" s="14">
        <f t="shared" si="341"/>
        <v>42221.410092592596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339"/>
        <v>0</v>
      </c>
      <c r="P2388" t="e">
        <f>SUM(E2388/L2388)</f>
        <v>#DIV/0!</v>
      </c>
      <c r="Q2388" s="9" t="s">
        <v>8318</v>
      </c>
      <c r="R2388" t="s">
        <v>8319</v>
      </c>
      <c r="S2388" s="14">
        <f t="shared" si="340"/>
        <v>41954.546574074076</v>
      </c>
      <c r="T2388" s="14">
        <f t="shared" si="341"/>
        <v>42014.546574074076</v>
      </c>
      <c r="U2388">
        <f>SUM(L2388+5)</f>
        <v>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339"/>
        <v>6.8399999999999997E-3</v>
      </c>
      <c r="P2389"/>
      <c r="Q2389" s="9" t="s">
        <v>8318</v>
      </c>
      <c r="R2389" t="s">
        <v>8319</v>
      </c>
      <c r="S2389" s="14">
        <f t="shared" si="340"/>
        <v>42528.334953703707</v>
      </c>
      <c r="T2389" s="14">
        <f t="shared" si="341"/>
        <v>42573.334953703707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339"/>
        <v>1.2513513513513513E-2</v>
      </c>
      <c r="P2390"/>
      <c r="Q2390" s="9" t="s">
        <v>8318</v>
      </c>
      <c r="R2390" t="s">
        <v>8319</v>
      </c>
      <c r="S2390" s="14">
        <f t="shared" si="340"/>
        <v>41989.562025462968</v>
      </c>
      <c r="T2390" s="14">
        <f t="shared" si="341"/>
        <v>42019.520138888889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339"/>
        <v>1.8749999999999999E-3</v>
      </c>
      <c r="P2391">
        <f t="shared" ref="P2391:P2402" si="346">SUM(E2391/L2391)</f>
        <v>30</v>
      </c>
      <c r="Q2391" s="9" t="s">
        <v>8318</v>
      </c>
      <c r="R2391" t="s">
        <v>8319</v>
      </c>
      <c r="S2391" s="14">
        <f t="shared" si="340"/>
        <v>42179.361712962964</v>
      </c>
      <c r="T2391" s="14">
        <f t="shared" si="341"/>
        <v>42210.624305555561</v>
      </c>
      <c r="U2391">
        <f t="shared" ref="U2391:U2402" si="347">SUM(L2391+5)</f>
        <v>6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339"/>
        <v>0</v>
      </c>
      <c r="P2392" t="e">
        <f t="shared" si="346"/>
        <v>#DIV/0!</v>
      </c>
      <c r="Q2392" s="9" t="s">
        <v>8318</v>
      </c>
      <c r="R2392" t="s">
        <v>8319</v>
      </c>
      <c r="S2392" s="14">
        <f t="shared" si="340"/>
        <v>41967.970648148148</v>
      </c>
      <c r="T2392" s="14">
        <f t="shared" si="341"/>
        <v>42007.970648148148</v>
      </c>
      <c r="U2392">
        <f t="shared" si="347"/>
        <v>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339"/>
        <v>1.25E-3</v>
      </c>
      <c r="P2393">
        <f t="shared" si="346"/>
        <v>25</v>
      </c>
      <c r="Q2393" s="9" t="s">
        <v>8318</v>
      </c>
      <c r="R2393" t="s">
        <v>8319</v>
      </c>
      <c r="S2393" s="14">
        <f t="shared" si="340"/>
        <v>42064.502824074072</v>
      </c>
      <c r="T2393" s="14">
        <f t="shared" si="341"/>
        <v>42094.461157407415</v>
      </c>
      <c r="U2393">
        <f t="shared" si="347"/>
        <v>6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339"/>
        <v>0</v>
      </c>
      <c r="P2394" t="e">
        <f t="shared" si="346"/>
        <v>#DIV/0!</v>
      </c>
      <c r="Q2394" s="9" t="s">
        <v>8318</v>
      </c>
      <c r="R2394" t="s">
        <v>8319</v>
      </c>
      <c r="S2394" s="14">
        <f t="shared" si="340"/>
        <v>42275.828969907408</v>
      </c>
      <c r="T2394" s="14">
        <f t="shared" si="341"/>
        <v>42305.828969907408</v>
      </c>
      <c r="U2394">
        <f t="shared" si="347"/>
        <v>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339"/>
        <v>5.0000000000000001E-4</v>
      </c>
      <c r="P2395">
        <f t="shared" si="346"/>
        <v>50</v>
      </c>
      <c r="Q2395" s="9" t="s">
        <v>8318</v>
      </c>
      <c r="R2395" t="s">
        <v>8319</v>
      </c>
      <c r="S2395" s="14">
        <f t="shared" si="340"/>
        <v>42194.356678240743</v>
      </c>
      <c r="T2395" s="14">
        <f t="shared" si="341"/>
        <v>42224.356678240743</v>
      </c>
      <c r="U2395">
        <f t="shared" si="347"/>
        <v>6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339"/>
        <v>5.9999999999999995E-4</v>
      </c>
      <c r="P2396">
        <f t="shared" si="346"/>
        <v>1.5</v>
      </c>
      <c r="Q2396" s="9" t="s">
        <v>8318</v>
      </c>
      <c r="R2396" t="s">
        <v>8319</v>
      </c>
      <c r="S2396" s="14">
        <f t="shared" si="340"/>
        <v>42031.070520833331</v>
      </c>
      <c r="T2396" s="14">
        <f t="shared" si="341"/>
        <v>42061.070520833331</v>
      </c>
      <c r="U2396">
        <f t="shared" si="347"/>
        <v>7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339"/>
        <v>0</v>
      </c>
      <c r="P2397" t="e">
        <f t="shared" si="346"/>
        <v>#DIV/0!</v>
      </c>
      <c r="Q2397" s="9" t="s">
        <v>8318</v>
      </c>
      <c r="R2397" t="s">
        <v>8319</v>
      </c>
      <c r="S2397" s="14">
        <f t="shared" si="340"/>
        <v>42716.829710648155</v>
      </c>
      <c r="T2397" s="14">
        <f t="shared" si="341"/>
        <v>42745.081250000003</v>
      </c>
      <c r="U2397">
        <f t="shared" si="347"/>
        <v>5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339"/>
        <v>2E-3</v>
      </c>
      <c r="P2398">
        <f t="shared" si="346"/>
        <v>10</v>
      </c>
      <c r="Q2398" s="9" t="s">
        <v>8318</v>
      </c>
      <c r="R2398" t="s">
        <v>8319</v>
      </c>
      <c r="S2398" s="14">
        <f t="shared" si="340"/>
        <v>42262.557384259264</v>
      </c>
      <c r="T2398" s="14">
        <f t="shared" si="341"/>
        <v>42292.557384259264</v>
      </c>
      <c r="U2398">
        <f t="shared" si="347"/>
        <v>6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339"/>
        <v>0</v>
      </c>
      <c r="P2399" t="e">
        <f t="shared" si="346"/>
        <v>#DIV/0!</v>
      </c>
      <c r="Q2399" s="9" t="s">
        <v>8318</v>
      </c>
      <c r="R2399" t="s">
        <v>8319</v>
      </c>
      <c r="S2399" s="14">
        <f t="shared" si="340"/>
        <v>41976.593240740745</v>
      </c>
      <c r="T2399" s="14">
        <f t="shared" si="341"/>
        <v>42006.593240740745</v>
      </c>
      <c r="U2399">
        <f t="shared" si="347"/>
        <v>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339"/>
        <v>0</v>
      </c>
      <c r="P2400" t="e">
        <f t="shared" si="346"/>
        <v>#DIV/0!</v>
      </c>
      <c r="Q2400" s="9" t="s">
        <v>8318</v>
      </c>
      <c r="R2400" t="s">
        <v>8319</v>
      </c>
      <c r="S2400" s="14">
        <f t="shared" si="340"/>
        <v>42157.624814814822</v>
      </c>
      <c r="T2400" s="14">
        <f t="shared" si="341"/>
        <v>42187.624814814822</v>
      </c>
      <c r="U2400">
        <f t="shared" si="347"/>
        <v>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339"/>
        <v>0</v>
      </c>
      <c r="P2401" t="e">
        <f t="shared" si="346"/>
        <v>#DIV/0!</v>
      </c>
      <c r="Q2401" s="9" t="s">
        <v>8318</v>
      </c>
      <c r="R2401" t="s">
        <v>8319</v>
      </c>
      <c r="S2401" s="14">
        <f t="shared" si="340"/>
        <v>41956.561412037037</v>
      </c>
      <c r="T2401" s="14">
        <f t="shared" si="341"/>
        <v>41991.561412037037</v>
      </c>
      <c r="U2401">
        <f t="shared" si="347"/>
        <v>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339"/>
        <v>0</v>
      </c>
      <c r="P2402" t="e">
        <f t="shared" si="346"/>
        <v>#DIV/0!</v>
      </c>
      <c r="Q2402" s="9" t="s">
        <v>8318</v>
      </c>
      <c r="R2402" t="s">
        <v>8319</v>
      </c>
      <c r="S2402" s="14">
        <f t="shared" si="340"/>
        <v>42443.976435185185</v>
      </c>
      <c r="T2402" s="14">
        <f t="shared" si="341"/>
        <v>42473.976435185185</v>
      </c>
      <c r="U2402">
        <f t="shared" si="347"/>
        <v>5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339"/>
        <v>7.1785714285714283E-3</v>
      </c>
      <c r="P2403"/>
      <c r="Q2403" s="9" t="s">
        <v>8335</v>
      </c>
      <c r="R2403" t="s">
        <v>8336</v>
      </c>
      <c r="S2403" s="14">
        <f t="shared" si="340"/>
        <v>42374.531203703707</v>
      </c>
      <c r="T2403" s="14">
        <f t="shared" si="341"/>
        <v>42434.531203703707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339"/>
        <v>4.3333333333333331E-3</v>
      </c>
      <c r="P2404">
        <f>SUM(E2404/L2404)</f>
        <v>52</v>
      </c>
      <c r="Q2404" s="9" t="s">
        <v>8335</v>
      </c>
      <c r="R2404" t="s">
        <v>8336</v>
      </c>
      <c r="S2404" s="14">
        <f t="shared" si="340"/>
        <v>42107.388090277782</v>
      </c>
      <c r="T2404" s="14">
        <f t="shared" si="341"/>
        <v>42137.388090277782</v>
      </c>
      <c r="U2404">
        <f>SUM(L2404+5)</f>
        <v>6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339"/>
        <v>0.16833333333333333</v>
      </c>
      <c r="P2405"/>
      <c r="Q2405" s="9" t="s">
        <v>8335</v>
      </c>
      <c r="R2405" t="s">
        <v>8336</v>
      </c>
      <c r="S2405" s="14">
        <f t="shared" si="340"/>
        <v>42399.590949074074</v>
      </c>
      <c r="T2405" s="14">
        <f t="shared" si="341"/>
        <v>42459.54928240741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339"/>
        <v>0</v>
      </c>
      <c r="P2406" t="e">
        <f>SUM(E2406/L2406)</f>
        <v>#DIV/0!</v>
      </c>
      <c r="Q2406" s="9" t="s">
        <v>8335</v>
      </c>
      <c r="R2406" t="s">
        <v>8336</v>
      </c>
      <c r="S2406" s="14">
        <f t="shared" si="340"/>
        <v>42341.747766203705</v>
      </c>
      <c r="T2406" s="14">
        <f t="shared" si="341"/>
        <v>42371.747766203705</v>
      </c>
      <c r="U2406">
        <f>SUM(L2406+5)</f>
        <v>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339"/>
        <v>0.22520000000000001</v>
      </c>
      <c r="P2407"/>
      <c r="Q2407" s="9" t="s">
        <v>8335</v>
      </c>
      <c r="R2407" t="s">
        <v>8336</v>
      </c>
      <c r="S2407" s="14">
        <f t="shared" si="340"/>
        <v>42595.293692129628</v>
      </c>
      <c r="T2407" s="14">
        <f t="shared" si="341"/>
        <v>42616.293692129628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339"/>
        <v>0.41384615384615386</v>
      </c>
      <c r="P2408"/>
      <c r="Q2408" s="9" t="s">
        <v>8335</v>
      </c>
      <c r="R2408" t="s">
        <v>8336</v>
      </c>
      <c r="S2408" s="14">
        <f t="shared" si="340"/>
        <v>41982.819328703707</v>
      </c>
      <c r="T2408" s="14">
        <f t="shared" si="341"/>
        <v>42022.819328703707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339"/>
        <v>0.25259090909090909</v>
      </c>
      <c r="P2409"/>
      <c r="Q2409" s="9" t="s">
        <v>8335</v>
      </c>
      <c r="R2409" t="s">
        <v>8336</v>
      </c>
      <c r="S2409" s="14">
        <f t="shared" si="340"/>
        <v>42082.283888888887</v>
      </c>
      <c r="T2409" s="14">
        <f t="shared" si="341"/>
        <v>42104.958333333336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339"/>
        <v>2E-3</v>
      </c>
      <c r="P2410">
        <f>SUM(E2410/L2410)</f>
        <v>15</v>
      </c>
      <c r="Q2410" s="9" t="s">
        <v>8335</v>
      </c>
      <c r="R2410" t="s">
        <v>8336</v>
      </c>
      <c r="S2410" s="14">
        <f t="shared" si="340"/>
        <v>41918.849039351851</v>
      </c>
      <c r="T2410" s="14">
        <f t="shared" si="341"/>
        <v>41948.890706018523</v>
      </c>
      <c r="U2410">
        <f>SUM(L2410+5)</f>
        <v>7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339"/>
        <v>1.84E-2</v>
      </c>
      <c r="P2411"/>
      <c r="Q2411" s="9" t="s">
        <v>8335</v>
      </c>
      <c r="R2411" t="s">
        <v>8336</v>
      </c>
      <c r="S2411" s="14">
        <f t="shared" si="340"/>
        <v>42204.584201388891</v>
      </c>
      <c r="T2411" s="14">
        <f t="shared" si="341"/>
        <v>42234.584201388891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339"/>
        <v>0</v>
      </c>
      <c r="P2412" t="e">
        <f>SUM(E2412/L2412)</f>
        <v>#DIV/0!</v>
      </c>
      <c r="Q2412" s="9" t="s">
        <v>8335</v>
      </c>
      <c r="R2412" t="s">
        <v>8336</v>
      </c>
      <c r="S2412" s="14">
        <f t="shared" si="340"/>
        <v>42224.116608796299</v>
      </c>
      <c r="T2412" s="14">
        <f t="shared" si="341"/>
        <v>42254.116608796299</v>
      </c>
      <c r="U2412">
        <f>SUM(L2412+5)</f>
        <v>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339"/>
        <v>6.0400000000000002E-3</v>
      </c>
      <c r="P2413"/>
      <c r="Q2413" s="9" t="s">
        <v>8335</v>
      </c>
      <c r="R2413" t="s">
        <v>8336</v>
      </c>
      <c r="S2413" s="14">
        <f t="shared" si="340"/>
        <v>42211.440763888888</v>
      </c>
      <c r="T2413" s="14">
        <f t="shared" si="341"/>
        <v>42241.440763888888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339"/>
        <v>0</v>
      </c>
      <c r="P2414" t="e">
        <f>SUM(E2414/L2414)</f>
        <v>#DIV/0!</v>
      </c>
      <c r="Q2414" s="9" t="s">
        <v>8335</v>
      </c>
      <c r="R2414" t="s">
        <v>8336</v>
      </c>
      <c r="S2414" s="14">
        <f t="shared" si="340"/>
        <v>42655.445289351854</v>
      </c>
      <c r="T2414" s="14">
        <f t="shared" si="341"/>
        <v>42700.486956018525</v>
      </c>
      <c r="U2414">
        <f>SUM(L2414+5)</f>
        <v>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339"/>
        <v>8.3333333333333332E-3</v>
      </c>
      <c r="P2415"/>
      <c r="Q2415" s="9" t="s">
        <v>8335</v>
      </c>
      <c r="R2415" t="s">
        <v>8336</v>
      </c>
      <c r="S2415" s="14">
        <f t="shared" si="340"/>
        <v>41759.818078703705</v>
      </c>
      <c r="T2415" s="14">
        <f t="shared" si="341"/>
        <v>41790.6875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339"/>
        <v>3.0666666666666665E-2</v>
      </c>
      <c r="P2416"/>
      <c r="Q2416" s="9" t="s">
        <v>8335</v>
      </c>
      <c r="R2416" t="s">
        <v>8336</v>
      </c>
      <c r="S2416" s="14">
        <f t="shared" si="340"/>
        <v>42198.40347222222</v>
      </c>
      <c r="T2416" s="14">
        <f t="shared" si="341"/>
        <v>42237.874305555561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339"/>
        <v>5.5833333333333334E-3</v>
      </c>
      <c r="P2417"/>
      <c r="Q2417" s="9" t="s">
        <v>8335</v>
      </c>
      <c r="R2417" t="s">
        <v>8336</v>
      </c>
      <c r="S2417" s="14">
        <f t="shared" si="340"/>
        <v>42536.571134259262</v>
      </c>
      <c r="T2417" s="14">
        <f t="shared" si="341"/>
        <v>42566.571134259262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339"/>
        <v>2.5000000000000001E-4</v>
      </c>
      <c r="P2418">
        <f t="shared" ref="P2418:P2421" si="348">SUM(E2418/L2418)</f>
        <v>5</v>
      </c>
      <c r="Q2418" s="9" t="s">
        <v>8335</v>
      </c>
      <c r="R2418" t="s">
        <v>8336</v>
      </c>
      <c r="S2418" s="14">
        <f t="shared" si="340"/>
        <v>42019.446099537039</v>
      </c>
      <c r="T2418" s="14">
        <f t="shared" si="341"/>
        <v>42077.333333333336</v>
      </c>
      <c r="U2418">
        <f t="shared" ref="U2418:U2421" si="349">SUM(L2418+5)</f>
        <v>6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339"/>
        <v>0</v>
      </c>
      <c r="P2419" t="e">
        <f t="shared" si="348"/>
        <v>#DIV/0!</v>
      </c>
      <c r="Q2419" s="9" t="s">
        <v>8335</v>
      </c>
      <c r="R2419" t="s">
        <v>8336</v>
      </c>
      <c r="S2419" s="14">
        <f t="shared" si="340"/>
        <v>41831.592442129629</v>
      </c>
      <c r="T2419" s="14">
        <f t="shared" si="341"/>
        <v>41861.592442129629</v>
      </c>
      <c r="U2419">
        <f t="shared" si="349"/>
        <v>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339"/>
        <v>2.0000000000000001E-4</v>
      </c>
      <c r="P2420">
        <f t="shared" si="348"/>
        <v>1</v>
      </c>
      <c r="Q2420" s="9" t="s">
        <v>8335</v>
      </c>
      <c r="R2420" t="s">
        <v>8336</v>
      </c>
      <c r="S2420" s="14">
        <f t="shared" si="340"/>
        <v>42027.565324074072</v>
      </c>
      <c r="T2420" s="14">
        <f t="shared" si="341"/>
        <v>42087.523657407415</v>
      </c>
      <c r="U2420">
        <f t="shared" si="349"/>
        <v>10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339"/>
        <v>0</v>
      </c>
      <c r="P2421" t="e">
        <f t="shared" si="348"/>
        <v>#DIV/0!</v>
      </c>
      <c r="Q2421" s="9" t="s">
        <v>8335</v>
      </c>
      <c r="R2421" t="s">
        <v>8336</v>
      </c>
      <c r="S2421" s="14">
        <f t="shared" si="340"/>
        <v>41993.44663194444</v>
      </c>
      <c r="T2421" s="14">
        <f t="shared" si="341"/>
        <v>42053.44663194444</v>
      </c>
      <c r="U2421">
        <f t="shared" si="349"/>
        <v>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339"/>
        <v>0.14825133372851215</v>
      </c>
      <c r="P2422"/>
      <c r="Q2422" s="9" t="s">
        <v>8335</v>
      </c>
      <c r="R2422" t="s">
        <v>8336</v>
      </c>
      <c r="S2422" s="14">
        <f t="shared" si="340"/>
        <v>41892.737210648149</v>
      </c>
      <c r="T2422" s="14">
        <f t="shared" si="341"/>
        <v>41952.778877314813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339"/>
        <v>1.6666666666666666E-4</v>
      </c>
      <c r="P2423">
        <f t="shared" ref="P2423:P2425" si="350">SUM(E2423/L2423)</f>
        <v>1</v>
      </c>
      <c r="Q2423" s="9" t="s">
        <v>8335</v>
      </c>
      <c r="R2423" t="s">
        <v>8336</v>
      </c>
      <c r="S2423" s="14">
        <f t="shared" si="340"/>
        <v>42026.395787037043</v>
      </c>
      <c r="T2423" s="14">
        <f t="shared" si="341"/>
        <v>42056.395787037043</v>
      </c>
      <c r="U2423">
        <f t="shared" ref="U2423:U2425" si="351">SUM(L2423+5)</f>
        <v>6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339"/>
        <v>2E-3</v>
      </c>
      <c r="P2424">
        <f t="shared" si="350"/>
        <v>1</v>
      </c>
      <c r="Q2424" s="9" t="s">
        <v>8335</v>
      </c>
      <c r="R2424" t="s">
        <v>8336</v>
      </c>
      <c r="S2424" s="14">
        <f t="shared" si="340"/>
        <v>42044.433287037034</v>
      </c>
      <c r="T2424" s="14">
        <f t="shared" si="341"/>
        <v>42074.391620370377</v>
      </c>
      <c r="U2424">
        <f t="shared" si="351"/>
        <v>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339"/>
        <v>1.3333333333333334E-4</v>
      </c>
      <c r="P2425">
        <f t="shared" si="350"/>
        <v>8</v>
      </c>
      <c r="Q2425" s="9" t="s">
        <v>8335</v>
      </c>
      <c r="R2425" t="s">
        <v>8336</v>
      </c>
      <c r="S2425" s="14">
        <f t="shared" si="340"/>
        <v>41974.413078703707</v>
      </c>
      <c r="T2425" s="14">
        <f t="shared" si="341"/>
        <v>42004.413078703707</v>
      </c>
      <c r="U2425">
        <f t="shared" si="351"/>
        <v>6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339"/>
        <v>1.24E-2</v>
      </c>
      <c r="P2426"/>
      <c r="Q2426" s="9" t="s">
        <v>8335</v>
      </c>
      <c r="R2426" t="s">
        <v>8336</v>
      </c>
      <c r="S2426" s="14">
        <f t="shared" si="340"/>
        <v>41909.600787037038</v>
      </c>
      <c r="T2426" s="14">
        <f t="shared" si="341"/>
        <v>41939.600787037038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339"/>
        <v>2.8571428571428574E-4</v>
      </c>
      <c r="P2427">
        <f t="shared" ref="P2427:P2430" si="352">SUM(E2427/L2427)</f>
        <v>1</v>
      </c>
      <c r="Q2427" s="9" t="s">
        <v>8335</v>
      </c>
      <c r="R2427" t="s">
        <v>8336</v>
      </c>
      <c r="S2427" s="14">
        <f t="shared" si="340"/>
        <v>42502.622094907412</v>
      </c>
      <c r="T2427" s="14">
        <f t="shared" si="341"/>
        <v>42517.62777777778</v>
      </c>
      <c r="U2427">
        <f t="shared" ref="U2427:U2430" si="353">SUM(L2427+5)</f>
        <v>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339"/>
        <v>0</v>
      </c>
      <c r="P2428" t="e">
        <f t="shared" si="352"/>
        <v>#DIV/0!</v>
      </c>
      <c r="Q2428" s="9" t="s">
        <v>8335</v>
      </c>
      <c r="R2428" t="s">
        <v>8336</v>
      </c>
      <c r="S2428" s="14">
        <f t="shared" si="340"/>
        <v>42163.878379629627</v>
      </c>
      <c r="T2428" s="14">
        <f t="shared" si="341"/>
        <v>42223.878379629627</v>
      </c>
      <c r="U2428">
        <f t="shared" si="353"/>
        <v>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339"/>
        <v>2.0000000000000002E-5</v>
      </c>
      <c r="P2429">
        <f t="shared" si="352"/>
        <v>1</v>
      </c>
      <c r="Q2429" s="9" t="s">
        <v>8335</v>
      </c>
      <c r="R2429" t="s">
        <v>8336</v>
      </c>
      <c r="S2429" s="14">
        <f t="shared" si="340"/>
        <v>42412.027002314811</v>
      </c>
      <c r="T2429" s="14">
        <f t="shared" si="341"/>
        <v>42451.985335648154</v>
      </c>
      <c r="U2429">
        <f t="shared" si="353"/>
        <v>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339"/>
        <v>2.8571428571428571E-5</v>
      </c>
      <c r="P2430">
        <f t="shared" si="352"/>
        <v>1</v>
      </c>
      <c r="Q2430" s="9" t="s">
        <v>8335</v>
      </c>
      <c r="R2430" t="s">
        <v>8336</v>
      </c>
      <c r="S2430" s="14">
        <f t="shared" si="340"/>
        <v>42045.492488425931</v>
      </c>
      <c r="T2430" s="14">
        <f t="shared" si="341"/>
        <v>42075.450821759259</v>
      </c>
      <c r="U2430">
        <f t="shared" si="353"/>
        <v>6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339"/>
        <v>1.4321428571428572E-2</v>
      </c>
      <c r="P2431"/>
      <c r="Q2431" s="9" t="s">
        <v>8335</v>
      </c>
      <c r="R2431" t="s">
        <v>8336</v>
      </c>
      <c r="S2431" s="14">
        <f t="shared" si="340"/>
        <v>42734.587569444448</v>
      </c>
      <c r="T2431" s="14">
        <f t="shared" si="341"/>
        <v>42771.405555555561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339"/>
        <v>7.0000000000000001E-3</v>
      </c>
      <c r="P2432"/>
      <c r="Q2432" s="9" t="s">
        <v>8335</v>
      </c>
      <c r="R2432" t="s">
        <v>8336</v>
      </c>
      <c r="S2432" s="14">
        <f t="shared" si="340"/>
        <v>42381.839166666665</v>
      </c>
      <c r="T2432" s="14">
        <f t="shared" si="341"/>
        <v>42411.839166666665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339"/>
        <v>2.0000000000000002E-5</v>
      </c>
      <c r="P2433">
        <f t="shared" ref="P2433:P2442" si="354">SUM(E2433/L2433)</f>
        <v>1</v>
      </c>
      <c r="Q2433" s="9" t="s">
        <v>8335</v>
      </c>
      <c r="R2433" t="s">
        <v>8336</v>
      </c>
      <c r="S2433" s="14">
        <f t="shared" si="340"/>
        <v>42488.808020833334</v>
      </c>
      <c r="T2433" s="14">
        <f t="shared" si="341"/>
        <v>42548.808020833334</v>
      </c>
      <c r="U2433">
        <f t="shared" ref="U2433:U2442" si="355">SUM(L2433+5)</f>
        <v>7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339"/>
        <v>1.4285714285714287E-4</v>
      </c>
      <c r="P2434">
        <f t="shared" si="354"/>
        <v>1</v>
      </c>
      <c r="Q2434" s="9" t="s">
        <v>8335</v>
      </c>
      <c r="R2434" t="s">
        <v>8336</v>
      </c>
      <c r="S2434" s="14">
        <f t="shared" si="340"/>
        <v>42040.927048611113</v>
      </c>
      <c r="T2434" s="14">
        <f t="shared" si="341"/>
        <v>42070.927048611113</v>
      </c>
      <c r="U2434">
        <f t="shared" si="355"/>
        <v>7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356">E2435/D2435</f>
        <v>0</v>
      </c>
      <c r="P2435" t="e">
        <f t="shared" si="354"/>
        <v>#DIV/0!</v>
      </c>
      <c r="Q2435" s="9" t="s">
        <v>8335</v>
      </c>
      <c r="R2435" t="s">
        <v>8336</v>
      </c>
      <c r="S2435" s="14">
        <f t="shared" ref="S2435:S2498" si="357">((J2435/60/60/24)+DATE(1970,1,1)+(-7/24))</f>
        <v>42397.608136574076</v>
      </c>
      <c r="T2435" s="14">
        <f t="shared" ref="T2435:T2498" si="358">((I2435/60/60/24)+DATE(1970,1,1)+(-7/24))</f>
        <v>42427.608136574076</v>
      </c>
      <c r="U2435">
        <f t="shared" si="355"/>
        <v>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356"/>
        <v>1.2999999999999999E-3</v>
      </c>
      <c r="P2436">
        <f t="shared" si="354"/>
        <v>13</v>
      </c>
      <c r="Q2436" s="9" t="s">
        <v>8335</v>
      </c>
      <c r="R2436" t="s">
        <v>8336</v>
      </c>
      <c r="S2436" s="14">
        <f t="shared" si="357"/>
        <v>42179.894374999996</v>
      </c>
      <c r="T2436" s="14">
        <f t="shared" si="358"/>
        <v>42219.894374999996</v>
      </c>
      <c r="U2436">
        <f t="shared" si="355"/>
        <v>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356"/>
        <v>4.8960000000000002E-3</v>
      </c>
      <c r="P2437">
        <f t="shared" si="354"/>
        <v>306</v>
      </c>
      <c r="Q2437" s="9" t="s">
        <v>8335</v>
      </c>
      <c r="R2437" t="s">
        <v>8336</v>
      </c>
      <c r="S2437" s="14">
        <f t="shared" si="357"/>
        <v>42251.985949074071</v>
      </c>
      <c r="T2437" s="14">
        <f t="shared" si="358"/>
        <v>42281.985949074071</v>
      </c>
      <c r="U2437">
        <f t="shared" si="355"/>
        <v>9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356"/>
        <v>3.8461538461538462E-4</v>
      </c>
      <c r="P2438">
        <f t="shared" si="354"/>
        <v>22.5</v>
      </c>
      <c r="Q2438" s="9" t="s">
        <v>8335</v>
      </c>
      <c r="R2438" t="s">
        <v>8336</v>
      </c>
      <c r="S2438" s="14">
        <f t="shared" si="357"/>
        <v>42338.32372685185</v>
      </c>
      <c r="T2438" s="14">
        <f t="shared" si="358"/>
        <v>42398.32372685185</v>
      </c>
      <c r="U2438">
        <f t="shared" si="355"/>
        <v>7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356"/>
        <v>0</v>
      </c>
      <c r="P2439" t="e">
        <f t="shared" si="354"/>
        <v>#DIV/0!</v>
      </c>
      <c r="Q2439" s="9" t="s">
        <v>8335</v>
      </c>
      <c r="R2439" t="s">
        <v>8336</v>
      </c>
      <c r="S2439" s="14">
        <f t="shared" si="357"/>
        <v>42031.673472222225</v>
      </c>
      <c r="T2439" s="14">
        <f t="shared" si="358"/>
        <v>42080.458333333336</v>
      </c>
      <c r="U2439">
        <f t="shared" si="355"/>
        <v>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356"/>
        <v>3.3333333333333335E-3</v>
      </c>
      <c r="P2440">
        <f t="shared" si="354"/>
        <v>50</v>
      </c>
      <c r="Q2440" s="9" t="s">
        <v>8335</v>
      </c>
      <c r="R2440" t="s">
        <v>8336</v>
      </c>
      <c r="S2440" s="14">
        <f t="shared" si="357"/>
        <v>42285.623402777775</v>
      </c>
      <c r="T2440" s="14">
        <f t="shared" si="358"/>
        <v>42345.665069444447</v>
      </c>
      <c r="U2440">
        <f t="shared" si="355"/>
        <v>6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356"/>
        <v>0</v>
      </c>
      <c r="P2441" t="e">
        <f t="shared" si="354"/>
        <v>#DIV/0!</v>
      </c>
      <c r="Q2441" s="9" t="s">
        <v>8335</v>
      </c>
      <c r="R2441" t="s">
        <v>8336</v>
      </c>
      <c r="S2441" s="14">
        <f t="shared" si="357"/>
        <v>42265.526956018519</v>
      </c>
      <c r="T2441" s="14">
        <f t="shared" si="358"/>
        <v>42295.526956018519</v>
      </c>
      <c r="U2441">
        <f t="shared" si="355"/>
        <v>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356"/>
        <v>2E-3</v>
      </c>
      <c r="P2442">
        <f t="shared" si="354"/>
        <v>5</v>
      </c>
      <c r="Q2442" s="9" t="s">
        <v>8335</v>
      </c>
      <c r="R2442" t="s">
        <v>8336</v>
      </c>
      <c r="S2442" s="14">
        <f t="shared" si="357"/>
        <v>42383.607789351852</v>
      </c>
      <c r="T2442" s="14">
        <f t="shared" si="358"/>
        <v>42413.607789351852</v>
      </c>
      <c r="U2442">
        <f t="shared" si="355"/>
        <v>7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356"/>
        <v>1.0788</v>
      </c>
      <c r="P2443"/>
      <c r="Q2443" s="9" t="s">
        <v>8335</v>
      </c>
      <c r="R2443" t="s">
        <v>8351</v>
      </c>
      <c r="S2443" s="14">
        <f t="shared" si="357"/>
        <v>42186.833958333336</v>
      </c>
      <c r="T2443" s="14">
        <f t="shared" si="358"/>
        <v>42207.915972222225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356"/>
        <v>1.2594166666666666</v>
      </c>
      <c r="P2444"/>
      <c r="Q2444" s="9" t="s">
        <v>8335</v>
      </c>
      <c r="R2444" t="s">
        <v>8351</v>
      </c>
      <c r="S2444" s="14">
        <f t="shared" si="357"/>
        <v>42052.37532407407</v>
      </c>
      <c r="T2444" s="14">
        <f t="shared" si="358"/>
        <v>42082.333657407413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356"/>
        <v>2.0251494999999999</v>
      </c>
      <c r="P2445"/>
      <c r="Q2445" s="9" t="s">
        <v>8335</v>
      </c>
      <c r="R2445" t="s">
        <v>8351</v>
      </c>
      <c r="S2445" s="14">
        <f t="shared" si="357"/>
        <v>41836.333587962967</v>
      </c>
      <c r="T2445" s="14">
        <f t="shared" si="358"/>
        <v>41866.333587962967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356"/>
        <v>1.0860000000000001</v>
      </c>
      <c r="P2446"/>
      <c r="Q2446" s="9" t="s">
        <v>8335</v>
      </c>
      <c r="R2446" t="s">
        <v>8351</v>
      </c>
      <c r="S2446" s="14">
        <f t="shared" si="357"/>
        <v>42485.462858796302</v>
      </c>
      <c r="T2446" s="14">
        <f t="shared" si="358"/>
        <v>42515.462858796302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356"/>
        <v>1.728</v>
      </c>
      <c r="P2447"/>
      <c r="Q2447" s="9" t="s">
        <v>8335</v>
      </c>
      <c r="R2447" t="s">
        <v>8351</v>
      </c>
      <c r="S2447" s="14">
        <f t="shared" si="357"/>
        <v>42242.898391203707</v>
      </c>
      <c r="T2447" s="14">
        <f t="shared" si="358"/>
        <v>42272.898391203707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356"/>
        <v>1.6798</v>
      </c>
      <c r="P2448"/>
      <c r="Q2448" s="9" t="s">
        <v>8335</v>
      </c>
      <c r="R2448" t="s">
        <v>8351</v>
      </c>
      <c r="S2448" s="14">
        <f t="shared" si="357"/>
        <v>42670.311006944445</v>
      </c>
      <c r="T2448" s="14">
        <f t="shared" si="358"/>
        <v>42700.352673611116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356"/>
        <v>4.2720000000000002</v>
      </c>
      <c r="P2449"/>
      <c r="Q2449" s="9" t="s">
        <v>8335</v>
      </c>
      <c r="R2449" t="s">
        <v>8351</v>
      </c>
      <c r="S2449" s="14">
        <f t="shared" si="357"/>
        <v>42654.178159722222</v>
      </c>
      <c r="T2449" s="14">
        <f t="shared" si="358"/>
        <v>42685.875000000007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356"/>
        <v>1.075</v>
      </c>
      <c r="P2450"/>
      <c r="Q2450" s="9" t="s">
        <v>8335</v>
      </c>
      <c r="R2450" t="s">
        <v>8351</v>
      </c>
      <c r="S2450" s="14">
        <f t="shared" si="357"/>
        <v>42607.024456018517</v>
      </c>
      <c r="T2450" s="14">
        <f t="shared" si="358"/>
        <v>42612.941666666673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356"/>
        <v>1.08</v>
      </c>
      <c r="P2451"/>
      <c r="Q2451" s="9" t="s">
        <v>8335</v>
      </c>
      <c r="R2451" t="s">
        <v>8351</v>
      </c>
      <c r="S2451" s="14">
        <f t="shared" si="357"/>
        <v>41942.850868055561</v>
      </c>
      <c r="T2451" s="14">
        <f t="shared" si="358"/>
        <v>41972.892534722225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356"/>
        <v>1.0153353333333335</v>
      </c>
      <c r="P2452"/>
      <c r="Q2452" s="9" t="s">
        <v>8335</v>
      </c>
      <c r="R2452" t="s">
        <v>8351</v>
      </c>
      <c r="S2452" s="14">
        <f t="shared" si="357"/>
        <v>41901.780740740745</v>
      </c>
      <c r="T2452" s="14">
        <f t="shared" si="358"/>
        <v>41939.840972222228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356"/>
        <v>1.1545000000000001</v>
      </c>
      <c r="P2453"/>
      <c r="Q2453" s="9" t="s">
        <v>8335</v>
      </c>
      <c r="R2453" t="s">
        <v>8351</v>
      </c>
      <c r="S2453" s="14">
        <f t="shared" si="357"/>
        <v>42779.616782407415</v>
      </c>
      <c r="T2453" s="14">
        <f t="shared" si="358"/>
        <v>42799.616782407415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356"/>
        <v>1.335</v>
      </c>
      <c r="P2454"/>
      <c r="Q2454" s="9" t="s">
        <v>8335</v>
      </c>
      <c r="R2454" t="s">
        <v>8351</v>
      </c>
      <c r="S2454" s="14">
        <f t="shared" si="357"/>
        <v>42338.552083333336</v>
      </c>
      <c r="T2454" s="14">
        <f t="shared" si="358"/>
        <v>42367.666666666664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356"/>
        <v>1.5469999999999999</v>
      </c>
      <c r="P2455"/>
      <c r="Q2455" s="9" t="s">
        <v>8335</v>
      </c>
      <c r="R2455" t="s">
        <v>8351</v>
      </c>
      <c r="S2455" s="14">
        <f t="shared" si="357"/>
        <v>42738.400567129633</v>
      </c>
      <c r="T2455" s="14">
        <f t="shared" si="358"/>
        <v>42768.400567129633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356"/>
        <v>1.0084571428571429</v>
      </c>
      <c r="P2456"/>
      <c r="Q2456" s="9" t="s">
        <v>8335</v>
      </c>
      <c r="R2456" t="s">
        <v>8351</v>
      </c>
      <c r="S2456" s="14">
        <f t="shared" si="357"/>
        <v>42769.909814814811</v>
      </c>
      <c r="T2456" s="14">
        <f t="shared" si="358"/>
        <v>42804.909814814811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356"/>
        <v>1.82</v>
      </c>
      <c r="P2457"/>
      <c r="Q2457" s="9" t="s">
        <v>8335</v>
      </c>
      <c r="R2457" t="s">
        <v>8351</v>
      </c>
      <c r="S2457" s="14">
        <f t="shared" si="357"/>
        <v>42452.490162037044</v>
      </c>
      <c r="T2457" s="14">
        <f t="shared" si="358"/>
        <v>42480.490162037044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356"/>
        <v>1.8086666666666666</v>
      </c>
      <c r="P2458"/>
      <c r="Q2458" s="9" t="s">
        <v>8335</v>
      </c>
      <c r="R2458" t="s">
        <v>8351</v>
      </c>
      <c r="S2458" s="14">
        <f t="shared" si="357"/>
        <v>42761.669432870374</v>
      </c>
      <c r="T2458" s="14">
        <f t="shared" si="358"/>
        <v>42791.669432870374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356"/>
        <v>1.0230434782608695</v>
      </c>
      <c r="P2459"/>
      <c r="Q2459" s="9" t="s">
        <v>8335</v>
      </c>
      <c r="R2459" t="s">
        <v>8351</v>
      </c>
      <c r="S2459" s="14">
        <f t="shared" si="357"/>
        <v>42423.310833333337</v>
      </c>
      <c r="T2459" s="14">
        <f t="shared" si="358"/>
        <v>42453.269166666672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356"/>
        <v>1.1017999999999999</v>
      </c>
      <c r="P2460"/>
      <c r="Q2460" s="9" t="s">
        <v>8335</v>
      </c>
      <c r="R2460" t="s">
        <v>8351</v>
      </c>
      <c r="S2460" s="14">
        <f t="shared" si="357"/>
        <v>42495.580069444448</v>
      </c>
      <c r="T2460" s="14">
        <f t="shared" si="358"/>
        <v>42530.500000000007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356"/>
        <v>1.0225</v>
      </c>
      <c r="P2461"/>
      <c r="Q2461" s="9" t="s">
        <v>8335</v>
      </c>
      <c r="R2461" t="s">
        <v>8351</v>
      </c>
      <c r="S2461" s="14">
        <f t="shared" si="357"/>
        <v>42407.345891203709</v>
      </c>
      <c r="T2461" s="14">
        <f t="shared" si="358"/>
        <v>42452.304224537038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356"/>
        <v>1.0078823529411765</v>
      </c>
      <c r="P2462"/>
      <c r="Q2462" s="9" t="s">
        <v>8335</v>
      </c>
      <c r="R2462" t="s">
        <v>8351</v>
      </c>
      <c r="S2462" s="14">
        <f t="shared" si="357"/>
        <v>42703.895451388897</v>
      </c>
      <c r="T2462" s="14">
        <f t="shared" si="358"/>
        <v>42737.886805555558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356"/>
        <v>1.038</v>
      </c>
      <c r="P2463"/>
      <c r="Q2463" s="9" t="s">
        <v>8324</v>
      </c>
      <c r="R2463" t="s">
        <v>8328</v>
      </c>
      <c r="S2463" s="14">
        <f t="shared" si="357"/>
        <v>40783.721030092594</v>
      </c>
      <c r="T2463" s="14">
        <f t="shared" si="358"/>
        <v>40816.833333333336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356"/>
        <v>1.1070833333333334</v>
      </c>
      <c r="P2464"/>
      <c r="Q2464" s="9" t="s">
        <v>8324</v>
      </c>
      <c r="R2464" t="s">
        <v>8328</v>
      </c>
      <c r="S2464" s="14">
        <f t="shared" si="357"/>
        <v>41088.894629629634</v>
      </c>
      <c r="T2464" s="14">
        <f t="shared" si="358"/>
        <v>41108.894629629634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356"/>
        <v>1.1625000000000001</v>
      </c>
      <c r="P2465"/>
      <c r="Q2465" s="9" t="s">
        <v>8324</v>
      </c>
      <c r="R2465" t="s">
        <v>8328</v>
      </c>
      <c r="S2465" s="14">
        <f t="shared" si="357"/>
        <v>41340.819733796299</v>
      </c>
      <c r="T2465" s="14">
        <f t="shared" si="358"/>
        <v>41380.5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356"/>
        <v>1.111</v>
      </c>
      <c r="P2466"/>
      <c r="Q2466" s="9" t="s">
        <v>8324</v>
      </c>
      <c r="R2466" t="s">
        <v>8328</v>
      </c>
      <c r="S2466" s="14">
        <f t="shared" si="357"/>
        <v>42248.608761574076</v>
      </c>
      <c r="T2466" s="14">
        <f t="shared" si="358"/>
        <v>42277.520138888889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356"/>
        <v>1.8014285714285714</v>
      </c>
      <c r="P2467"/>
      <c r="Q2467" s="9" t="s">
        <v>8324</v>
      </c>
      <c r="R2467" t="s">
        <v>8328</v>
      </c>
      <c r="S2467" s="14">
        <f t="shared" si="357"/>
        <v>41145.42763888889</v>
      </c>
      <c r="T2467" s="14">
        <f t="shared" si="358"/>
        <v>41175.42763888889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356"/>
        <v>1</v>
      </c>
      <c r="P2468"/>
      <c r="Q2468" s="9" t="s">
        <v>8324</v>
      </c>
      <c r="R2468" t="s">
        <v>8328</v>
      </c>
      <c r="S2468" s="14">
        <f t="shared" si="357"/>
        <v>41372.810798611114</v>
      </c>
      <c r="T2468" s="14">
        <f t="shared" si="358"/>
        <v>41402.810798611114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356"/>
        <v>1.1850000000000001</v>
      </c>
      <c r="P2469"/>
      <c r="Q2469" s="9" t="s">
        <v>8324</v>
      </c>
      <c r="R2469" t="s">
        <v>8328</v>
      </c>
      <c r="S2469" s="14">
        <f t="shared" si="357"/>
        <v>41025.582534722227</v>
      </c>
      <c r="T2469" s="14">
        <f t="shared" si="358"/>
        <v>41039.416666666672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356"/>
        <v>1.0721700000000001</v>
      </c>
      <c r="P2470"/>
      <c r="Q2470" s="9" t="s">
        <v>8324</v>
      </c>
      <c r="R2470" t="s">
        <v>8328</v>
      </c>
      <c r="S2470" s="14">
        <f t="shared" si="357"/>
        <v>41173.862511574072</v>
      </c>
      <c r="T2470" s="14">
        <f t="shared" si="358"/>
        <v>41209.916666666672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356"/>
        <v>1.1366666666666667</v>
      </c>
      <c r="P2471"/>
      <c r="Q2471" s="9" t="s">
        <v>8324</v>
      </c>
      <c r="R2471" t="s">
        <v>8328</v>
      </c>
      <c r="S2471" s="14">
        <f t="shared" si="357"/>
        <v>40557.138067129628</v>
      </c>
      <c r="T2471" s="14">
        <f t="shared" si="358"/>
        <v>40582.138067129628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356"/>
        <v>1.0316400000000001</v>
      </c>
      <c r="P2472"/>
      <c r="Q2472" s="9" t="s">
        <v>8324</v>
      </c>
      <c r="R2472" t="s">
        <v>8328</v>
      </c>
      <c r="S2472" s="14">
        <f t="shared" si="357"/>
        <v>41022.783043981486</v>
      </c>
      <c r="T2472" s="14">
        <f t="shared" si="358"/>
        <v>41052.783043981486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356"/>
        <v>1.28</v>
      </c>
      <c r="P2473"/>
      <c r="Q2473" s="9" t="s">
        <v>8324</v>
      </c>
      <c r="R2473" t="s">
        <v>8328</v>
      </c>
      <c r="S2473" s="14">
        <f t="shared" si="357"/>
        <v>40893.701296296298</v>
      </c>
      <c r="T2473" s="14">
        <f t="shared" si="358"/>
        <v>40933.701296296298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356"/>
        <v>1.3576026666666667</v>
      </c>
      <c r="P2474"/>
      <c r="Q2474" s="9" t="s">
        <v>8324</v>
      </c>
      <c r="R2474" t="s">
        <v>8328</v>
      </c>
      <c r="S2474" s="14">
        <f t="shared" si="357"/>
        <v>40353.823842592596</v>
      </c>
      <c r="T2474" s="14">
        <f t="shared" si="358"/>
        <v>40424.752083333333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356"/>
        <v>1</v>
      </c>
      <c r="P2475"/>
      <c r="Q2475" s="9" t="s">
        <v>8324</v>
      </c>
      <c r="R2475" t="s">
        <v>8328</v>
      </c>
      <c r="S2475" s="14">
        <f t="shared" si="357"/>
        <v>41193.456817129634</v>
      </c>
      <c r="T2475" s="14">
        <f t="shared" si="358"/>
        <v>41223.498483796298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356"/>
        <v>1.0000360000000001</v>
      </c>
      <c r="P2476"/>
      <c r="Q2476" s="9" t="s">
        <v>8324</v>
      </c>
      <c r="R2476" t="s">
        <v>8328</v>
      </c>
      <c r="S2476" s="14">
        <f t="shared" si="357"/>
        <v>40416.719629629632</v>
      </c>
      <c r="T2476" s="14">
        <f t="shared" si="358"/>
        <v>40461.719629629632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356"/>
        <v>1.0471999999999999</v>
      </c>
      <c r="P2477"/>
      <c r="Q2477" s="9" t="s">
        <v>8324</v>
      </c>
      <c r="R2477" t="s">
        <v>8328</v>
      </c>
      <c r="S2477" s="14">
        <f t="shared" si="357"/>
        <v>40309.99600694445</v>
      </c>
      <c r="T2477" s="14">
        <f t="shared" si="358"/>
        <v>40369.625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356"/>
        <v>1.050225</v>
      </c>
      <c r="P2478"/>
      <c r="Q2478" s="9" t="s">
        <v>8324</v>
      </c>
      <c r="R2478" t="s">
        <v>8328</v>
      </c>
      <c r="S2478" s="14">
        <f t="shared" si="357"/>
        <v>41913.036689814813</v>
      </c>
      <c r="T2478" s="14">
        <f t="shared" si="358"/>
        <v>41946.078356481485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356"/>
        <v>1.7133333333333334</v>
      </c>
      <c r="P2479"/>
      <c r="Q2479" s="9" t="s">
        <v>8324</v>
      </c>
      <c r="R2479" t="s">
        <v>8328</v>
      </c>
      <c r="S2479" s="14">
        <f t="shared" si="357"/>
        <v>41088.399826388893</v>
      </c>
      <c r="T2479" s="14">
        <f t="shared" si="358"/>
        <v>41133.399826388893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356"/>
        <v>1.2749999999999999</v>
      </c>
      <c r="P2480"/>
      <c r="Q2480" s="9" t="s">
        <v>8324</v>
      </c>
      <c r="R2480" t="s">
        <v>8328</v>
      </c>
      <c r="S2480" s="14">
        <f t="shared" si="357"/>
        <v>41257.658715277779</v>
      </c>
      <c r="T2480" s="14">
        <f t="shared" si="358"/>
        <v>41287.658715277779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356"/>
        <v>1.3344333333333334</v>
      </c>
      <c r="P2481"/>
      <c r="Q2481" s="9" t="s">
        <v>8324</v>
      </c>
      <c r="R2481" t="s">
        <v>8328</v>
      </c>
      <c r="S2481" s="14">
        <f t="shared" si="357"/>
        <v>41107.435115740744</v>
      </c>
      <c r="T2481" s="14">
        <f t="shared" si="358"/>
        <v>41117.791666666672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356"/>
        <v>1</v>
      </c>
      <c r="P2482"/>
      <c r="Q2482" s="9" t="s">
        <v>8324</v>
      </c>
      <c r="R2482" t="s">
        <v>8328</v>
      </c>
      <c r="S2482" s="14">
        <f t="shared" si="357"/>
        <v>42227.644490740742</v>
      </c>
      <c r="T2482" s="14">
        <f t="shared" si="358"/>
        <v>42287.644490740742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356"/>
        <v>1.1291099999999998</v>
      </c>
      <c r="P2483"/>
      <c r="Q2483" s="9" t="s">
        <v>8324</v>
      </c>
      <c r="R2483" t="s">
        <v>8328</v>
      </c>
      <c r="S2483" s="14">
        <f t="shared" si="357"/>
        <v>40999.354259259264</v>
      </c>
      <c r="T2483" s="14">
        <f t="shared" si="358"/>
        <v>41029.354259259264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356"/>
        <v>1.0009999999999999</v>
      </c>
      <c r="P2484"/>
      <c r="Q2484" s="9" t="s">
        <v>8324</v>
      </c>
      <c r="R2484" t="s">
        <v>8328</v>
      </c>
      <c r="S2484" s="14">
        <f t="shared" si="357"/>
        <v>40711.490543981483</v>
      </c>
      <c r="T2484" s="14">
        <f t="shared" si="358"/>
        <v>40756.490543981483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356"/>
        <v>1.1372727272727272</v>
      </c>
      <c r="P2485"/>
      <c r="Q2485" s="9" t="s">
        <v>8324</v>
      </c>
      <c r="R2485" t="s">
        <v>8328</v>
      </c>
      <c r="S2485" s="14">
        <f t="shared" si="357"/>
        <v>40970.458368055559</v>
      </c>
      <c r="T2485" s="14">
        <f t="shared" si="358"/>
        <v>41030.416701388895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356"/>
        <v>1.1931742857142855</v>
      </c>
      <c r="P2486"/>
      <c r="Q2486" s="9" t="s">
        <v>8324</v>
      </c>
      <c r="R2486" t="s">
        <v>8328</v>
      </c>
      <c r="S2486" s="14">
        <f t="shared" si="357"/>
        <v>40771.625034722223</v>
      </c>
      <c r="T2486" s="14">
        <f t="shared" si="358"/>
        <v>40801.625034722223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356"/>
        <v>1.0325</v>
      </c>
      <c r="P2487"/>
      <c r="Q2487" s="9" t="s">
        <v>8324</v>
      </c>
      <c r="R2487" t="s">
        <v>8328</v>
      </c>
      <c r="S2487" s="14">
        <f t="shared" si="357"/>
        <v>40793.706932870373</v>
      </c>
      <c r="T2487" s="14">
        <f t="shared" si="358"/>
        <v>40828.706932870373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356"/>
        <v>2.6566666666666667</v>
      </c>
      <c r="P2488"/>
      <c r="Q2488" s="9" t="s">
        <v>8324</v>
      </c>
      <c r="R2488" t="s">
        <v>8328</v>
      </c>
      <c r="S2488" s="14">
        <f t="shared" si="357"/>
        <v>40991.416388888894</v>
      </c>
      <c r="T2488" s="14">
        <f t="shared" si="358"/>
        <v>41021.416388888894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356"/>
        <v>1.0005066666666667</v>
      </c>
      <c r="P2489"/>
      <c r="Q2489" s="9" t="s">
        <v>8324</v>
      </c>
      <c r="R2489" t="s">
        <v>8328</v>
      </c>
      <c r="S2489" s="14">
        <f t="shared" si="357"/>
        <v>41025.791631944448</v>
      </c>
      <c r="T2489" s="14">
        <f t="shared" si="358"/>
        <v>41055.791631944448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356"/>
        <v>1.0669999999999999</v>
      </c>
      <c r="P2490"/>
      <c r="Q2490" s="9" t="s">
        <v>8324</v>
      </c>
      <c r="R2490" t="s">
        <v>8328</v>
      </c>
      <c r="S2490" s="14">
        <f t="shared" si="357"/>
        <v>40833.341527777782</v>
      </c>
      <c r="T2490" s="14">
        <f t="shared" si="358"/>
        <v>40863.383194444446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356"/>
        <v>1.3367142857142857</v>
      </c>
      <c r="P2491"/>
      <c r="Q2491" s="9" t="s">
        <v>8324</v>
      </c>
      <c r="R2491" t="s">
        <v>8328</v>
      </c>
      <c r="S2491" s="14">
        <f t="shared" si="357"/>
        <v>41373.398599537039</v>
      </c>
      <c r="T2491" s="14">
        <f t="shared" si="358"/>
        <v>41403.398599537039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356"/>
        <v>1.214</v>
      </c>
      <c r="P2492"/>
      <c r="Q2492" s="9" t="s">
        <v>8324</v>
      </c>
      <c r="R2492" t="s">
        <v>8328</v>
      </c>
      <c r="S2492" s="14">
        <f t="shared" si="357"/>
        <v>41022.936064814814</v>
      </c>
      <c r="T2492" s="14">
        <f t="shared" si="358"/>
        <v>41082.936064814814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356"/>
        <v>1.032</v>
      </c>
      <c r="P2493"/>
      <c r="Q2493" s="9" t="s">
        <v>8324</v>
      </c>
      <c r="R2493" t="s">
        <v>8328</v>
      </c>
      <c r="S2493" s="14">
        <f t="shared" si="357"/>
        <v>40542.547615740747</v>
      </c>
      <c r="T2493" s="14">
        <f t="shared" si="358"/>
        <v>40558.785416666666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356"/>
        <v>1.25</v>
      </c>
      <c r="P2494"/>
      <c r="Q2494" s="9" t="s">
        <v>8324</v>
      </c>
      <c r="R2494" t="s">
        <v>8328</v>
      </c>
      <c r="S2494" s="14">
        <f t="shared" si="357"/>
        <v>41024.69430555556</v>
      </c>
      <c r="T2494" s="14">
        <f t="shared" si="358"/>
        <v>41076.124305555561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356"/>
        <v>1.2869999999999999</v>
      </c>
      <c r="P2495"/>
      <c r="Q2495" s="9" t="s">
        <v>8324</v>
      </c>
      <c r="R2495" t="s">
        <v>8328</v>
      </c>
      <c r="S2495" s="14">
        <f t="shared" si="357"/>
        <v>41347.876620370371</v>
      </c>
      <c r="T2495" s="14">
        <f t="shared" si="358"/>
        <v>41392.876620370371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356"/>
        <v>1.0100533333333332</v>
      </c>
      <c r="P2496"/>
      <c r="Q2496" s="9" t="s">
        <v>8324</v>
      </c>
      <c r="R2496" t="s">
        <v>8328</v>
      </c>
      <c r="S2496" s="14">
        <f t="shared" si="357"/>
        <v>41022.353518518517</v>
      </c>
      <c r="T2496" s="14">
        <f t="shared" si="358"/>
        <v>41052.353518518517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356"/>
        <v>1.2753666666666665</v>
      </c>
      <c r="P2497"/>
      <c r="Q2497" s="9" t="s">
        <v>8324</v>
      </c>
      <c r="R2497" t="s">
        <v>8328</v>
      </c>
      <c r="S2497" s="14">
        <f t="shared" si="357"/>
        <v>41036.654803240745</v>
      </c>
      <c r="T2497" s="14">
        <f t="shared" si="358"/>
        <v>41066.654803240745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356"/>
        <v>1</v>
      </c>
      <c r="P2498"/>
      <c r="Q2498" s="9" t="s">
        <v>8324</v>
      </c>
      <c r="R2498" t="s">
        <v>8328</v>
      </c>
      <c r="S2498" s="14">
        <f t="shared" si="357"/>
        <v>41327.704768518524</v>
      </c>
      <c r="T2498" s="14">
        <f t="shared" si="358"/>
        <v>41362.663101851853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359">E2499/D2499</f>
        <v>1.127715</v>
      </c>
      <c r="P2499"/>
      <c r="Q2499" s="9" t="s">
        <v>8324</v>
      </c>
      <c r="R2499" t="s">
        <v>8328</v>
      </c>
      <c r="S2499" s="14">
        <f t="shared" ref="S2499:S2562" si="360">((J2499/60/60/24)+DATE(1970,1,1)+(-7/24))</f>
        <v>40730.587245370371</v>
      </c>
      <c r="T2499" s="14">
        <f t="shared" ref="T2499:T2562" si="361">((I2499/60/60/24)+DATE(1970,1,1)+(-7/24))</f>
        <v>40760.587245370371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359"/>
        <v>1.056</v>
      </c>
      <c r="P2500"/>
      <c r="Q2500" s="9" t="s">
        <v>8324</v>
      </c>
      <c r="R2500" t="s">
        <v>8328</v>
      </c>
      <c r="S2500" s="14">
        <f t="shared" si="360"/>
        <v>42017.675775462965</v>
      </c>
      <c r="T2500" s="14">
        <f t="shared" si="361"/>
        <v>42031.675775462965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359"/>
        <v>2.0262500000000001</v>
      </c>
      <c r="P2501"/>
      <c r="Q2501" s="9" t="s">
        <v>8324</v>
      </c>
      <c r="R2501" t="s">
        <v>8328</v>
      </c>
      <c r="S2501" s="14">
        <f t="shared" si="360"/>
        <v>41226.356909722221</v>
      </c>
      <c r="T2501" s="14">
        <f t="shared" si="361"/>
        <v>41274.458333333336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359"/>
        <v>1.1333333333333333</v>
      </c>
      <c r="P2502"/>
      <c r="Q2502" s="9" t="s">
        <v>8324</v>
      </c>
      <c r="R2502" t="s">
        <v>8328</v>
      </c>
      <c r="S2502" s="14">
        <f t="shared" si="360"/>
        <v>41053.481192129635</v>
      </c>
      <c r="T2502" s="14">
        <f t="shared" si="361"/>
        <v>41083.481192129635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359"/>
        <v>2.5545454545454545E-2</v>
      </c>
      <c r="P2503"/>
      <c r="Q2503" s="9" t="s">
        <v>8335</v>
      </c>
      <c r="R2503" t="s">
        <v>8352</v>
      </c>
      <c r="S2503" s="14">
        <f t="shared" si="360"/>
        <v>42244.485000000001</v>
      </c>
      <c r="T2503" s="14">
        <f t="shared" si="361"/>
        <v>42274.485000000001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359"/>
        <v>7.8181818181818181E-4</v>
      </c>
      <c r="P2504">
        <f t="shared" ref="P2504:P2507" si="362">SUM(E2504/L2504)</f>
        <v>17.2</v>
      </c>
      <c r="Q2504" s="9" t="s">
        <v>8335</v>
      </c>
      <c r="R2504" t="s">
        <v>8352</v>
      </c>
      <c r="S2504" s="14">
        <f t="shared" si="360"/>
        <v>41858.533773148149</v>
      </c>
      <c r="T2504" s="14">
        <f t="shared" si="361"/>
        <v>41903.533773148149</v>
      </c>
      <c r="U2504">
        <f t="shared" ref="U2504:U2507" si="363">SUM(L2504+5)</f>
        <v>10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359"/>
        <v>0</v>
      </c>
      <c r="P2505" t="e">
        <f t="shared" si="362"/>
        <v>#DIV/0!</v>
      </c>
      <c r="Q2505" s="9" t="s">
        <v>8335</v>
      </c>
      <c r="R2505" t="s">
        <v>8352</v>
      </c>
      <c r="S2505" s="14">
        <f t="shared" si="360"/>
        <v>42498.607731481483</v>
      </c>
      <c r="T2505" s="14">
        <f t="shared" si="361"/>
        <v>42528.587500000001</v>
      </c>
      <c r="U2505">
        <f t="shared" si="363"/>
        <v>5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359"/>
        <v>0</v>
      </c>
      <c r="P2506" t="e">
        <f t="shared" si="362"/>
        <v>#DIV/0!</v>
      </c>
      <c r="Q2506" s="9" t="s">
        <v>8335</v>
      </c>
      <c r="R2506" t="s">
        <v>8352</v>
      </c>
      <c r="S2506" s="14">
        <f t="shared" si="360"/>
        <v>41927.723773148151</v>
      </c>
      <c r="T2506" s="14">
        <f t="shared" si="361"/>
        <v>41957.765439814822</v>
      </c>
      <c r="U2506">
        <f t="shared" si="363"/>
        <v>5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359"/>
        <v>0</v>
      </c>
      <c r="P2507" t="e">
        <f t="shared" si="362"/>
        <v>#DIV/0!</v>
      </c>
      <c r="Q2507" s="9" t="s">
        <v>8335</v>
      </c>
      <c r="R2507" t="s">
        <v>8352</v>
      </c>
      <c r="S2507" s="14">
        <f t="shared" si="360"/>
        <v>42046.764074074075</v>
      </c>
      <c r="T2507" s="14">
        <f t="shared" si="361"/>
        <v>42076.722407407411</v>
      </c>
      <c r="U2507">
        <f t="shared" si="363"/>
        <v>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359"/>
        <v>6.0000000000000001E-3</v>
      </c>
      <c r="P2508"/>
      <c r="Q2508" s="9" t="s">
        <v>8335</v>
      </c>
      <c r="R2508" t="s">
        <v>8352</v>
      </c>
      <c r="S2508" s="14">
        <f t="shared" si="360"/>
        <v>42258.005428240744</v>
      </c>
      <c r="T2508" s="14">
        <f t="shared" si="361"/>
        <v>42280.583333333336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359"/>
        <v>0</v>
      </c>
      <c r="P2509" t="e">
        <f t="shared" ref="P2509:P2510" si="364">SUM(E2509/L2509)</f>
        <v>#DIV/0!</v>
      </c>
      <c r="Q2509" s="9" t="s">
        <v>8335</v>
      </c>
      <c r="R2509" t="s">
        <v>8352</v>
      </c>
      <c r="S2509" s="14">
        <f t="shared" si="360"/>
        <v>42104.7812962963</v>
      </c>
      <c r="T2509" s="14">
        <f t="shared" si="361"/>
        <v>42134.7812962963</v>
      </c>
      <c r="U2509">
        <f t="shared" ref="U2509:U2510" si="365">SUM(L2509+5)</f>
        <v>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359"/>
        <v>0</v>
      </c>
      <c r="P2510" t="e">
        <f t="shared" si="364"/>
        <v>#DIV/0!</v>
      </c>
      <c r="Q2510" s="9" t="s">
        <v>8335</v>
      </c>
      <c r="R2510" t="s">
        <v>8352</v>
      </c>
      <c r="S2510" s="14">
        <f t="shared" si="360"/>
        <v>41835.660115740742</v>
      </c>
      <c r="T2510" s="14">
        <f t="shared" si="361"/>
        <v>41865.660115740742</v>
      </c>
      <c r="U2510">
        <f t="shared" si="365"/>
        <v>5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359"/>
        <v>1.0526315789473684E-2</v>
      </c>
      <c r="P2511"/>
      <c r="Q2511" s="9" t="s">
        <v>8335</v>
      </c>
      <c r="R2511" t="s">
        <v>8352</v>
      </c>
      <c r="S2511" s="14">
        <f t="shared" si="360"/>
        <v>42058.517928240741</v>
      </c>
      <c r="T2511" s="14">
        <f t="shared" si="361"/>
        <v>42114.476261574076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359"/>
        <v>1.5E-3</v>
      </c>
      <c r="P2512">
        <f t="shared" ref="P2512:P2515" si="366">SUM(E2512/L2512)</f>
        <v>37.5</v>
      </c>
      <c r="Q2512" s="9" t="s">
        <v>8335</v>
      </c>
      <c r="R2512" t="s">
        <v>8352</v>
      </c>
      <c r="S2512" s="14">
        <f t="shared" si="360"/>
        <v>42078.705694444441</v>
      </c>
      <c r="T2512" s="14">
        <f t="shared" si="361"/>
        <v>42138.705694444441</v>
      </c>
      <c r="U2512">
        <f t="shared" ref="U2512:U2515" si="367">SUM(L2512+5)</f>
        <v>7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359"/>
        <v>0</v>
      </c>
      <c r="P2513" t="e">
        <f t="shared" si="366"/>
        <v>#DIV/0!</v>
      </c>
      <c r="Q2513" s="9" t="s">
        <v>8335</v>
      </c>
      <c r="R2513" t="s">
        <v>8352</v>
      </c>
      <c r="S2513" s="14">
        <f t="shared" si="360"/>
        <v>42371.155243055553</v>
      </c>
      <c r="T2513" s="14">
        <f t="shared" si="361"/>
        <v>42401.155243055553</v>
      </c>
      <c r="U2513">
        <f t="shared" si="367"/>
        <v>5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359"/>
        <v>0</v>
      </c>
      <c r="P2514" t="e">
        <f t="shared" si="366"/>
        <v>#DIV/0!</v>
      </c>
      <c r="Q2514" s="9" t="s">
        <v>8335</v>
      </c>
      <c r="R2514" t="s">
        <v>8352</v>
      </c>
      <c r="S2514" s="14">
        <f t="shared" si="360"/>
        <v>41971.585196759261</v>
      </c>
      <c r="T2514" s="14">
        <f t="shared" si="361"/>
        <v>41986.585196759261</v>
      </c>
      <c r="U2514">
        <f t="shared" si="367"/>
        <v>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359"/>
        <v>0</v>
      </c>
      <c r="P2515" t="e">
        <f t="shared" si="366"/>
        <v>#DIV/0!</v>
      </c>
      <c r="Q2515" s="9" t="s">
        <v>8335</v>
      </c>
      <c r="R2515" t="s">
        <v>8352</v>
      </c>
      <c r="S2515" s="14">
        <f t="shared" si="360"/>
        <v>42731.715150462966</v>
      </c>
      <c r="T2515" s="14">
        <f t="shared" si="361"/>
        <v>42791.715150462966</v>
      </c>
      <c r="U2515">
        <f t="shared" si="367"/>
        <v>5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359"/>
        <v>1.7500000000000002E-2</v>
      </c>
      <c r="P2516"/>
      <c r="Q2516" s="9" t="s">
        <v>8335</v>
      </c>
      <c r="R2516" t="s">
        <v>8352</v>
      </c>
      <c r="S2516" s="14">
        <f t="shared" si="360"/>
        <v>41854.098113425927</v>
      </c>
      <c r="T2516" s="14">
        <f t="shared" si="361"/>
        <v>41871.098113425927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359"/>
        <v>0.186</v>
      </c>
      <c r="P2517"/>
      <c r="Q2517" s="9" t="s">
        <v>8335</v>
      </c>
      <c r="R2517" t="s">
        <v>8352</v>
      </c>
      <c r="S2517" s="14">
        <f t="shared" si="360"/>
        <v>42027.548067129632</v>
      </c>
      <c r="T2517" s="14">
        <f t="shared" si="361"/>
        <v>42057.548067129632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359"/>
        <v>0</v>
      </c>
      <c r="P2518" t="e">
        <f>SUM(E2518/L2518)</f>
        <v>#DIV/0!</v>
      </c>
      <c r="Q2518" s="9" t="s">
        <v>8335</v>
      </c>
      <c r="R2518" t="s">
        <v>8352</v>
      </c>
      <c r="S2518" s="14">
        <f t="shared" si="360"/>
        <v>41942.361712962964</v>
      </c>
      <c r="T2518" s="14">
        <f t="shared" si="361"/>
        <v>41972.403379629635</v>
      </c>
      <c r="U2518">
        <f>SUM(L2518+5)</f>
        <v>5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359"/>
        <v>9.8166666666666666E-2</v>
      </c>
      <c r="P2519"/>
      <c r="Q2519" s="9" t="s">
        <v>8335</v>
      </c>
      <c r="R2519" t="s">
        <v>8352</v>
      </c>
      <c r="S2519" s="14">
        <f t="shared" si="360"/>
        <v>42052.510763888895</v>
      </c>
      <c r="T2519" s="14">
        <f t="shared" si="361"/>
        <v>42082.469097222223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359"/>
        <v>0</v>
      </c>
      <c r="P2520" t="e">
        <f t="shared" ref="P2520:P2522" si="368">SUM(E2520/L2520)</f>
        <v>#DIV/0!</v>
      </c>
      <c r="Q2520" s="9" t="s">
        <v>8335</v>
      </c>
      <c r="R2520" t="s">
        <v>8352</v>
      </c>
      <c r="S2520" s="14">
        <f t="shared" si="360"/>
        <v>41926.389212962968</v>
      </c>
      <c r="T2520" s="14">
        <f t="shared" si="361"/>
        <v>41956.430879629632</v>
      </c>
      <c r="U2520">
        <f t="shared" ref="U2520:U2522" si="369">SUM(L2520+5)</f>
        <v>5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359"/>
        <v>4.3333333333333331E-4</v>
      </c>
      <c r="P2521">
        <f t="shared" si="368"/>
        <v>16.25</v>
      </c>
      <c r="Q2521" s="9" t="s">
        <v>8335</v>
      </c>
      <c r="R2521" t="s">
        <v>8352</v>
      </c>
      <c r="S2521" s="14">
        <f t="shared" si="360"/>
        <v>41808.863472222227</v>
      </c>
      <c r="T2521" s="14">
        <f t="shared" si="361"/>
        <v>41838.863472222227</v>
      </c>
      <c r="U2521">
        <f t="shared" si="369"/>
        <v>9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359"/>
        <v>0</v>
      </c>
      <c r="P2522" t="e">
        <f t="shared" si="368"/>
        <v>#DIV/0!</v>
      </c>
      <c r="Q2522" s="9" t="s">
        <v>8335</v>
      </c>
      <c r="R2522" t="s">
        <v>8352</v>
      </c>
      <c r="S2522" s="14">
        <f t="shared" si="360"/>
        <v>42612.308854166673</v>
      </c>
      <c r="T2522" s="14">
        <f t="shared" si="361"/>
        <v>42658.51458333333</v>
      </c>
      <c r="U2522">
        <f t="shared" si="369"/>
        <v>5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359"/>
        <v>1.0948792000000001</v>
      </c>
      <c r="P2523"/>
      <c r="Q2523" s="9" t="s">
        <v>8324</v>
      </c>
      <c r="R2523" t="s">
        <v>8353</v>
      </c>
      <c r="S2523" s="14">
        <f t="shared" si="360"/>
        <v>42269.676168981481</v>
      </c>
      <c r="T2523" s="14">
        <f t="shared" si="361"/>
        <v>42290.676168981481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359"/>
        <v>1</v>
      </c>
      <c r="P2524"/>
      <c r="Q2524" s="9" t="s">
        <v>8324</v>
      </c>
      <c r="R2524" t="s">
        <v>8353</v>
      </c>
      <c r="S2524" s="14">
        <f t="shared" si="360"/>
        <v>42460.281944444447</v>
      </c>
      <c r="T2524" s="14">
        <f t="shared" si="361"/>
        <v>42482.327777777777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359"/>
        <v>1.5644444444444445</v>
      </c>
      <c r="P2525"/>
      <c r="Q2525" s="9" t="s">
        <v>8324</v>
      </c>
      <c r="R2525" t="s">
        <v>8353</v>
      </c>
      <c r="S2525" s="14">
        <f t="shared" si="360"/>
        <v>41930.683935185189</v>
      </c>
      <c r="T2525" s="14">
        <f t="shared" si="361"/>
        <v>41960.72560185186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359"/>
        <v>1.016</v>
      </c>
      <c r="P2526"/>
      <c r="Q2526" s="9" t="s">
        <v>8324</v>
      </c>
      <c r="R2526" t="s">
        <v>8353</v>
      </c>
      <c r="S2526" s="14">
        <f t="shared" si="360"/>
        <v>41961.515706018523</v>
      </c>
      <c r="T2526" s="14">
        <f t="shared" si="361"/>
        <v>41993.895833333336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359"/>
        <v>1.00325</v>
      </c>
      <c r="P2527"/>
      <c r="Q2527" s="9" t="s">
        <v>8324</v>
      </c>
      <c r="R2527" t="s">
        <v>8353</v>
      </c>
      <c r="S2527" s="14">
        <f t="shared" si="360"/>
        <v>41058.552905092598</v>
      </c>
      <c r="T2527" s="14">
        <f t="shared" si="361"/>
        <v>41088.552905092598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359"/>
        <v>1.1294999999999999</v>
      </c>
      <c r="P2528"/>
      <c r="Q2528" s="9" t="s">
        <v>8324</v>
      </c>
      <c r="R2528" t="s">
        <v>8353</v>
      </c>
      <c r="S2528" s="14">
        <f t="shared" si="360"/>
        <v>41952.799467592595</v>
      </c>
      <c r="T2528" s="14">
        <f t="shared" si="361"/>
        <v>41980.915972222225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359"/>
        <v>1.02125</v>
      </c>
      <c r="P2529"/>
      <c r="Q2529" s="9" t="s">
        <v>8324</v>
      </c>
      <c r="R2529" t="s">
        <v>8353</v>
      </c>
      <c r="S2529" s="14">
        <f t="shared" si="360"/>
        <v>41546.459386574075</v>
      </c>
      <c r="T2529" s="14">
        <f t="shared" si="361"/>
        <v>41564.874305555561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359"/>
        <v>1.0724974999999999</v>
      </c>
      <c r="P2530"/>
      <c r="Q2530" s="9" t="s">
        <v>8324</v>
      </c>
      <c r="R2530" t="s">
        <v>8353</v>
      </c>
      <c r="S2530" s="14">
        <f t="shared" si="360"/>
        <v>42217.542858796303</v>
      </c>
      <c r="T2530" s="14">
        <f t="shared" si="361"/>
        <v>42236.166666666664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359"/>
        <v>1.0428333333333333</v>
      </c>
      <c r="P2531"/>
      <c r="Q2531" s="9" t="s">
        <v>8324</v>
      </c>
      <c r="R2531" t="s">
        <v>8353</v>
      </c>
      <c r="S2531" s="14">
        <f t="shared" si="360"/>
        <v>40947.7890625</v>
      </c>
      <c r="T2531" s="14">
        <f t="shared" si="361"/>
        <v>40992.747395833336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359"/>
        <v>1</v>
      </c>
      <c r="P2532"/>
      <c r="Q2532" s="9" t="s">
        <v>8324</v>
      </c>
      <c r="R2532" t="s">
        <v>8353</v>
      </c>
      <c r="S2532" s="14">
        <f t="shared" si="360"/>
        <v>42081.572974537041</v>
      </c>
      <c r="T2532" s="14">
        <f t="shared" si="361"/>
        <v>42113.909722222226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359"/>
        <v>1.004</v>
      </c>
      <c r="P2533"/>
      <c r="Q2533" s="9" t="s">
        <v>8324</v>
      </c>
      <c r="R2533" t="s">
        <v>8353</v>
      </c>
      <c r="S2533" s="14">
        <f t="shared" si="360"/>
        <v>42208.388356481482</v>
      </c>
      <c r="T2533" s="14">
        <f t="shared" si="361"/>
        <v>42230.874305555561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359"/>
        <v>1.26125</v>
      </c>
      <c r="P2534"/>
      <c r="Q2534" s="9" t="s">
        <v>8324</v>
      </c>
      <c r="R2534" t="s">
        <v>8353</v>
      </c>
      <c r="S2534" s="14">
        <f t="shared" si="360"/>
        <v>41107.557476851856</v>
      </c>
      <c r="T2534" s="14">
        <f t="shared" si="361"/>
        <v>41137.557476851856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359"/>
        <v>1.1066666666666667</v>
      </c>
      <c r="P2535"/>
      <c r="Q2535" s="9" t="s">
        <v>8324</v>
      </c>
      <c r="R2535" t="s">
        <v>8353</v>
      </c>
      <c r="S2535" s="14">
        <f t="shared" si="360"/>
        <v>41304.45961805556</v>
      </c>
      <c r="T2535" s="14">
        <f t="shared" si="361"/>
        <v>41334.459120370375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359"/>
        <v>1.05</v>
      </c>
      <c r="P2536"/>
      <c r="Q2536" s="9" t="s">
        <v>8324</v>
      </c>
      <c r="R2536" t="s">
        <v>8353</v>
      </c>
      <c r="S2536" s="14">
        <f t="shared" si="360"/>
        <v>40127.40870370371</v>
      </c>
      <c r="T2536" s="14">
        <f t="shared" si="361"/>
        <v>40178.958333333336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359"/>
        <v>1.03775</v>
      </c>
      <c r="P2537"/>
      <c r="Q2537" s="9" t="s">
        <v>8324</v>
      </c>
      <c r="R2537" t="s">
        <v>8353</v>
      </c>
      <c r="S2537" s="14">
        <f t="shared" si="360"/>
        <v>41943.49936342593</v>
      </c>
      <c r="T2537" s="14">
        <f t="shared" si="361"/>
        <v>41974.541030092594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359"/>
        <v>1.1599999999999999</v>
      </c>
      <c r="P2538"/>
      <c r="Q2538" s="9" t="s">
        <v>8324</v>
      </c>
      <c r="R2538" t="s">
        <v>8353</v>
      </c>
      <c r="S2538" s="14">
        <f t="shared" si="360"/>
        <v>41463.814421296302</v>
      </c>
      <c r="T2538" s="14">
        <f t="shared" si="361"/>
        <v>41484.814421296302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359"/>
        <v>1.1000000000000001</v>
      </c>
      <c r="P2539"/>
      <c r="Q2539" s="9" t="s">
        <v>8324</v>
      </c>
      <c r="R2539" t="s">
        <v>8353</v>
      </c>
      <c r="S2539" s="14">
        <f t="shared" si="360"/>
        <v>40696.357118055559</v>
      </c>
      <c r="T2539" s="14">
        <f t="shared" si="361"/>
        <v>40756.357118055559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359"/>
        <v>1.130176111111111</v>
      </c>
      <c r="P2540"/>
      <c r="Q2540" s="9" t="s">
        <v>8324</v>
      </c>
      <c r="R2540" t="s">
        <v>8353</v>
      </c>
      <c r="S2540" s="14">
        <f t="shared" si="360"/>
        <v>41298.218298611115</v>
      </c>
      <c r="T2540" s="14">
        <f t="shared" si="361"/>
        <v>41328.915972222225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359"/>
        <v>1.0024999999999999</v>
      </c>
      <c r="P2541"/>
      <c r="Q2541" s="9" t="s">
        <v>8324</v>
      </c>
      <c r="R2541" t="s">
        <v>8353</v>
      </c>
      <c r="S2541" s="14">
        <f t="shared" si="360"/>
        <v>41977.610555555562</v>
      </c>
      <c r="T2541" s="14">
        <f t="shared" si="361"/>
        <v>42037.610555555562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359"/>
        <v>1.034</v>
      </c>
      <c r="P2542"/>
      <c r="Q2542" s="9" t="s">
        <v>8324</v>
      </c>
      <c r="R2542" t="s">
        <v>8353</v>
      </c>
      <c r="S2542" s="14">
        <f t="shared" si="360"/>
        <v>40785.383344907408</v>
      </c>
      <c r="T2542" s="14">
        <f t="shared" si="361"/>
        <v>40845.383344907408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359"/>
        <v>1.0702857142857143</v>
      </c>
      <c r="P2543"/>
      <c r="Q2543" s="9" t="s">
        <v>8324</v>
      </c>
      <c r="R2543" t="s">
        <v>8353</v>
      </c>
      <c r="S2543" s="14">
        <f t="shared" si="360"/>
        <v>41483.15761574074</v>
      </c>
      <c r="T2543" s="14">
        <f t="shared" si="361"/>
        <v>41543.15761574074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359"/>
        <v>1.0357142857142858</v>
      </c>
      <c r="P2544"/>
      <c r="Q2544" s="9" t="s">
        <v>8324</v>
      </c>
      <c r="R2544" t="s">
        <v>8353</v>
      </c>
      <c r="S2544" s="14">
        <f t="shared" si="360"/>
        <v>41509.134918981486</v>
      </c>
      <c r="T2544" s="14">
        <f t="shared" si="361"/>
        <v>41547.874305555561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359"/>
        <v>1.5640000000000001</v>
      </c>
      <c r="P2545"/>
      <c r="Q2545" s="9" t="s">
        <v>8324</v>
      </c>
      <c r="R2545" t="s">
        <v>8353</v>
      </c>
      <c r="S2545" s="14">
        <f t="shared" si="360"/>
        <v>40513.815949074073</v>
      </c>
      <c r="T2545" s="14">
        <f t="shared" si="361"/>
        <v>40544.833333333336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359"/>
        <v>1.0082</v>
      </c>
      <c r="P2546"/>
      <c r="Q2546" s="9" t="s">
        <v>8324</v>
      </c>
      <c r="R2546" t="s">
        <v>8353</v>
      </c>
      <c r="S2546" s="14">
        <f t="shared" si="360"/>
        <v>41068.228807870371</v>
      </c>
      <c r="T2546" s="14">
        <f t="shared" si="361"/>
        <v>41098.228807870371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359"/>
        <v>1.9530000000000001</v>
      </c>
      <c r="P2547"/>
      <c r="Q2547" s="9" t="s">
        <v>8324</v>
      </c>
      <c r="R2547" t="s">
        <v>8353</v>
      </c>
      <c r="S2547" s="14">
        <f t="shared" si="360"/>
        <v>42026.846504629626</v>
      </c>
      <c r="T2547" s="14">
        <f t="shared" si="361"/>
        <v>42061.729166666664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359"/>
        <v>1.1171428571428572</v>
      </c>
      <c r="P2548"/>
      <c r="Q2548" s="9" t="s">
        <v>8324</v>
      </c>
      <c r="R2548" t="s">
        <v>8353</v>
      </c>
      <c r="S2548" s="14">
        <f t="shared" si="360"/>
        <v>41524.566886574074</v>
      </c>
      <c r="T2548" s="14">
        <f t="shared" si="361"/>
        <v>41551.916666666672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359"/>
        <v>1.1985454545454546</v>
      </c>
      <c r="P2549"/>
      <c r="Q2549" s="9" t="s">
        <v>8324</v>
      </c>
      <c r="R2549" t="s">
        <v>8353</v>
      </c>
      <c r="S2549" s="14">
        <f t="shared" si="360"/>
        <v>40973.481516203705</v>
      </c>
      <c r="T2549" s="14">
        <f t="shared" si="361"/>
        <v>41003.439849537041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359"/>
        <v>1.0185</v>
      </c>
      <c r="P2550"/>
      <c r="Q2550" s="9" t="s">
        <v>8324</v>
      </c>
      <c r="R2550" t="s">
        <v>8353</v>
      </c>
      <c r="S2550" s="14">
        <f t="shared" si="360"/>
        <v>42618.333761574082</v>
      </c>
      <c r="T2550" s="14">
        <f t="shared" si="361"/>
        <v>42642.893750000003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359"/>
        <v>1.0280254777070064</v>
      </c>
      <c r="P2551"/>
      <c r="Q2551" s="9" t="s">
        <v>8324</v>
      </c>
      <c r="R2551" t="s">
        <v>8353</v>
      </c>
      <c r="S2551" s="14">
        <f t="shared" si="360"/>
        <v>41390.466087962966</v>
      </c>
      <c r="T2551" s="14">
        <f t="shared" si="361"/>
        <v>41425.416666666672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359"/>
        <v>1.0084615384615385</v>
      </c>
      <c r="P2552"/>
      <c r="Q2552" s="9" t="s">
        <v>8324</v>
      </c>
      <c r="R2552" t="s">
        <v>8353</v>
      </c>
      <c r="S2552" s="14">
        <f t="shared" si="360"/>
        <v>42228.342662037037</v>
      </c>
      <c r="T2552" s="14">
        <f t="shared" si="361"/>
        <v>42284.874305555561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359"/>
        <v>1.0273469387755103</v>
      </c>
      <c r="P2553"/>
      <c r="Q2553" s="9" t="s">
        <v>8324</v>
      </c>
      <c r="R2553" t="s">
        <v>8353</v>
      </c>
      <c r="S2553" s="14">
        <f t="shared" si="360"/>
        <v>40960.960474537038</v>
      </c>
      <c r="T2553" s="14">
        <f t="shared" si="361"/>
        <v>40989.575000000004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359"/>
        <v>1.0649999999999999</v>
      </c>
      <c r="P2554"/>
      <c r="Q2554" s="9" t="s">
        <v>8324</v>
      </c>
      <c r="R2554" t="s">
        <v>8353</v>
      </c>
      <c r="S2554" s="14">
        <f t="shared" si="360"/>
        <v>42769.51829861111</v>
      </c>
      <c r="T2554" s="14">
        <f t="shared" si="361"/>
        <v>42799.51829861111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359"/>
        <v>1.5553333333333332</v>
      </c>
      <c r="P2555"/>
      <c r="Q2555" s="9" t="s">
        <v>8324</v>
      </c>
      <c r="R2555" t="s">
        <v>8353</v>
      </c>
      <c r="S2555" s="14">
        <f t="shared" si="360"/>
        <v>41112.907488425932</v>
      </c>
      <c r="T2555" s="14">
        <f t="shared" si="361"/>
        <v>41172.907488425932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359"/>
        <v>1.228</v>
      </c>
      <c r="P2556"/>
      <c r="Q2556" s="9" t="s">
        <v>8324</v>
      </c>
      <c r="R2556" t="s">
        <v>8353</v>
      </c>
      <c r="S2556" s="14">
        <f t="shared" si="360"/>
        <v>42124.786608796298</v>
      </c>
      <c r="T2556" s="14">
        <f t="shared" si="361"/>
        <v>42155.874305555561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359"/>
        <v>1.0734999999999999</v>
      </c>
      <c r="P2557"/>
      <c r="Q2557" s="9" t="s">
        <v>8324</v>
      </c>
      <c r="R2557" t="s">
        <v>8353</v>
      </c>
      <c r="S2557" s="14">
        <f t="shared" si="360"/>
        <v>41026.363344907411</v>
      </c>
      <c r="T2557" s="14">
        <f t="shared" si="361"/>
        <v>41057.363344907411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359"/>
        <v>1.0550335570469798</v>
      </c>
      <c r="P2558"/>
      <c r="Q2558" s="9" t="s">
        <v>8324</v>
      </c>
      <c r="R2558" t="s">
        <v>8353</v>
      </c>
      <c r="S2558" s="14">
        <f t="shared" si="360"/>
        <v>41222.699733796297</v>
      </c>
      <c r="T2558" s="14">
        <f t="shared" si="361"/>
        <v>41267.699733796297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359"/>
        <v>1.1844444444444444</v>
      </c>
      <c r="P2559"/>
      <c r="Q2559" s="9" t="s">
        <v>8324</v>
      </c>
      <c r="R2559" t="s">
        <v>8353</v>
      </c>
      <c r="S2559" s="14">
        <f t="shared" si="360"/>
        <v>41744.453541666669</v>
      </c>
      <c r="T2559" s="14">
        <f t="shared" si="361"/>
        <v>41774.453541666669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359"/>
        <v>1.0888</v>
      </c>
      <c r="P2560"/>
      <c r="Q2560" s="9" t="s">
        <v>8324</v>
      </c>
      <c r="R2560" t="s">
        <v>8353</v>
      </c>
      <c r="S2560" s="14">
        <f t="shared" si="360"/>
        <v>42093.56835648149</v>
      </c>
      <c r="T2560" s="14">
        <f t="shared" si="361"/>
        <v>42125.290972222225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359"/>
        <v>1.1125</v>
      </c>
      <c r="P2561"/>
      <c r="Q2561" s="9" t="s">
        <v>8324</v>
      </c>
      <c r="R2561" t="s">
        <v>8353</v>
      </c>
      <c r="S2561" s="14">
        <f t="shared" si="360"/>
        <v>40829.581990740742</v>
      </c>
      <c r="T2561" s="14">
        <f t="shared" si="361"/>
        <v>40862.525694444448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359"/>
        <v>1.0009999999999999</v>
      </c>
      <c r="P2562"/>
      <c r="Q2562" s="9" t="s">
        <v>8324</v>
      </c>
      <c r="R2562" t="s">
        <v>8353</v>
      </c>
      <c r="S2562" s="14">
        <f t="shared" si="360"/>
        <v>42039.659421296303</v>
      </c>
      <c r="T2562" s="14">
        <f t="shared" si="361"/>
        <v>42069.659421296303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370">E2563/D2563</f>
        <v>0</v>
      </c>
      <c r="P2563" t="e">
        <f>SUM(E2563/L2563)</f>
        <v>#DIV/0!</v>
      </c>
      <c r="Q2563" s="9" t="s">
        <v>8335</v>
      </c>
      <c r="R2563" t="s">
        <v>8336</v>
      </c>
      <c r="S2563" s="14">
        <f t="shared" ref="S2563:S2626" si="371">((J2563/60/60/24)+DATE(1970,1,1)+(-7/24))</f>
        <v>42260.23714120371</v>
      </c>
      <c r="T2563" s="14">
        <f t="shared" ref="T2563:T2626" si="372">((I2563/60/60/24)+DATE(1970,1,1)+(-7/24))</f>
        <v>42290.23714120371</v>
      </c>
      <c r="U2563">
        <f>SUM(L2563+5)</f>
        <v>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370"/>
        <v>7.4999999999999997E-3</v>
      </c>
      <c r="P2564"/>
      <c r="Q2564" s="9" t="s">
        <v>8335</v>
      </c>
      <c r="R2564" t="s">
        <v>8336</v>
      </c>
      <c r="S2564" s="14">
        <f t="shared" si="371"/>
        <v>42594.233090277783</v>
      </c>
      <c r="T2564" s="14">
        <f t="shared" si="372"/>
        <v>42654.233090277783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370"/>
        <v>0</v>
      </c>
      <c r="P2565" t="e">
        <f t="shared" ref="P2565:P2566" si="373">SUM(E2565/L2565)</f>
        <v>#DIV/0!</v>
      </c>
      <c r="Q2565" s="9" t="s">
        <v>8335</v>
      </c>
      <c r="R2565" t="s">
        <v>8336</v>
      </c>
      <c r="S2565" s="14">
        <f t="shared" si="371"/>
        <v>42154.847812500004</v>
      </c>
      <c r="T2565" s="14">
        <f t="shared" si="372"/>
        <v>42214.847812500004</v>
      </c>
      <c r="U2565">
        <f t="shared" ref="U2565:U2566" si="374">SUM(L2565+5)</f>
        <v>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370"/>
        <v>0</v>
      </c>
      <c r="P2566" t="e">
        <f t="shared" si="373"/>
        <v>#DIV/0!</v>
      </c>
      <c r="Q2566" s="9" t="s">
        <v>8335</v>
      </c>
      <c r="R2566" t="s">
        <v>8336</v>
      </c>
      <c r="S2566" s="14">
        <f t="shared" si="371"/>
        <v>41821.748831018522</v>
      </c>
      <c r="T2566" s="14">
        <f t="shared" si="372"/>
        <v>41851.748831018522</v>
      </c>
      <c r="U2566">
        <f t="shared" si="374"/>
        <v>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370"/>
        <v>0.01</v>
      </c>
      <c r="P2567"/>
      <c r="Q2567" s="9" t="s">
        <v>8335</v>
      </c>
      <c r="R2567" t="s">
        <v>8336</v>
      </c>
      <c r="S2567" s="14">
        <f t="shared" si="371"/>
        <v>42440.358668981484</v>
      </c>
      <c r="T2567" s="14">
        <f t="shared" si="372"/>
        <v>42499.576388888891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370"/>
        <v>0</v>
      </c>
      <c r="P2568" t="e">
        <f t="shared" ref="P2568:P2569" si="375">SUM(E2568/L2568)</f>
        <v>#DIV/0!</v>
      </c>
      <c r="Q2568" s="9" t="s">
        <v>8335</v>
      </c>
      <c r="R2568" t="s">
        <v>8336</v>
      </c>
      <c r="S2568" s="14">
        <f t="shared" si="371"/>
        <v>41842.689212962963</v>
      </c>
      <c r="T2568" s="14">
        <f t="shared" si="372"/>
        <v>41872.689212962963</v>
      </c>
      <c r="U2568">
        <f t="shared" ref="U2568:U2569" si="376">SUM(L2568+5)</f>
        <v>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370"/>
        <v>2.6666666666666666E-3</v>
      </c>
      <c r="P2569">
        <f t="shared" si="375"/>
        <v>60</v>
      </c>
      <c r="Q2569" s="9" t="s">
        <v>8335</v>
      </c>
      <c r="R2569" t="s">
        <v>8336</v>
      </c>
      <c r="S2569" s="14">
        <f t="shared" si="371"/>
        <v>42087.587245370371</v>
      </c>
      <c r="T2569" s="14">
        <f t="shared" si="372"/>
        <v>42117.587245370371</v>
      </c>
      <c r="U2569">
        <f t="shared" si="376"/>
        <v>7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370"/>
        <v>5.0000000000000001E-3</v>
      </c>
      <c r="P2570"/>
      <c r="Q2570" s="9" t="s">
        <v>8335</v>
      </c>
      <c r="R2570" t="s">
        <v>8336</v>
      </c>
      <c r="S2570" s="14">
        <f t="shared" si="371"/>
        <v>42584.374930555561</v>
      </c>
      <c r="T2570" s="14">
        <f t="shared" si="372"/>
        <v>42614.374930555561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370"/>
        <v>2.2307692307692306E-2</v>
      </c>
      <c r="P2571"/>
      <c r="Q2571" s="9" t="s">
        <v>8335</v>
      </c>
      <c r="R2571" t="s">
        <v>8336</v>
      </c>
      <c r="S2571" s="14">
        <f t="shared" si="371"/>
        <v>42233.813796296301</v>
      </c>
      <c r="T2571" s="14">
        <f t="shared" si="372"/>
        <v>42263.813796296301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370"/>
        <v>8.4285714285714294E-3</v>
      </c>
      <c r="P2572"/>
      <c r="Q2572" s="9" t="s">
        <v>8335</v>
      </c>
      <c r="R2572" t="s">
        <v>8336</v>
      </c>
      <c r="S2572" s="14">
        <f t="shared" si="371"/>
        <v>42744.611516203709</v>
      </c>
      <c r="T2572" s="14">
        <f t="shared" si="372"/>
        <v>42774.611516203709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370"/>
        <v>2.5000000000000001E-3</v>
      </c>
      <c r="P2573">
        <f t="shared" ref="P2573:P2581" si="377">SUM(E2573/L2573)</f>
        <v>62.5</v>
      </c>
      <c r="Q2573" s="9" t="s">
        <v>8335</v>
      </c>
      <c r="R2573" t="s">
        <v>8336</v>
      </c>
      <c r="S2573" s="14">
        <f t="shared" si="371"/>
        <v>42449.05001157408</v>
      </c>
      <c r="T2573" s="14">
        <f t="shared" si="372"/>
        <v>42509.05001157408</v>
      </c>
      <c r="U2573">
        <f t="shared" ref="U2573:U2581" si="378">SUM(L2573+5)</f>
        <v>9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370"/>
        <v>0</v>
      </c>
      <c r="P2574" t="e">
        <f t="shared" si="377"/>
        <v>#DIV/0!</v>
      </c>
      <c r="Q2574" s="9" t="s">
        <v>8335</v>
      </c>
      <c r="R2574" t="s">
        <v>8336</v>
      </c>
      <c r="S2574" s="14">
        <f t="shared" si="371"/>
        <v>42076.827743055554</v>
      </c>
      <c r="T2574" s="14">
        <f t="shared" si="372"/>
        <v>42106.827743055554</v>
      </c>
      <c r="U2574">
        <f t="shared" si="378"/>
        <v>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370"/>
        <v>0</v>
      </c>
      <c r="P2575" t="e">
        <f t="shared" si="377"/>
        <v>#DIV/0!</v>
      </c>
      <c r="Q2575" s="9" t="s">
        <v>8335</v>
      </c>
      <c r="R2575" t="s">
        <v>8336</v>
      </c>
      <c r="S2575" s="14">
        <f t="shared" si="371"/>
        <v>41829.300335648149</v>
      </c>
      <c r="T2575" s="14">
        <f t="shared" si="372"/>
        <v>41874.300335648149</v>
      </c>
      <c r="U2575">
        <f t="shared" si="378"/>
        <v>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370"/>
        <v>0</v>
      </c>
      <c r="P2576" t="e">
        <f t="shared" si="377"/>
        <v>#DIV/0!</v>
      </c>
      <c r="Q2576" s="9" t="s">
        <v>8335</v>
      </c>
      <c r="R2576" t="s">
        <v>8336</v>
      </c>
      <c r="S2576" s="14">
        <f t="shared" si="371"/>
        <v>42487.534085648149</v>
      </c>
      <c r="T2576" s="14">
        <f t="shared" si="372"/>
        <v>42508.534085648149</v>
      </c>
      <c r="U2576">
        <f t="shared" si="378"/>
        <v>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370"/>
        <v>0</v>
      </c>
      <c r="P2577" t="e">
        <f t="shared" si="377"/>
        <v>#DIV/0!</v>
      </c>
      <c r="Q2577" s="9" t="s">
        <v>8335</v>
      </c>
      <c r="R2577" t="s">
        <v>8336</v>
      </c>
      <c r="S2577" s="14">
        <f t="shared" si="371"/>
        <v>41985.817060185182</v>
      </c>
      <c r="T2577" s="14">
        <f t="shared" si="372"/>
        <v>42015.817060185182</v>
      </c>
      <c r="U2577">
        <f t="shared" si="378"/>
        <v>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370"/>
        <v>0</v>
      </c>
      <c r="P2578" t="e">
        <f t="shared" si="377"/>
        <v>#DIV/0!</v>
      </c>
      <c r="Q2578" s="9" t="s">
        <v>8335</v>
      </c>
      <c r="R2578" t="s">
        <v>8336</v>
      </c>
      <c r="S2578" s="14">
        <f t="shared" si="371"/>
        <v>42059.718136574076</v>
      </c>
      <c r="T2578" s="14">
        <f t="shared" si="372"/>
        <v>42104.676469907405</v>
      </c>
      <c r="U2578">
        <f t="shared" si="378"/>
        <v>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370"/>
        <v>0</v>
      </c>
      <c r="P2579" t="e">
        <f t="shared" si="377"/>
        <v>#DIV/0!</v>
      </c>
      <c r="Q2579" s="9" t="s">
        <v>8335</v>
      </c>
      <c r="R2579" t="s">
        <v>8336</v>
      </c>
      <c r="S2579" s="14">
        <f t="shared" si="371"/>
        <v>41830.528900462967</v>
      </c>
      <c r="T2579" s="14">
        <f t="shared" si="372"/>
        <v>41855.528900462967</v>
      </c>
      <c r="U2579">
        <f t="shared" si="378"/>
        <v>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370"/>
        <v>0</v>
      </c>
      <c r="P2580" t="e">
        <f t="shared" si="377"/>
        <v>#DIV/0!</v>
      </c>
      <c r="Q2580" s="9" t="s">
        <v>8335</v>
      </c>
      <c r="R2580" t="s">
        <v>8336</v>
      </c>
      <c r="S2580" s="14">
        <f t="shared" si="371"/>
        <v>42237.731238425935</v>
      </c>
      <c r="T2580" s="14">
        <f t="shared" si="372"/>
        <v>42286.416666666664</v>
      </c>
      <c r="U2580">
        <f t="shared" si="378"/>
        <v>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370"/>
        <v>1.3849999999999999E-3</v>
      </c>
      <c r="P2581">
        <f t="shared" si="377"/>
        <v>23.083333333333332</v>
      </c>
      <c r="Q2581" s="9" t="s">
        <v>8335</v>
      </c>
      <c r="R2581" t="s">
        <v>8336</v>
      </c>
      <c r="S2581" s="14">
        <f t="shared" si="371"/>
        <v>41837.538229166668</v>
      </c>
      <c r="T2581" s="14">
        <f t="shared" si="372"/>
        <v>41897.538229166668</v>
      </c>
      <c r="U2581">
        <f t="shared" si="378"/>
        <v>17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370"/>
        <v>6.0000000000000001E-3</v>
      </c>
      <c r="P2582"/>
      <c r="Q2582" s="9" t="s">
        <v>8335</v>
      </c>
      <c r="R2582" t="s">
        <v>8336</v>
      </c>
      <c r="S2582" s="14">
        <f t="shared" si="371"/>
        <v>42110.034756944449</v>
      </c>
      <c r="T2582" s="14">
        <f t="shared" si="372"/>
        <v>42139.833333333336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370"/>
        <v>0.106</v>
      </c>
      <c r="P2583"/>
      <c r="Q2583" s="9" t="s">
        <v>8335</v>
      </c>
      <c r="R2583" t="s">
        <v>8336</v>
      </c>
      <c r="S2583" s="14">
        <f t="shared" si="371"/>
        <v>42294.336782407408</v>
      </c>
      <c r="T2583" s="14">
        <f t="shared" si="372"/>
        <v>42324.378449074073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370"/>
        <v>1.1111111111111112E-5</v>
      </c>
      <c r="P2584">
        <f>SUM(E2584/L2584)</f>
        <v>1</v>
      </c>
      <c r="Q2584" s="9" t="s">
        <v>8335</v>
      </c>
      <c r="R2584" t="s">
        <v>8336</v>
      </c>
      <c r="S2584" s="14">
        <f t="shared" si="371"/>
        <v>42642.697152777779</v>
      </c>
      <c r="T2584" s="14">
        <f t="shared" si="372"/>
        <v>42672.697152777779</v>
      </c>
      <c r="U2584">
        <f>SUM(L2584+5)</f>
        <v>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370"/>
        <v>5.0000000000000001E-3</v>
      </c>
      <c r="P2585"/>
      <c r="Q2585" s="9" t="s">
        <v>8335</v>
      </c>
      <c r="R2585" t="s">
        <v>8336</v>
      </c>
      <c r="S2585" s="14">
        <f t="shared" si="371"/>
        <v>42019.477777777785</v>
      </c>
      <c r="T2585" s="14">
        <f t="shared" si="372"/>
        <v>42079.436111111114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370"/>
        <v>0</v>
      </c>
      <c r="P2586" t="e">
        <f t="shared" ref="P2586:P2588" si="379">SUM(E2586/L2586)</f>
        <v>#DIV/0!</v>
      </c>
      <c r="Q2586" s="9" t="s">
        <v>8335</v>
      </c>
      <c r="R2586" t="s">
        <v>8336</v>
      </c>
      <c r="S2586" s="14">
        <f t="shared" si="371"/>
        <v>42139.881585648152</v>
      </c>
      <c r="T2586" s="14">
        <f t="shared" si="372"/>
        <v>42169.881585648152</v>
      </c>
      <c r="U2586">
        <f t="shared" ref="U2586:U2588" si="380">SUM(L2586+5)</f>
        <v>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370"/>
        <v>1.6666666666666668E-3</v>
      </c>
      <c r="P2587">
        <f t="shared" si="379"/>
        <v>50</v>
      </c>
      <c r="Q2587" s="9" t="s">
        <v>8335</v>
      </c>
      <c r="R2587" t="s">
        <v>8336</v>
      </c>
      <c r="S2587" s="14">
        <f t="shared" si="371"/>
        <v>41795.671666666669</v>
      </c>
      <c r="T2587" s="14">
        <f t="shared" si="372"/>
        <v>41825.671666666669</v>
      </c>
      <c r="U2587">
        <f t="shared" si="380"/>
        <v>6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370"/>
        <v>1.6666666666666668E-3</v>
      </c>
      <c r="P2588">
        <f t="shared" si="379"/>
        <v>5</v>
      </c>
      <c r="Q2588" s="9" t="s">
        <v>8335</v>
      </c>
      <c r="R2588" t="s">
        <v>8336</v>
      </c>
      <c r="S2588" s="14">
        <f t="shared" si="371"/>
        <v>42333.038611111115</v>
      </c>
      <c r="T2588" s="14">
        <f t="shared" si="372"/>
        <v>42363.038611111115</v>
      </c>
      <c r="U2588">
        <f t="shared" si="380"/>
        <v>6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370"/>
        <v>2.4340000000000001E-2</v>
      </c>
      <c r="P2589"/>
      <c r="Q2589" s="9" t="s">
        <v>8335</v>
      </c>
      <c r="R2589" t="s">
        <v>8336</v>
      </c>
      <c r="S2589" s="14">
        <f t="shared" si="371"/>
        <v>42338.383715277778</v>
      </c>
      <c r="T2589" s="14">
        <f t="shared" si="372"/>
        <v>42368.383715277778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370"/>
        <v>3.8833333333333331E-2</v>
      </c>
      <c r="P2590">
        <f t="shared" ref="P2590:P2592" si="381">SUM(E2590/L2590)</f>
        <v>29.125</v>
      </c>
      <c r="Q2590" s="9" t="s">
        <v>8335</v>
      </c>
      <c r="R2590" t="s">
        <v>8336</v>
      </c>
      <c r="S2590" s="14">
        <f t="shared" si="371"/>
        <v>42042.384560185186</v>
      </c>
      <c r="T2590" s="14">
        <f t="shared" si="372"/>
        <v>42094.259722222225</v>
      </c>
      <c r="U2590">
        <f t="shared" ref="U2590:U2592" si="382">SUM(L2590+5)</f>
        <v>13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370"/>
        <v>1E-4</v>
      </c>
      <c r="P2591">
        <f t="shared" si="381"/>
        <v>5</v>
      </c>
      <c r="Q2591" s="9" t="s">
        <v>8335</v>
      </c>
      <c r="R2591" t="s">
        <v>8336</v>
      </c>
      <c r="S2591" s="14">
        <f t="shared" si="371"/>
        <v>42422.244525462964</v>
      </c>
      <c r="T2591" s="14">
        <f t="shared" si="372"/>
        <v>42452.2028587963</v>
      </c>
      <c r="U2591">
        <f t="shared" si="382"/>
        <v>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370"/>
        <v>0</v>
      </c>
      <c r="P2592" t="e">
        <f t="shared" si="381"/>
        <v>#DIV/0!</v>
      </c>
      <c r="Q2592" s="9" t="s">
        <v>8335</v>
      </c>
      <c r="R2592" t="s">
        <v>8336</v>
      </c>
      <c r="S2592" s="14">
        <f t="shared" si="371"/>
        <v>42388.297418981485</v>
      </c>
      <c r="T2592" s="14">
        <f t="shared" si="372"/>
        <v>42395.297418981485</v>
      </c>
      <c r="U2592">
        <f t="shared" si="382"/>
        <v>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370"/>
        <v>1.7333333333333333E-2</v>
      </c>
      <c r="P2593"/>
      <c r="Q2593" s="9" t="s">
        <v>8335</v>
      </c>
      <c r="R2593" t="s">
        <v>8336</v>
      </c>
      <c r="S2593" s="14">
        <f t="shared" si="371"/>
        <v>42382.614861111113</v>
      </c>
      <c r="T2593" s="14">
        <f t="shared" si="372"/>
        <v>42442.573194444449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370"/>
        <v>1.6666666666666668E-3</v>
      </c>
      <c r="P2594">
        <f t="shared" ref="P2594:P2596" si="383">SUM(E2594/L2594)</f>
        <v>50</v>
      </c>
      <c r="Q2594" s="9" t="s">
        <v>8335</v>
      </c>
      <c r="R2594" t="s">
        <v>8336</v>
      </c>
      <c r="S2594" s="14">
        <f t="shared" si="371"/>
        <v>41887.509502314817</v>
      </c>
      <c r="T2594" s="14">
        <f t="shared" si="372"/>
        <v>41917.509502314817</v>
      </c>
      <c r="U2594">
        <f t="shared" ref="U2594:U2596" si="384">SUM(L2594+5)</f>
        <v>6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370"/>
        <v>0</v>
      </c>
      <c r="P2595" t="e">
        <f t="shared" si="383"/>
        <v>#DIV/0!</v>
      </c>
      <c r="Q2595" s="9" t="s">
        <v>8335</v>
      </c>
      <c r="R2595" t="s">
        <v>8336</v>
      </c>
      <c r="S2595" s="14">
        <f t="shared" si="371"/>
        <v>42089.553541666675</v>
      </c>
      <c r="T2595" s="14">
        <f t="shared" si="372"/>
        <v>42119.553541666675</v>
      </c>
      <c r="U2595">
        <f t="shared" si="384"/>
        <v>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370"/>
        <v>1.2500000000000001E-5</v>
      </c>
      <c r="P2596">
        <f t="shared" si="383"/>
        <v>1</v>
      </c>
      <c r="Q2596" s="9" t="s">
        <v>8335</v>
      </c>
      <c r="R2596" t="s">
        <v>8336</v>
      </c>
      <c r="S2596" s="14">
        <f t="shared" si="371"/>
        <v>41828.676250000004</v>
      </c>
      <c r="T2596" s="14">
        <f t="shared" si="372"/>
        <v>41858.676250000004</v>
      </c>
      <c r="U2596">
        <f t="shared" si="384"/>
        <v>6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370"/>
        <v>0.12166666666666667</v>
      </c>
      <c r="P2597"/>
      <c r="Q2597" s="9" t="s">
        <v>8335</v>
      </c>
      <c r="R2597" t="s">
        <v>8336</v>
      </c>
      <c r="S2597" s="14">
        <f t="shared" si="371"/>
        <v>42759.952546296299</v>
      </c>
      <c r="T2597" s="14">
        <f t="shared" si="372"/>
        <v>42789.952546296299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370"/>
        <v>0.23588571428571428</v>
      </c>
      <c r="P2598"/>
      <c r="Q2598" s="9" t="s">
        <v>8335</v>
      </c>
      <c r="R2598" t="s">
        <v>8336</v>
      </c>
      <c r="S2598" s="14">
        <f t="shared" si="371"/>
        <v>41828.372789351852</v>
      </c>
      <c r="T2598" s="14">
        <f t="shared" si="372"/>
        <v>41858.372789351852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370"/>
        <v>5.6666666666666664E-2</v>
      </c>
      <c r="P2599"/>
      <c r="Q2599" s="9" t="s">
        <v>8335</v>
      </c>
      <c r="R2599" t="s">
        <v>8336</v>
      </c>
      <c r="S2599" s="14">
        <f t="shared" si="371"/>
        <v>42510.04996527778</v>
      </c>
      <c r="T2599" s="14">
        <f t="shared" si="372"/>
        <v>42540.04996527778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370"/>
        <v>0.39</v>
      </c>
      <c r="P2600"/>
      <c r="Q2600" s="9" t="s">
        <v>8335</v>
      </c>
      <c r="R2600" t="s">
        <v>8336</v>
      </c>
      <c r="S2600" s="14">
        <f t="shared" si="371"/>
        <v>42240.548622685186</v>
      </c>
      <c r="T2600" s="14">
        <f t="shared" si="372"/>
        <v>42270.548622685186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370"/>
        <v>9.9546510341776348E-3</v>
      </c>
      <c r="P2601"/>
      <c r="Q2601" s="9" t="s">
        <v>8335</v>
      </c>
      <c r="R2601" t="s">
        <v>8336</v>
      </c>
      <c r="S2601" s="14">
        <f t="shared" si="371"/>
        <v>41809.46234953704</v>
      </c>
      <c r="T2601" s="14">
        <f t="shared" si="372"/>
        <v>41854.46234953704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370"/>
        <v>6.9320000000000007E-2</v>
      </c>
      <c r="P2602"/>
      <c r="Q2602" s="9" t="s">
        <v>8335</v>
      </c>
      <c r="R2602" t="s">
        <v>8336</v>
      </c>
      <c r="S2602" s="14">
        <f t="shared" si="371"/>
        <v>42394.608796296299</v>
      </c>
      <c r="T2602" s="14">
        <f t="shared" si="372"/>
        <v>42454.567129629628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370"/>
        <v>6.6139999999999999</v>
      </c>
      <c r="P2603"/>
      <c r="Q2603" s="9" t="s">
        <v>8318</v>
      </c>
      <c r="R2603" t="s">
        <v>8354</v>
      </c>
      <c r="S2603" s="14">
        <f t="shared" si="371"/>
        <v>41150.610520833332</v>
      </c>
      <c r="T2603" s="14">
        <f t="shared" si="372"/>
        <v>41164.874305555561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370"/>
        <v>3.2609166666666667</v>
      </c>
      <c r="P2604"/>
      <c r="Q2604" s="9" t="s">
        <v>8318</v>
      </c>
      <c r="R2604" t="s">
        <v>8354</v>
      </c>
      <c r="S2604" s="14">
        <f t="shared" si="371"/>
        <v>41915.455648148149</v>
      </c>
      <c r="T2604" s="14">
        <f t="shared" si="372"/>
        <v>41955.597222222226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370"/>
        <v>1.0148571428571429</v>
      </c>
      <c r="P2605"/>
      <c r="Q2605" s="9" t="s">
        <v>8318</v>
      </c>
      <c r="R2605" t="s">
        <v>8354</v>
      </c>
      <c r="S2605" s="14">
        <f t="shared" si="371"/>
        <v>41617.620995370373</v>
      </c>
      <c r="T2605" s="14">
        <f t="shared" si="372"/>
        <v>41631.620995370373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370"/>
        <v>1.0421799999999999</v>
      </c>
      <c r="P2606"/>
      <c r="Q2606" s="9" t="s">
        <v>8318</v>
      </c>
      <c r="R2606" t="s">
        <v>8354</v>
      </c>
      <c r="S2606" s="14">
        <f t="shared" si="371"/>
        <v>40997.759525462963</v>
      </c>
      <c r="T2606" s="14">
        <f t="shared" si="372"/>
        <v>41027.759525462963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370"/>
        <v>1.0742157000000001</v>
      </c>
      <c r="P2607"/>
      <c r="Q2607" s="9" t="s">
        <v>8318</v>
      </c>
      <c r="R2607" t="s">
        <v>8354</v>
      </c>
      <c r="S2607" s="14">
        <f t="shared" si="371"/>
        <v>42508.249884259261</v>
      </c>
      <c r="T2607" s="14">
        <f t="shared" si="372"/>
        <v>42538.249884259261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370"/>
        <v>1.1005454545454545</v>
      </c>
      <c r="P2608"/>
      <c r="Q2608" s="9" t="s">
        <v>8318</v>
      </c>
      <c r="R2608" t="s">
        <v>8354</v>
      </c>
      <c r="S2608" s="14">
        <f t="shared" si="371"/>
        <v>41726.421087962968</v>
      </c>
      <c r="T2608" s="14">
        <f t="shared" si="372"/>
        <v>41758.421087962968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370"/>
        <v>4.077</v>
      </c>
      <c r="P2609"/>
      <c r="Q2609" s="9" t="s">
        <v>8318</v>
      </c>
      <c r="R2609" t="s">
        <v>8354</v>
      </c>
      <c r="S2609" s="14">
        <f t="shared" si="371"/>
        <v>42184.583009259259</v>
      </c>
      <c r="T2609" s="14">
        <f t="shared" si="372"/>
        <v>42227.791666666664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370"/>
        <v>2.2392500000000002</v>
      </c>
      <c r="P2610"/>
      <c r="Q2610" s="9" t="s">
        <v>8318</v>
      </c>
      <c r="R2610" t="s">
        <v>8354</v>
      </c>
      <c r="S2610" s="14">
        <f t="shared" si="371"/>
        <v>42767.510046296295</v>
      </c>
      <c r="T2610" s="14">
        <f t="shared" si="372"/>
        <v>42808.708333333336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370"/>
        <v>3.038011142857143</v>
      </c>
      <c r="P2611"/>
      <c r="Q2611" s="9" t="s">
        <v>8318</v>
      </c>
      <c r="R2611" t="s">
        <v>8354</v>
      </c>
      <c r="S2611" s="14">
        <f t="shared" si="371"/>
        <v>41074.946192129632</v>
      </c>
      <c r="T2611" s="14">
        <f t="shared" si="372"/>
        <v>41104.946192129632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370"/>
        <v>1.4132510432681749</v>
      </c>
      <c r="P2612"/>
      <c r="Q2612" s="9" t="s">
        <v>8318</v>
      </c>
      <c r="R2612" t="s">
        <v>8354</v>
      </c>
      <c r="S2612" s="14">
        <f t="shared" si="371"/>
        <v>42564.589409722226</v>
      </c>
      <c r="T2612" s="14">
        <f t="shared" si="372"/>
        <v>42603.999305555561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370"/>
        <v>27.906363636363636</v>
      </c>
      <c r="P2613"/>
      <c r="Q2613" s="9" t="s">
        <v>8318</v>
      </c>
      <c r="R2613" t="s">
        <v>8354</v>
      </c>
      <c r="S2613" s="14">
        <f t="shared" si="371"/>
        <v>42704.04414351852</v>
      </c>
      <c r="T2613" s="14">
        <f t="shared" si="372"/>
        <v>42737.665972222225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370"/>
        <v>1.7176130000000001</v>
      </c>
      <c r="P2614"/>
      <c r="Q2614" s="9" t="s">
        <v>8318</v>
      </c>
      <c r="R2614" t="s">
        <v>8354</v>
      </c>
      <c r="S2614" s="14">
        <f t="shared" si="371"/>
        <v>41981.851504629631</v>
      </c>
      <c r="T2614" s="14">
        <f t="shared" si="372"/>
        <v>42012.851504629631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370"/>
        <v>1.0101333333333333</v>
      </c>
      <c r="P2615"/>
      <c r="Q2615" s="9" t="s">
        <v>8318</v>
      </c>
      <c r="R2615" t="s">
        <v>8354</v>
      </c>
      <c r="S2615" s="14">
        <f t="shared" si="371"/>
        <v>41143.526550925926</v>
      </c>
      <c r="T2615" s="14">
        <f t="shared" si="372"/>
        <v>41173.526550925926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370"/>
        <v>1.02</v>
      </c>
      <c r="P2616"/>
      <c r="Q2616" s="9" t="s">
        <v>8318</v>
      </c>
      <c r="R2616" t="s">
        <v>8354</v>
      </c>
      <c r="S2616" s="14">
        <f t="shared" si="371"/>
        <v>41730.416805555556</v>
      </c>
      <c r="T2616" s="14">
        <f t="shared" si="372"/>
        <v>41758.916666666672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370"/>
        <v>1.6976511744127936</v>
      </c>
      <c r="P2617"/>
      <c r="Q2617" s="9" t="s">
        <v>8318</v>
      </c>
      <c r="R2617" t="s">
        <v>8354</v>
      </c>
      <c r="S2617" s="14">
        <f t="shared" si="371"/>
        <v>42453.205601851856</v>
      </c>
      <c r="T2617" s="14">
        <f t="shared" si="372"/>
        <v>42490.208333333336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370"/>
        <v>1.14534</v>
      </c>
      <c r="P2618"/>
      <c r="Q2618" s="9" t="s">
        <v>8318</v>
      </c>
      <c r="R2618" t="s">
        <v>8354</v>
      </c>
      <c r="S2618" s="14">
        <f t="shared" si="371"/>
        <v>42211.702881944446</v>
      </c>
      <c r="T2618" s="14">
        <f t="shared" si="372"/>
        <v>42241.702881944446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370"/>
        <v>8.7759999999999998</v>
      </c>
      <c r="P2619"/>
      <c r="Q2619" s="9" t="s">
        <v>8318</v>
      </c>
      <c r="R2619" t="s">
        <v>8354</v>
      </c>
      <c r="S2619" s="14">
        <f t="shared" si="371"/>
        <v>41902.582766203705</v>
      </c>
      <c r="T2619" s="14">
        <f t="shared" si="372"/>
        <v>41932.582766203705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370"/>
        <v>1.0538666666666667</v>
      </c>
      <c r="P2620"/>
      <c r="Q2620" s="9" t="s">
        <v>8318</v>
      </c>
      <c r="R2620" t="s">
        <v>8354</v>
      </c>
      <c r="S2620" s="14">
        <f t="shared" si="371"/>
        <v>42279.500706018523</v>
      </c>
      <c r="T2620" s="14">
        <f t="shared" si="372"/>
        <v>42339.542372685188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370"/>
        <v>1.8839999999999999</v>
      </c>
      <c r="P2621"/>
      <c r="Q2621" s="9" t="s">
        <v>8318</v>
      </c>
      <c r="R2621" t="s">
        <v>8354</v>
      </c>
      <c r="S2621" s="14">
        <f t="shared" si="371"/>
        <v>42273.592638888891</v>
      </c>
      <c r="T2621" s="14">
        <f t="shared" si="372"/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370"/>
        <v>1.436523076923077</v>
      </c>
      <c r="P2622"/>
      <c r="Q2622" s="9" t="s">
        <v>8318</v>
      </c>
      <c r="R2622" t="s">
        <v>8354</v>
      </c>
      <c r="S2622" s="14">
        <f t="shared" si="371"/>
        <v>42250.875486111116</v>
      </c>
      <c r="T2622" s="14">
        <f t="shared" si="372"/>
        <v>42287.750000000007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370"/>
        <v>1.4588000000000001</v>
      </c>
      <c r="P2623"/>
      <c r="Q2623" s="9" t="s">
        <v>8318</v>
      </c>
      <c r="R2623" t="s">
        <v>8354</v>
      </c>
      <c r="S2623" s="14">
        <f t="shared" si="371"/>
        <v>42115.455879629626</v>
      </c>
      <c r="T2623" s="14">
        <f t="shared" si="372"/>
        <v>42145.455879629626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370"/>
        <v>1.3118399999999999</v>
      </c>
      <c r="P2624"/>
      <c r="Q2624" s="9" t="s">
        <v>8318</v>
      </c>
      <c r="R2624" t="s">
        <v>8354</v>
      </c>
      <c r="S2624" s="14">
        <f t="shared" si="371"/>
        <v>42689.451574074075</v>
      </c>
      <c r="T2624" s="14">
        <f t="shared" si="372"/>
        <v>42734.451574074075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370"/>
        <v>1.1399999999999999</v>
      </c>
      <c r="P2625"/>
      <c r="Q2625" s="9" t="s">
        <v>8318</v>
      </c>
      <c r="R2625" t="s">
        <v>8354</v>
      </c>
      <c r="S2625" s="14">
        <f t="shared" si="371"/>
        <v>42691.964884259265</v>
      </c>
      <c r="T2625" s="14">
        <f t="shared" si="372"/>
        <v>42705.964884259265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370"/>
        <v>13.794206249999998</v>
      </c>
      <c r="P2626"/>
      <c r="Q2626" s="9" t="s">
        <v>8318</v>
      </c>
      <c r="R2626" t="s">
        <v>8354</v>
      </c>
      <c r="S2626" s="14">
        <f t="shared" si="371"/>
        <v>41144.129884259266</v>
      </c>
      <c r="T2626" s="14">
        <f t="shared" si="372"/>
        <v>41165.129884259266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385">E2627/D2627</f>
        <v>9.56</v>
      </c>
      <c r="P2627"/>
      <c r="Q2627" s="9" t="s">
        <v>8318</v>
      </c>
      <c r="R2627" t="s">
        <v>8354</v>
      </c>
      <c r="S2627" s="14">
        <f t="shared" ref="S2627:S2690" si="386">((J2627/60/60/24)+DATE(1970,1,1)+(-7/24))</f>
        <v>42658.518611111118</v>
      </c>
      <c r="T2627" s="14">
        <f t="shared" ref="T2627:T2690" si="387">((I2627/60/60/24)+DATE(1970,1,1)+(-7/24))</f>
        <v>42683.560277777775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385"/>
        <v>1.1200000000000001</v>
      </c>
      <c r="P2628"/>
      <c r="Q2628" s="9" t="s">
        <v>8318</v>
      </c>
      <c r="R2628" t="s">
        <v>8354</v>
      </c>
      <c r="S2628" s="14">
        <f t="shared" si="386"/>
        <v>42128.336446759262</v>
      </c>
      <c r="T2628" s="14">
        <f t="shared" si="387"/>
        <v>42158.336446759262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385"/>
        <v>6.4666666666666668</v>
      </c>
      <c r="P2629"/>
      <c r="Q2629" s="9" t="s">
        <v>8318</v>
      </c>
      <c r="R2629" t="s">
        <v>8354</v>
      </c>
      <c r="S2629" s="14">
        <f t="shared" si="386"/>
        <v>42304.53774305556</v>
      </c>
      <c r="T2629" s="14">
        <f t="shared" si="387"/>
        <v>42334.579409722232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385"/>
        <v>1.1036948748510131</v>
      </c>
      <c r="P2630"/>
      <c r="Q2630" s="9" t="s">
        <v>8318</v>
      </c>
      <c r="R2630" t="s">
        <v>8354</v>
      </c>
      <c r="S2630" s="14">
        <f t="shared" si="386"/>
        <v>41953.674386574079</v>
      </c>
      <c r="T2630" s="14">
        <f t="shared" si="387"/>
        <v>41973.674386574079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385"/>
        <v>1.2774000000000001</v>
      </c>
      <c r="P2631"/>
      <c r="Q2631" s="9" t="s">
        <v>8318</v>
      </c>
      <c r="R2631" t="s">
        <v>8354</v>
      </c>
      <c r="S2631" s="14">
        <f t="shared" si="386"/>
        <v>42108.246782407405</v>
      </c>
      <c r="T2631" s="14">
        <f t="shared" si="387"/>
        <v>42138.246782407405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385"/>
        <v>1.579</v>
      </c>
      <c r="P2632"/>
      <c r="Q2632" s="9" t="s">
        <v>8318</v>
      </c>
      <c r="R2632" t="s">
        <v>8354</v>
      </c>
      <c r="S2632" s="14">
        <f t="shared" si="386"/>
        <v>42523.813796296301</v>
      </c>
      <c r="T2632" s="14">
        <f t="shared" si="387"/>
        <v>42551.125000000007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385"/>
        <v>1.1466525000000001</v>
      </c>
      <c r="P2633"/>
      <c r="Q2633" s="9" t="s">
        <v>8318</v>
      </c>
      <c r="R2633" t="s">
        <v>8354</v>
      </c>
      <c r="S2633" s="14">
        <f t="shared" si="386"/>
        <v>42217.877627314818</v>
      </c>
      <c r="T2633" s="14">
        <f t="shared" si="387"/>
        <v>42245.877627314818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385"/>
        <v>1.3700934579439252</v>
      </c>
      <c r="P2634"/>
      <c r="Q2634" s="9" t="s">
        <v>8318</v>
      </c>
      <c r="R2634" t="s">
        <v>8354</v>
      </c>
      <c r="S2634" s="14">
        <f t="shared" si="386"/>
        <v>42493.77012731482</v>
      </c>
      <c r="T2634" s="14">
        <f t="shared" si="387"/>
        <v>42518.77012731482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385"/>
        <v>3.5461999999999998</v>
      </c>
      <c r="P2635"/>
      <c r="Q2635" s="9" t="s">
        <v>8318</v>
      </c>
      <c r="R2635" t="s">
        <v>8354</v>
      </c>
      <c r="S2635" s="14">
        <f t="shared" si="386"/>
        <v>41667.531620370377</v>
      </c>
      <c r="T2635" s="14">
        <f t="shared" si="387"/>
        <v>41697.666666666672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385"/>
        <v>1.0602150537634409</v>
      </c>
      <c r="P2636"/>
      <c r="Q2636" s="9" t="s">
        <v>8318</v>
      </c>
      <c r="R2636" t="s">
        <v>8354</v>
      </c>
      <c r="S2636" s="14">
        <f t="shared" si="386"/>
        <v>42612.364826388897</v>
      </c>
      <c r="T2636" s="14">
        <f t="shared" si="387"/>
        <v>42642.364826388897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385"/>
        <v>1</v>
      </c>
      <c r="P2637"/>
      <c r="Q2637" s="9" t="s">
        <v>8318</v>
      </c>
      <c r="R2637" t="s">
        <v>8354</v>
      </c>
      <c r="S2637" s="14">
        <f t="shared" si="386"/>
        <v>42037.659270833341</v>
      </c>
      <c r="T2637" s="14">
        <f t="shared" si="387"/>
        <v>42072.617604166669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385"/>
        <v>1.873</v>
      </c>
      <c r="P2638"/>
      <c r="Q2638" s="9" t="s">
        <v>8318</v>
      </c>
      <c r="R2638" t="s">
        <v>8354</v>
      </c>
      <c r="S2638" s="14">
        <f t="shared" si="386"/>
        <v>42636.32307870371</v>
      </c>
      <c r="T2638" s="14">
        <f t="shared" si="387"/>
        <v>42658.750000000007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385"/>
        <v>1.6619999999999999</v>
      </c>
      <c r="P2639"/>
      <c r="Q2639" s="9" t="s">
        <v>8318</v>
      </c>
      <c r="R2639" t="s">
        <v>8354</v>
      </c>
      <c r="S2639" s="14">
        <f t="shared" si="386"/>
        <v>42639.257812500007</v>
      </c>
      <c r="T2639" s="14">
        <f t="shared" si="387"/>
        <v>42655.257812500007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385"/>
        <v>1.0172910662824208</v>
      </c>
      <c r="P2640"/>
      <c r="Q2640" s="9" t="s">
        <v>8318</v>
      </c>
      <c r="R2640" t="s">
        <v>8354</v>
      </c>
      <c r="S2640" s="14">
        <f t="shared" si="386"/>
        <v>41989.621469907412</v>
      </c>
      <c r="T2640" s="14">
        <f t="shared" si="387"/>
        <v>42019.621469907412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385"/>
        <v>1.64</v>
      </c>
      <c r="P2641"/>
      <c r="Q2641" s="9" t="s">
        <v>8318</v>
      </c>
      <c r="R2641" t="s">
        <v>8354</v>
      </c>
      <c r="S2641" s="14">
        <f t="shared" si="386"/>
        <v>42024.573472222226</v>
      </c>
      <c r="T2641" s="14">
        <f t="shared" si="387"/>
        <v>42054.573472222226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385"/>
        <v>1.0566666666666666</v>
      </c>
      <c r="P2642"/>
      <c r="Q2642" s="9" t="s">
        <v>8318</v>
      </c>
      <c r="R2642" t="s">
        <v>8354</v>
      </c>
      <c r="S2642" s="14">
        <f t="shared" si="386"/>
        <v>42102.86891203704</v>
      </c>
      <c r="T2642" s="14">
        <f t="shared" si="387"/>
        <v>42162.86891203704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385"/>
        <v>0.01</v>
      </c>
      <c r="P2643"/>
      <c r="Q2643" s="9" t="s">
        <v>8318</v>
      </c>
      <c r="R2643" t="s">
        <v>8354</v>
      </c>
      <c r="S2643" s="14">
        <f t="shared" si="386"/>
        <v>41880.535451388889</v>
      </c>
      <c r="T2643" s="14">
        <f t="shared" si="387"/>
        <v>41897.54791666667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385"/>
        <v>0</v>
      </c>
      <c r="P2644" t="e">
        <f>SUM(E2644/L2644)</f>
        <v>#DIV/0!</v>
      </c>
      <c r="Q2644" s="9" t="s">
        <v>8318</v>
      </c>
      <c r="R2644" t="s">
        <v>8354</v>
      </c>
      <c r="S2644" s="14">
        <f t="shared" si="386"/>
        <v>42535.954953703702</v>
      </c>
      <c r="T2644" s="14">
        <f t="shared" si="387"/>
        <v>42565.997916666667</v>
      </c>
      <c r="U2644">
        <f>SUM(L2644+5)</f>
        <v>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385"/>
        <v>0.33559730999999998</v>
      </c>
      <c r="P2645"/>
      <c r="Q2645" s="9" t="s">
        <v>8318</v>
      </c>
      <c r="R2645" t="s">
        <v>8354</v>
      </c>
      <c r="S2645" s="14">
        <f t="shared" si="386"/>
        <v>42689.290682870371</v>
      </c>
      <c r="T2645" s="14">
        <f t="shared" si="387"/>
        <v>42725.040972222225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385"/>
        <v>2.053E-2</v>
      </c>
      <c r="P2646"/>
      <c r="Q2646" s="9" t="s">
        <v>8318</v>
      </c>
      <c r="R2646" t="s">
        <v>8354</v>
      </c>
      <c r="S2646" s="14">
        <f t="shared" si="386"/>
        <v>42774.5004050926</v>
      </c>
      <c r="T2646" s="14">
        <f t="shared" si="387"/>
        <v>42804.5004050926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385"/>
        <v>0.105</v>
      </c>
      <c r="P2647"/>
      <c r="Q2647" s="9" t="s">
        <v>8318</v>
      </c>
      <c r="R2647" t="s">
        <v>8354</v>
      </c>
      <c r="S2647" s="14">
        <f t="shared" si="386"/>
        <v>41921.55096064815</v>
      </c>
      <c r="T2647" s="14">
        <f t="shared" si="387"/>
        <v>41951.592627314814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385"/>
        <v>8.4172839999999999E-2</v>
      </c>
      <c r="P2648"/>
      <c r="Q2648" s="9" t="s">
        <v>8318</v>
      </c>
      <c r="R2648" t="s">
        <v>8354</v>
      </c>
      <c r="S2648" s="14">
        <f t="shared" si="386"/>
        <v>42226.021631944452</v>
      </c>
      <c r="T2648" s="14">
        <f t="shared" si="387"/>
        <v>42256.021631944452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385"/>
        <v>1.44E-2</v>
      </c>
      <c r="P2649"/>
      <c r="Q2649" s="9" t="s">
        <v>8318</v>
      </c>
      <c r="R2649" t="s">
        <v>8354</v>
      </c>
      <c r="S2649" s="14">
        <f t="shared" si="386"/>
        <v>42199.970127314817</v>
      </c>
      <c r="T2649" s="14">
        <f t="shared" si="387"/>
        <v>42229.970127314817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385"/>
        <v>8.8333333333333337E-3</v>
      </c>
      <c r="P2650"/>
      <c r="Q2650" s="9" t="s">
        <v>8318</v>
      </c>
      <c r="R2650" t="s">
        <v>8354</v>
      </c>
      <c r="S2650" s="14">
        <f t="shared" si="386"/>
        <v>42408.423148148147</v>
      </c>
      <c r="T2650" s="14">
        <f t="shared" si="387"/>
        <v>42438.423148148147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385"/>
        <v>9.9200000000000004E-4</v>
      </c>
      <c r="P2651">
        <f>SUM(E2651/L2651)</f>
        <v>41.333333333333336</v>
      </c>
      <c r="Q2651" s="9" t="s">
        <v>8318</v>
      </c>
      <c r="R2651" t="s">
        <v>8354</v>
      </c>
      <c r="S2651" s="14">
        <f t="shared" si="386"/>
        <v>42341.705335648156</v>
      </c>
      <c r="T2651" s="14">
        <f t="shared" si="387"/>
        <v>42401.705335648156</v>
      </c>
      <c r="U2651">
        <f>SUM(L2651+5)</f>
        <v>8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385"/>
        <v>5.966666666666667E-3</v>
      </c>
      <c r="P2652"/>
      <c r="Q2652" s="9" t="s">
        <v>8318</v>
      </c>
      <c r="R2652" t="s">
        <v>8354</v>
      </c>
      <c r="S2652" s="14">
        <f t="shared" si="386"/>
        <v>42695.332673611112</v>
      </c>
      <c r="T2652" s="14">
        <f t="shared" si="387"/>
        <v>42725.332673611112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385"/>
        <v>1.8689285714285714E-2</v>
      </c>
      <c r="P2653"/>
      <c r="Q2653" s="9" t="s">
        <v>8318</v>
      </c>
      <c r="R2653" t="s">
        <v>8354</v>
      </c>
      <c r="S2653" s="14">
        <f t="shared" si="386"/>
        <v>42327.513993055552</v>
      </c>
      <c r="T2653" s="14">
        <f t="shared" si="387"/>
        <v>42355.513993055552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385"/>
        <v>8.8500000000000002E-3</v>
      </c>
      <c r="P2654"/>
      <c r="Q2654" s="9" t="s">
        <v>8318</v>
      </c>
      <c r="R2654" t="s">
        <v>8354</v>
      </c>
      <c r="S2654" s="14">
        <f t="shared" si="386"/>
        <v>41952.867187500007</v>
      </c>
      <c r="T2654" s="14">
        <f t="shared" si="387"/>
        <v>41982.867187500007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385"/>
        <v>0.1152156862745098</v>
      </c>
      <c r="P2655"/>
      <c r="Q2655" s="9" t="s">
        <v>8318</v>
      </c>
      <c r="R2655" t="s">
        <v>8354</v>
      </c>
      <c r="S2655" s="14">
        <f t="shared" si="386"/>
        <v>41771.360266203708</v>
      </c>
      <c r="T2655" s="14">
        <f t="shared" si="387"/>
        <v>41802.875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385"/>
        <v>5.1000000000000004E-4</v>
      </c>
      <c r="P2656">
        <f>SUM(E2656/L2656)</f>
        <v>8.5</v>
      </c>
      <c r="Q2656" s="9" t="s">
        <v>8318</v>
      </c>
      <c r="R2656" t="s">
        <v>8354</v>
      </c>
      <c r="S2656" s="14">
        <f t="shared" si="386"/>
        <v>42055.309328703712</v>
      </c>
      <c r="T2656" s="14">
        <f t="shared" si="387"/>
        <v>42115.26766203704</v>
      </c>
      <c r="U2656">
        <f>SUM(L2656+5)</f>
        <v>11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385"/>
        <v>0.21033333333333334</v>
      </c>
      <c r="P2657"/>
      <c r="Q2657" s="9" t="s">
        <v>8318</v>
      </c>
      <c r="R2657" t="s">
        <v>8354</v>
      </c>
      <c r="S2657" s="14">
        <f t="shared" si="386"/>
        <v>42381.574618055558</v>
      </c>
      <c r="T2657" s="14">
        <f t="shared" si="387"/>
        <v>42409.541666666664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385"/>
        <v>0.11436666666666667</v>
      </c>
      <c r="P2658"/>
      <c r="Q2658" s="9" t="s">
        <v>8318</v>
      </c>
      <c r="R2658" t="s">
        <v>8354</v>
      </c>
      <c r="S2658" s="14">
        <f t="shared" si="386"/>
        <v>42767.396851851852</v>
      </c>
      <c r="T2658" s="14">
        <f t="shared" si="387"/>
        <v>42806.500000000007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385"/>
        <v>0.18737933333333334</v>
      </c>
      <c r="P2659"/>
      <c r="Q2659" s="9" t="s">
        <v>8318</v>
      </c>
      <c r="R2659" t="s">
        <v>8354</v>
      </c>
      <c r="S2659" s="14">
        <f t="shared" si="386"/>
        <v>42551.637187500004</v>
      </c>
      <c r="T2659" s="14">
        <f t="shared" si="387"/>
        <v>42584.770833333336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385"/>
        <v>9.2857142857142856E-4</v>
      </c>
      <c r="P2660">
        <f>SUM(E2660/L2660)</f>
        <v>22.75</v>
      </c>
      <c r="Q2660" s="9" t="s">
        <v>8318</v>
      </c>
      <c r="R2660" t="s">
        <v>8354</v>
      </c>
      <c r="S2660" s="14">
        <f t="shared" si="386"/>
        <v>42551.592523148152</v>
      </c>
      <c r="T2660" s="14">
        <f t="shared" si="387"/>
        <v>42581.592523148152</v>
      </c>
      <c r="U2660">
        <f>SUM(L2660+5)</f>
        <v>9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385"/>
        <v>2.720408163265306E-2</v>
      </c>
      <c r="P2661"/>
      <c r="Q2661" s="9" t="s">
        <v>8318</v>
      </c>
      <c r="R2661" t="s">
        <v>8354</v>
      </c>
      <c r="S2661" s="14">
        <f t="shared" si="386"/>
        <v>42081.777893518527</v>
      </c>
      <c r="T2661" s="14">
        <f t="shared" si="387"/>
        <v>42111.777893518527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385"/>
        <v>9.5E-4</v>
      </c>
      <c r="P2662">
        <f>SUM(E2662/L2662)</f>
        <v>3.8</v>
      </c>
      <c r="Q2662" s="9" t="s">
        <v>8318</v>
      </c>
      <c r="R2662" t="s">
        <v>8354</v>
      </c>
      <c r="S2662" s="14">
        <f t="shared" si="386"/>
        <v>42272.42150462963</v>
      </c>
      <c r="T2662" s="14">
        <f t="shared" si="387"/>
        <v>42332.463171296295</v>
      </c>
      <c r="U2662">
        <f>SUM(L2662+5)</f>
        <v>10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385"/>
        <v>1.0289999999999999</v>
      </c>
      <c r="P2663"/>
      <c r="Q2663" s="9" t="s">
        <v>8318</v>
      </c>
      <c r="R2663" t="s">
        <v>8355</v>
      </c>
      <c r="S2663" s="14">
        <f t="shared" si="386"/>
        <v>41542.66678240741</v>
      </c>
      <c r="T2663" s="14">
        <f t="shared" si="387"/>
        <v>41572.66678240741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385"/>
        <v>1.0680000000000001</v>
      </c>
      <c r="P2664"/>
      <c r="Q2664" s="9" t="s">
        <v>8318</v>
      </c>
      <c r="R2664" t="s">
        <v>8355</v>
      </c>
      <c r="S2664" s="14">
        <f t="shared" si="386"/>
        <v>42207.455011574079</v>
      </c>
      <c r="T2664" s="14">
        <f t="shared" si="387"/>
        <v>42237.455011574079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385"/>
        <v>1.0459624999999999</v>
      </c>
      <c r="P2665"/>
      <c r="Q2665" s="9" t="s">
        <v>8318</v>
      </c>
      <c r="R2665" t="s">
        <v>8355</v>
      </c>
      <c r="S2665" s="14">
        <f t="shared" si="386"/>
        <v>42222.331099537041</v>
      </c>
      <c r="T2665" s="14">
        <f t="shared" si="387"/>
        <v>42251.333333333336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385"/>
        <v>1.0342857142857143</v>
      </c>
      <c r="P2666"/>
      <c r="Q2666" s="9" t="s">
        <v>8318</v>
      </c>
      <c r="R2666" t="s">
        <v>8355</v>
      </c>
      <c r="S2666" s="14">
        <f t="shared" si="386"/>
        <v>42312.733761574076</v>
      </c>
      <c r="T2666" s="14">
        <f t="shared" si="387"/>
        <v>42346.999305555561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385"/>
        <v>1.2314285714285715</v>
      </c>
      <c r="P2667"/>
      <c r="Q2667" s="9" t="s">
        <v>8318</v>
      </c>
      <c r="R2667" t="s">
        <v>8355</v>
      </c>
      <c r="S2667" s="14">
        <f t="shared" si="386"/>
        <v>42083.603865740741</v>
      </c>
      <c r="T2667" s="14">
        <f t="shared" si="387"/>
        <v>42128.603865740741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385"/>
        <v>1.592951</v>
      </c>
      <c r="P2668"/>
      <c r="Q2668" s="9" t="s">
        <v>8318</v>
      </c>
      <c r="R2668" t="s">
        <v>8355</v>
      </c>
      <c r="S2668" s="14">
        <f t="shared" si="386"/>
        <v>42235.472673611112</v>
      </c>
      <c r="T2668" s="14">
        <f t="shared" si="387"/>
        <v>42272.583333333336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385"/>
        <v>1.1066666666666667</v>
      </c>
      <c r="P2669"/>
      <c r="Q2669" s="9" t="s">
        <v>8318</v>
      </c>
      <c r="R2669" t="s">
        <v>8355</v>
      </c>
      <c r="S2669" s="14">
        <f t="shared" si="386"/>
        <v>42380.634444444448</v>
      </c>
      <c r="T2669" s="14">
        <f t="shared" si="387"/>
        <v>42410.634444444448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385"/>
        <v>1.7070000000000001</v>
      </c>
      <c r="P2670"/>
      <c r="Q2670" s="9" t="s">
        <v>8318</v>
      </c>
      <c r="R2670" t="s">
        <v>8355</v>
      </c>
      <c r="S2670" s="14">
        <f t="shared" si="386"/>
        <v>42275.297048611108</v>
      </c>
      <c r="T2670" s="14">
        <f t="shared" si="387"/>
        <v>42317.313888888886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385"/>
        <v>1.25125</v>
      </c>
      <c r="P2671"/>
      <c r="Q2671" s="9" t="s">
        <v>8318</v>
      </c>
      <c r="R2671" t="s">
        <v>8355</v>
      </c>
      <c r="S2671" s="14">
        <f t="shared" si="386"/>
        <v>42318.744166666671</v>
      </c>
      <c r="T2671" s="14">
        <f t="shared" si="387"/>
        <v>42378.744166666671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385"/>
        <v>6.4158609339642042E-2</v>
      </c>
      <c r="P2672"/>
      <c r="Q2672" s="9" t="s">
        <v>8318</v>
      </c>
      <c r="R2672" t="s">
        <v>8355</v>
      </c>
      <c r="S2672" s="14">
        <f t="shared" si="386"/>
        <v>41820.728935185187</v>
      </c>
      <c r="T2672" s="14">
        <f t="shared" si="387"/>
        <v>41848.728935185187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385"/>
        <v>0.11344</v>
      </c>
      <c r="P2673"/>
      <c r="Q2673" s="9" t="s">
        <v>8318</v>
      </c>
      <c r="R2673" t="s">
        <v>8355</v>
      </c>
      <c r="S2673" s="14">
        <f t="shared" si="386"/>
        <v>41962.457361111119</v>
      </c>
      <c r="T2673" s="14">
        <f t="shared" si="387"/>
        <v>41992.526388888895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385"/>
        <v>0.33189999999999997</v>
      </c>
      <c r="P2674"/>
      <c r="Q2674" s="9" t="s">
        <v>8318</v>
      </c>
      <c r="R2674" t="s">
        <v>8355</v>
      </c>
      <c r="S2674" s="14">
        <f t="shared" si="386"/>
        <v>42344.592476851853</v>
      </c>
      <c r="T2674" s="14">
        <f t="shared" si="387"/>
        <v>42365.958333333336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385"/>
        <v>0.27579999999999999</v>
      </c>
      <c r="P2675"/>
      <c r="Q2675" s="9" t="s">
        <v>8318</v>
      </c>
      <c r="R2675" t="s">
        <v>8355</v>
      </c>
      <c r="S2675" s="14">
        <f t="shared" si="386"/>
        <v>41912.24998842593</v>
      </c>
      <c r="T2675" s="14">
        <f t="shared" si="387"/>
        <v>41941.65625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385"/>
        <v>0.62839999999999996</v>
      </c>
      <c r="P2676"/>
      <c r="Q2676" s="9" t="s">
        <v>8318</v>
      </c>
      <c r="R2676" t="s">
        <v>8355</v>
      </c>
      <c r="S2676" s="14">
        <f t="shared" si="386"/>
        <v>42529.341087962966</v>
      </c>
      <c r="T2676" s="14">
        <f t="shared" si="387"/>
        <v>42555.915972222225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385"/>
        <v>7.5880000000000003E-2</v>
      </c>
      <c r="P2677"/>
      <c r="Q2677" s="9" t="s">
        <v>8318</v>
      </c>
      <c r="R2677" t="s">
        <v>8355</v>
      </c>
      <c r="S2677" s="14">
        <f t="shared" si="386"/>
        <v>41923.565844907411</v>
      </c>
      <c r="T2677" s="14">
        <f t="shared" si="387"/>
        <v>41953.607511574075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385"/>
        <v>0.50380952380952382</v>
      </c>
      <c r="P2678"/>
      <c r="Q2678" s="9" t="s">
        <v>8318</v>
      </c>
      <c r="R2678" t="s">
        <v>8355</v>
      </c>
      <c r="S2678" s="14">
        <f t="shared" si="386"/>
        <v>42482.333032407412</v>
      </c>
      <c r="T2678" s="14">
        <f t="shared" si="387"/>
        <v>42512.333032407412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385"/>
        <v>0.17512820512820512</v>
      </c>
      <c r="P2679"/>
      <c r="Q2679" s="9" t="s">
        <v>8318</v>
      </c>
      <c r="R2679" t="s">
        <v>8355</v>
      </c>
      <c r="S2679" s="14">
        <f t="shared" si="386"/>
        <v>41792.737766203703</v>
      </c>
      <c r="T2679" s="14">
        <f t="shared" si="387"/>
        <v>41822.737766203703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385"/>
        <v>1.3750000000000001E-4</v>
      </c>
      <c r="P2680">
        <f t="shared" ref="P2680:P2681" si="388">SUM(E2680/L2680)</f>
        <v>550</v>
      </c>
      <c r="Q2680" s="9" t="s">
        <v>8318</v>
      </c>
      <c r="R2680" t="s">
        <v>8355</v>
      </c>
      <c r="S2680" s="14">
        <f t="shared" si="386"/>
        <v>42241.506539351853</v>
      </c>
      <c r="T2680" s="14">
        <f t="shared" si="387"/>
        <v>42271.506539351853</v>
      </c>
      <c r="U2680">
        <f t="shared" ref="U2680:U2681" si="389">SUM(L2680+5)</f>
        <v>7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385"/>
        <v>3.3E-3</v>
      </c>
      <c r="P2681">
        <f t="shared" si="388"/>
        <v>44</v>
      </c>
      <c r="Q2681" s="9" t="s">
        <v>8318</v>
      </c>
      <c r="R2681" t="s">
        <v>8355</v>
      </c>
      <c r="S2681" s="14">
        <f t="shared" si="386"/>
        <v>42032.709421296298</v>
      </c>
      <c r="T2681" s="14">
        <f t="shared" si="387"/>
        <v>42062.709421296298</v>
      </c>
      <c r="U2681">
        <f t="shared" si="389"/>
        <v>8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385"/>
        <v>8.6250000000000007E-3</v>
      </c>
      <c r="P2682"/>
      <c r="Q2682" s="9" t="s">
        <v>8318</v>
      </c>
      <c r="R2682" t="s">
        <v>8355</v>
      </c>
      <c r="S2682" s="14">
        <f t="shared" si="386"/>
        <v>42435.920034722229</v>
      </c>
      <c r="T2682" s="14">
        <f t="shared" si="387"/>
        <v>42465.878368055557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385"/>
        <v>6.875E-3</v>
      </c>
      <c r="P2683"/>
      <c r="Q2683" s="9" t="s">
        <v>8335</v>
      </c>
      <c r="R2683" t="s">
        <v>8336</v>
      </c>
      <c r="S2683" s="14">
        <f t="shared" si="386"/>
        <v>41805.603587962964</v>
      </c>
      <c r="T2683" s="14">
        <f t="shared" si="387"/>
        <v>41830.603587962964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385"/>
        <v>0.28299999999999997</v>
      </c>
      <c r="P2684"/>
      <c r="Q2684" s="9" t="s">
        <v>8335</v>
      </c>
      <c r="R2684" t="s">
        <v>8336</v>
      </c>
      <c r="S2684" s="14">
        <f t="shared" si="386"/>
        <v>41932.580324074079</v>
      </c>
      <c r="T2684" s="14">
        <f t="shared" si="387"/>
        <v>41964.957638888889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385"/>
        <v>2.3999999999999998E-3</v>
      </c>
      <c r="P2685">
        <f>SUM(E2685/L2685)</f>
        <v>12</v>
      </c>
      <c r="Q2685" s="9" t="s">
        <v>8335</v>
      </c>
      <c r="R2685" t="s">
        <v>8336</v>
      </c>
      <c r="S2685" s="14">
        <f t="shared" si="386"/>
        <v>42034.463425925926</v>
      </c>
      <c r="T2685" s="14">
        <f t="shared" si="387"/>
        <v>42064.463425925926</v>
      </c>
      <c r="U2685">
        <f>SUM(L2685+5)</f>
        <v>8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385"/>
        <v>1.1428571428571429E-2</v>
      </c>
      <c r="P2686"/>
      <c r="Q2686" s="9" t="s">
        <v>8335</v>
      </c>
      <c r="R2686" t="s">
        <v>8336</v>
      </c>
      <c r="S2686" s="14">
        <f t="shared" si="386"/>
        <v>41820.622974537036</v>
      </c>
      <c r="T2686" s="14">
        <f t="shared" si="387"/>
        <v>41860.622974537036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385"/>
        <v>2.0000000000000001E-4</v>
      </c>
      <c r="P2687">
        <f t="shared" ref="P2687:P2691" si="390">SUM(E2687/L2687)</f>
        <v>10</v>
      </c>
      <c r="Q2687" s="9" t="s">
        <v>8335</v>
      </c>
      <c r="R2687" t="s">
        <v>8336</v>
      </c>
      <c r="S2687" s="14">
        <f t="shared" si="386"/>
        <v>42061.404282407406</v>
      </c>
      <c r="T2687" s="14">
        <f t="shared" si="387"/>
        <v>42121.362615740749</v>
      </c>
      <c r="U2687">
        <f t="shared" ref="U2687:U2691" si="391">SUM(L2687+5)</f>
        <v>6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385"/>
        <v>0</v>
      </c>
      <c r="P2688" t="e">
        <f t="shared" si="390"/>
        <v>#DIV/0!</v>
      </c>
      <c r="Q2688" s="9" t="s">
        <v>8335</v>
      </c>
      <c r="R2688" t="s">
        <v>8336</v>
      </c>
      <c r="S2688" s="14">
        <f t="shared" si="386"/>
        <v>41892.683136574073</v>
      </c>
      <c r="T2688" s="14">
        <f t="shared" si="387"/>
        <v>41912.683136574073</v>
      </c>
      <c r="U2688">
        <f t="shared" si="391"/>
        <v>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385"/>
        <v>0</v>
      </c>
      <c r="P2689" t="e">
        <f t="shared" si="390"/>
        <v>#DIV/0!</v>
      </c>
      <c r="Q2689" s="9" t="s">
        <v>8335</v>
      </c>
      <c r="R2689" t="s">
        <v>8336</v>
      </c>
      <c r="S2689" s="14">
        <f t="shared" si="386"/>
        <v>42154.348587962966</v>
      </c>
      <c r="T2689" s="14">
        <f t="shared" si="387"/>
        <v>42184.348587962966</v>
      </c>
      <c r="U2689">
        <f t="shared" si="391"/>
        <v>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385"/>
        <v>1.48E-3</v>
      </c>
      <c r="P2690">
        <f t="shared" si="390"/>
        <v>5.2857142857142856</v>
      </c>
      <c r="Q2690" s="9" t="s">
        <v>8335</v>
      </c>
      <c r="R2690" t="s">
        <v>8336</v>
      </c>
      <c r="S2690" s="14">
        <f t="shared" si="386"/>
        <v>42027.827199074083</v>
      </c>
      <c r="T2690" s="14">
        <f t="shared" si="387"/>
        <v>42058.833333333336</v>
      </c>
      <c r="U2690">
        <f t="shared" si="391"/>
        <v>19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392">E2691/D2691</f>
        <v>2.8571428571428571E-5</v>
      </c>
      <c r="P2691">
        <f t="shared" si="390"/>
        <v>1</v>
      </c>
      <c r="Q2691" s="9" t="s">
        <v>8335</v>
      </c>
      <c r="R2691" t="s">
        <v>8336</v>
      </c>
      <c r="S2691" s="14">
        <f t="shared" ref="S2691:S2754" si="393">((J2691/60/60/24)+DATE(1970,1,1)+(-7/24))</f>
        <v>42551.670023148145</v>
      </c>
      <c r="T2691" s="14">
        <f t="shared" ref="T2691:T2754" si="394">((I2691/60/60/24)+DATE(1970,1,1)+(-7/24))</f>
        <v>42581.670023148145</v>
      </c>
      <c r="U2691">
        <f t="shared" si="391"/>
        <v>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392"/>
        <v>0.107325</v>
      </c>
      <c r="P2692"/>
      <c r="Q2692" s="9" t="s">
        <v>8335</v>
      </c>
      <c r="R2692" t="s">
        <v>8336</v>
      </c>
      <c r="S2692" s="14">
        <f t="shared" si="393"/>
        <v>42112.813379629632</v>
      </c>
      <c r="T2692" s="14">
        <f t="shared" si="394"/>
        <v>42157.813379629632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392"/>
        <v>5.3846153846153844E-4</v>
      </c>
      <c r="P2693">
        <f>SUM(E2693/L2693)</f>
        <v>17.5</v>
      </c>
      <c r="Q2693" s="9" t="s">
        <v>8335</v>
      </c>
      <c r="R2693" t="s">
        <v>8336</v>
      </c>
      <c r="S2693" s="14">
        <f t="shared" si="393"/>
        <v>42089.432372685187</v>
      </c>
      <c r="T2693" s="14">
        <f t="shared" si="394"/>
        <v>42134.432372685187</v>
      </c>
      <c r="U2693">
        <f>SUM(L2693+5)</f>
        <v>7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392"/>
        <v>7.1428571428571426E-3</v>
      </c>
      <c r="P2694"/>
      <c r="Q2694" s="9" t="s">
        <v>8335</v>
      </c>
      <c r="R2694" t="s">
        <v>8336</v>
      </c>
      <c r="S2694" s="14">
        <f t="shared" si="393"/>
        <v>42058.042361111111</v>
      </c>
      <c r="T2694" s="14">
        <f t="shared" si="394"/>
        <v>42088.000694444447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392"/>
        <v>8.0000000000000002E-3</v>
      </c>
      <c r="P2695"/>
      <c r="Q2695" s="9" t="s">
        <v>8335</v>
      </c>
      <c r="R2695" t="s">
        <v>8336</v>
      </c>
      <c r="S2695" s="14">
        <f t="shared" si="393"/>
        <v>41833.846828703703</v>
      </c>
      <c r="T2695" s="14">
        <f t="shared" si="394"/>
        <v>41863.846828703703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392"/>
        <v>3.3333333333333335E-5</v>
      </c>
      <c r="P2696">
        <f t="shared" ref="P2696:P2697" si="395">SUM(E2696/L2696)</f>
        <v>1</v>
      </c>
      <c r="Q2696" s="9" t="s">
        <v>8335</v>
      </c>
      <c r="R2696" t="s">
        <v>8336</v>
      </c>
      <c r="S2696" s="14">
        <f t="shared" si="393"/>
        <v>41877.84883101852</v>
      </c>
      <c r="T2696" s="14">
        <f t="shared" si="394"/>
        <v>41907.84883101852</v>
      </c>
      <c r="U2696">
        <f t="shared" ref="U2696:U2697" si="396">SUM(L2696+5)</f>
        <v>6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392"/>
        <v>4.7333333333333333E-3</v>
      </c>
      <c r="P2697">
        <f t="shared" si="395"/>
        <v>23.666666666666668</v>
      </c>
      <c r="Q2697" s="9" t="s">
        <v>8335</v>
      </c>
      <c r="R2697" t="s">
        <v>8336</v>
      </c>
      <c r="S2697" s="14">
        <f t="shared" si="393"/>
        <v>42047.89025462963</v>
      </c>
      <c r="T2697" s="14">
        <f t="shared" si="394"/>
        <v>42107.848587962966</v>
      </c>
      <c r="U2697">
        <f t="shared" si="396"/>
        <v>8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392"/>
        <v>5.6500000000000002E-2</v>
      </c>
      <c r="P2698"/>
      <c r="Q2698" s="9" t="s">
        <v>8335</v>
      </c>
      <c r="R2698" t="s">
        <v>8336</v>
      </c>
      <c r="S2698" s="14">
        <f t="shared" si="393"/>
        <v>41964.552777777782</v>
      </c>
      <c r="T2698" s="14">
        <f t="shared" si="394"/>
        <v>41998.552777777782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392"/>
        <v>0.26352173913043481</v>
      </c>
      <c r="P2699"/>
      <c r="Q2699" s="9" t="s">
        <v>8335</v>
      </c>
      <c r="R2699" t="s">
        <v>8336</v>
      </c>
      <c r="S2699" s="14">
        <f t="shared" si="393"/>
        <v>42187.648414351854</v>
      </c>
      <c r="T2699" s="14">
        <f t="shared" si="394"/>
        <v>42218.625000000007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392"/>
        <v>3.2512500000000002E-3</v>
      </c>
      <c r="P2700">
        <f t="shared" ref="P2700:P2701" si="397">SUM(E2700/L2700)</f>
        <v>13.005000000000001</v>
      </c>
      <c r="Q2700" s="9" t="s">
        <v>8335</v>
      </c>
      <c r="R2700" t="s">
        <v>8336</v>
      </c>
      <c r="S2700" s="14">
        <f t="shared" si="393"/>
        <v>41787.606574074074</v>
      </c>
      <c r="T2700" s="14">
        <f t="shared" si="394"/>
        <v>41817.606574074074</v>
      </c>
      <c r="U2700">
        <f t="shared" ref="U2700:U2701" si="398">SUM(L2700+5)</f>
        <v>7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392"/>
        <v>0</v>
      </c>
      <c r="P2701" t="e">
        <f t="shared" si="397"/>
        <v>#DIV/0!</v>
      </c>
      <c r="Q2701" s="9" t="s">
        <v>8335</v>
      </c>
      <c r="R2701" t="s">
        <v>8336</v>
      </c>
      <c r="S2701" s="14">
        <f t="shared" si="393"/>
        <v>41829.604895833334</v>
      </c>
      <c r="T2701" s="14">
        <f t="shared" si="394"/>
        <v>41859.604895833334</v>
      </c>
      <c r="U2701">
        <f t="shared" si="398"/>
        <v>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392"/>
        <v>7.0007000700070005E-3</v>
      </c>
      <c r="P2702"/>
      <c r="Q2702" s="9" t="s">
        <v>8335</v>
      </c>
      <c r="R2702" t="s">
        <v>8336</v>
      </c>
      <c r="S2702" s="14">
        <f t="shared" si="393"/>
        <v>41870.583009259266</v>
      </c>
      <c r="T2702" s="14">
        <f t="shared" si="394"/>
        <v>41900.583009259266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392"/>
        <v>0.46176470588235297</v>
      </c>
      <c r="P2703"/>
      <c r="Q2703" s="9" t="s">
        <v>8316</v>
      </c>
      <c r="R2703" t="s">
        <v>8356</v>
      </c>
      <c r="S2703" s="14">
        <f t="shared" si="393"/>
        <v>42801.483032407406</v>
      </c>
      <c r="T2703" s="14">
        <f t="shared" si="394"/>
        <v>42832.441365740742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392"/>
        <v>0.34410000000000002</v>
      </c>
      <c r="P2704"/>
      <c r="Q2704" s="9" t="s">
        <v>8316</v>
      </c>
      <c r="R2704" t="s">
        <v>8356</v>
      </c>
      <c r="S2704" s="14">
        <f t="shared" si="393"/>
        <v>42800.510150462964</v>
      </c>
      <c r="T2704" s="14">
        <f t="shared" si="394"/>
        <v>42830.4684837963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392"/>
        <v>1.0375000000000001</v>
      </c>
      <c r="P2705"/>
      <c r="Q2705" s="9" t="s">
        <v>8316</v>
      </c>
      <c r="R2705" t="s">
        <v>8356</v>
      </c>
      <c r="S2705" s="14">
        <f t="shared" si="393"/>
        <v>42756.398495370369</v>
      </c>
      <c r="T2705" s="14">
        <f t="shared" si="394"/>
        <v>42816.356828703705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392"/>
        <v>6.0263157894736845E-2</v>
      </c>
      <c r="P2706"/>
      <c r="Q2706" s="9" t="s">
        <v>8316</v>
      </c>
      <c r="R2706" t="s">
        <v>8356</v>
      </c>
      <c r="S2706" s="14">
        <f t="shared" si="393"/>
        <v>42787.570763888893</v>
      </c>
      <c r="T2706" s="14">
        <f t="shared" si="394"/>
        <v>42830.529097222221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392"/>
        <v>0.10539393939393939</v>
      </c>
      <c r="P2707"/>
      <c r="Q2707" s="9" t="s">
        <v>8316</v>
      </c>
      <c r="R2707" t="s">
        <v>8356</v>
      </c>
      <c r="S2707" s="14">
        <f t="shared" si="393"/>
        <v>42773.624513888892</v>
      </c>
      <c r="T2707" s="14">
        <f t="shared" si="394"/>
        <v>42818.582847222227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392"/>
        <v>1.1229714285714285</v>
      </c>
      <c r="P2708"/>
      <c r="Q2708" s="9" t="s">
        <v>8316</v>
      </c>
      <c r="R2708" t="s">
        <v>8356</v>
      </c>
      <c r="S2708" s="14">
        <f t="shared" si="393"/>
        <v>41899.003275462965</v>
      </c>
      <c r="T2708" s="14">
        <f t="shared" si="394"/>
        <v>41927.999305555561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392"/>
        <v>3.50844625</v>
      </c>
      <c r="P2709"/>
      <c r="Q2709" s="9" t="s">
        <v>8316</v>
      </c>
      <c r="R2709" t="s">
        <v>8356</v>
      </c>
      <c r="S2709" s="14">
        <f t="shared" si="393"/>
        <v>41391.49123842593</v>
      </c>
      <c r="T2709" s="14">
        <f t="shared" si="394"/>
        <v>41420.999305555561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392"/>
        <v>2.3321535</v>
      </c>
      <c r="P2710"/>
      <c r="Q2710" s="9" t="s">
        <v>8316</v>
      </c>
      <c r="R2710" t="s">
        <v>8356</v>
      </c>
      <c r="S2710" s="14">
        <f t="shared" si="393"/>
        <v>42512.406550925931</v>
      </c>
      <c r="T2710" s="14">
        <f t="shared" si="394"/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392"/>
        <v>1.01606</v>
      </c>
      <c r="P2711"/>
      <c r="Q2711" s="9" t="s">
        <v>8316</v>
      </c>
      <c r="R2711" t="s">
        <v>8356</v>
      </c>
      <c r="S2711" s="14">
        <f t="shared" si="393"/>
        <v>42611.858113425929</v>
      </c>
      <c r="T2711" s="14">
        <f t="shared" si="394"/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392"/>
        <v>1.5390035000000002</v>
      </c>
      <c r="P2712"/>
      <c r="Q2712" s="9" t="s">
        <v>8316</v>
      </c>
      <c r="R2712" t="s">
        <v>8356</v>
      </c>
      <c r="S2712" s="14">
        <f t="shared" si="393"/>
        <v>41827.937824074077</v>
      </c>
      <c r="T2712" s="14">
        <f t="shared" si="394"/>
        <v>41859.791666666672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392"/>
        <v>1.007161125319693</v>
      </c>
      <c r="P2713"/>
      <c r="Q2713" s="9" t="s">
        <v>8316</v>
      </c>
      <c r="R2713" t="s">
        <v>8356</v>
      </c>
      <c r="S2713" s="14">
        <f t="shared" si="393"/>
        <v>41780.453587962969</v>
      </c>
      <c r="T2713" s="14">
        <f t="shared" si="394"/>
        <v>41810.625694444447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392"/>
        <v>1.3138181818181818</v>
      </c>
      <c r="P2714"/>
      <c r="Q2714" s="9" t="s">
        <v>8316</v>
      </c>
      <c r="R2714" t="s">
        <v>8356</v>
      </c>
      <c r="S2714" s="14">
        <f t="shared" si="393"/>
        <v>41431.770370370374</v>
      </c>
      <c r="T2714" s="14">
        <f t="shared" si="394"/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392"/>
        <v>1.0224133333333334</v>
      </c>
      <c r="P2715"/>
      <c r="Q2715" s="9" t="s">
        <v>8316</v>
      </c>
      <c r="R2715" t="s">
        <v>8356</v>
      </c>
      <c r="S2715" s="14">
        <f t="shared" si="393"/>
        <v>42322.362083333333</v>
      </c>
      <c r="T2715" s="14">
        <f t="shared" si="394"/>
        <v>42362.362083333333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392"/>
        <v>1.1635599999999999</v>
      </c>
      <c r="P2716"/>
      <c r="Q2716" s="9" t="s">
        <v>8316</v>
      </c>
      <c r="R2716" t="s">
        <v>8356</v>
      </c>
      <c r="S2716" s="14">
        <f t="shared" si="393"/>
        <v>42629.363379629627</v>
      </c>
      <c r="T2716" s="14">
        <f t="shared" si="394"/>
        <v>42657.666666666664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392"/>
        <v>2.6462241666666664</v>
      </c>
      <c r="P2717"/>
      <c r="Q2717" s="9" t="s">
        <v>8316</v>
      </c>
      <c r="R2717" t="s">
        <v>8356</v>
      </c>
      <c r="S2717" s="14">
        <f t="shared" si="393"/>
        <v>42387.106805555559</v>
      </c>
      <c r="T2717" s="14">
        <f t="shared" si="394"/>
        <v>42421.106805555559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392"/>
        <v>1.1998010000000001</v>
      </c>
      <c r="P2718"/>
      <c r="Q2718" s="9" t="s">
        <v>8316</v>
      </c>
      <c r="R2718" t="s">
        <v>8356</v>
      </c>
      <c r="S2718" s="14">
        <f t="shared" si="393"/>
        <v>42255.041585648149</v>
      </c>
      <c r="T2718" s="14">
        <f t="shared" si="394"/>
        <v>42285.041585648149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392"/>
        <v>1.2010400000000001</v>
      </c>
      <c r="P2719"/>
      <c r="Q2719" s="9" t="s">
        <v>8316</v>
      </c>
      <c r="R2719" t="s">
        <v>8356</v>
      </c>
      <c r="S2719" s="14">
        <f t="shared" si="393"/>
        <v>41934.623252314821</v>
      </c>
      <c r="T2719" s="14">
        <f t="shared" si="394"/>
        <v>41979.664918981485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392"/>
        <v>1.0358333333333334</v>
      </c>
      <c r="P2720"/>
      <c r="Q2720" s="9" t="s">
        <v>8316</v>
      </c>
      <c r="R2720" t="s">
        <v>8356</v>
      </c>
      <c r="S2720" s="14">
        <f t="shared" si="393"/>
        <v>42465.304918981485</v>
      </c>
      <c r="T2720" s="14">
        <f t="shared" si="394"/>
        <v>42493.666666666664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392"/>
        <v>1.0883333333333334</v>
      </c>
      <c r="P2721"/>
      <c r="Q2721" s="9" t="s">
        <v>8316</v>
      </c>
      <c r="R2721" t="s">
        <v>8356</v>
      </c>
      <c r="S2721" s="14">
        <f t="shared" si="393"/>
        <v>42417.73951388889</v>
      </c>
      <c r="T2721" s="14">
        <f t="shared" si="394"/>
        <v>42477.697847222218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392"/>
        <v>1.1812400000000001</v>
      </c>
      <c r="P2722"/>
      <c r="Q2722" s="9" t="s">
        <v>8316</v>
      </c>
      <c r="R2722" t="s">
        <v>8356</v>
      </c>
      <c r="S2722" s="14">
        <f t="shared" si="393"/>
        <v>42655.174224537033</v>
      </c>
      <c r="T2722" s="14">
        <f t="shared" si="394"/>
        <v>42685.215891203705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392"/>
        <v>14.62</v>
      </c>
      <c r="P2723"/>
      <c r="Q2723" s="9" t="s">
        <v>8318</v>
      </c>
      <c r="R2723" t="s">
        <v>8348</v>
      </c>
      <c r="S2723" s="14">
        <f t="shared" si="393"/>
        <v>41493.252291666671</v>
      </c>
      <c r="T2723" s="14">
        <f t="shared" si="394"/>
        <v>41523.5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392"/>
        <v>2.5253999999999999</v>
      </c>
      <c r="P2724"/>
      <c r="Q2724" s="9" t="s">
        <v>8318</v>
      </c>
      <c r="R2724" t="s">
        <v>8348</v>
      </c>
      <c r="S2724" s="14">
        <f t="shared" si="393"/>
        <v>42704.565428240741</v>
      </c>
      <c r="T2724" s="14">
        <f t="shared" si="394"/>
        <v>42764.565428240741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392"/>
        <v>1.4005000000000001</v>
      </c>
      <c r="P2725"/>
      <c r="Q2725" s="9" t="s">
        <v>8318</v>
      </c>
      <c r="R2725" t="s">
        <v>8348</v>
      </c>
      <c r="S2725" s="14">
        <f t="shared" si="393"/>
        <v>41944.547314814816</v>
      </c>
      <c r="T2725" s="14">
        <f t="shared" si="394"/>
        <v>42004.58898148148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392"/>
        <v>2.9687520259319289</v>
      </c>
      <c r="P2726"/>
      <c r="Q2726" s="9" t="s">
        <v>8318</v>
      </c>
      <c r="R2726" t="s">
        <v>8348</v>
      </c>
      <c r="S2726" s="14">
        <f t="shared" si="393"/>
        <v>42199.035405092596</v>
      </c>
      <c r="T2726" s="14">
        <f t="shared" si="394"/>
        <v>42231.035405092596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392"/>
        <v>1.445425</v>
      </c>
      <c r="P2727"/>
      <c r="Q2727" s="9" t="s">
        <v>8318</v>
      </c>
      <c r="R2727" t="s">
        <v>8348</v>
      </c>
      <c r="S2727" s="14">
        <f t="shared" si="393"/>
        <v>42745.452951388892</v>
      </c>
      <c r="T2727" s="14">
        <f t="shared" si="394"/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392"/>
        <v>1.05745</v>
      </c>
      <c r="P2728"/>
      <c r="Q2728" s="9" t="s">
        <v>8318</v>
      </c>
      <c r="R2728" t="s">
        <v>8348</v>
      </c>
      <c r="S2728" s="14">
        <f t="shared" si="393"/>
        <v>42452.288321759261</v>
      </c>
      <c r="T2728" s="14">
        <f t="shared" si="394"/>
        <v>42482.288321759261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392"/>
        <v>4.9321000000000002</v>
      </c>
      <c r="P2729"/>
      <c r="Q2729" s="9" t="s">
        <v>8318</v>
      </c>
      <c r="R2729" t="s">
        <v>8348</v>
      </c>
      <c r="S2729" s="14">
        <f t="shared" si="393"/>
        <v>42198.384988425933</v>
      </c>
      <c r="T2729" s="14">
        <f t="shared" si="394"/>
        <v>42223.384988425933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392"/>
        <v>2.0182666666666669</v>
      </c>
      <c r="P2730"/>
      <c r="Q2730" s="9" t="s">
        <v>8318</v>
      </c>
      <c r="R2730" t="s">
        <v>8348</v>
      </c>
      <c r="S2730" s="14">
        <f t="shared" si="393"/>
        <v>42333.308263888895</v>
      </c>
      <c r="T2730" s="14">
        <f t="shared" si="394"/>
        <v>42368.308263888895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392"/>
        <v>1.0444</v>
      </c>
      <c r="P2731"/>
      <c r="Q2731" s="9" t="s">
        <v>8318</v>
      </c>
      <c r="R2731" t="s">
        <v>8348</v>
      </c>
      <c r="S2731" s="14">
        <f t="shared" si="393"/>
        <v>42094.949039351857</v>
      </c>
      <c r="T2731" s="14">
        <f t="shared" si="394"/>
        <v>42124.949039351857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392"/>
        <v>1.7029262962962963</v>
      </c>
      <c r="P2732"/>
      <c r="Q2732" s="9" t="s">
        <v>8318</v>
      </c>
      <c r="R2732" t="s">
        <v>8348</v>
      </c>
      <c r="S2732" s="14">
        <f t="shared" si="393"/>
        <v>41351.249710648153</v>
      </c>
      <c r="T2732" s="14">
        <f t="shared" si="394"/>
        <v>41386.249710648153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392"/>
        <v>1.0430333333333333</v>
      </c>
      <c r="P2733"/>
      <c r="Q2733" s="9" t="s">
        <v>8318</v>
      </c>
      <c r="R2733" t="s">
        <v>8348</v>
      </c>
      <c r="S2733" s="14">
        <f t="shared" si="393"/>
        <v>41872.23405092593</v>
      </c>
      <c r="T2733" s="14">
        <f t="shared" si="394"/>
        <v>41929.875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392"/>
        <v>1.1825000000000001</v>
      </c>
      <c r="P2734"/>
      <c r="Q2734" s="9" t="s">
        <v>8318</v>
      </c>
      <c r="R2734" t="s">
        <v>8348</v>
      </c>
      <c r="S2734" s="14">
        <f t="shared" si="393"/>
        <v>41389.516527777778</v>
      </c>
      <c r="T2734" s="14">
        <f t="shared" si="394"/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392"/>
        <v>1.07538</v>
      </c>
      <c r="P2735"/>
      <c r="Q2735" s="9" t="s">
        <v>8318</v>
      </c>
      <c r="R2735" t="s">
        <v>8348</v>
      </c>
      <c r="S2735" s="14">
        <f t="shared" si="393"/>
        <v>42043.981180555558</v>
      </c>
      <c r="T2735" s="14">
        <f t="shared" si="394"/>
        <v>42103.939513888887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392"/>
        <v>22603</v>
      </c>
      <c r="P2736"/>
      <c r="Q2736" s="9" t="s">
        <v>8318</v>
      </c>
      <c r="R2736" t="s">
        <v>8348</v>
      </c>
      <c r="S2736" s="14">
        <f t="shared" si="393"/>
        <v>42626.377222222225</v>
      </c>
      <c r="T2736" s="14">
        <f t="shared" si="394"/>
        <v>42656.624305555561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392"/>
        <v>9.7813466666666677</v>
      </c>
      <c r="P2737"/>
      <c r="Q2737" s="9" t="s">
        <v>8318</v>
      </c>
      <c r="R2737" t="s">
        <v>8348</v>
      </c>
      <c r="S2737" s="14">
        <f t="shared" si="393"/>
        <v>41315.829282407409</v>
      </c>
      <c r="T2737" s="14">
        <f t="shared" si="394"/>
        <v>41346.541666666672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392"/>
        <v>1.2290000000000001</v>
      </c>
      <c r="P2738"/>
      <c r="Q2738" s="9" t="s">
        <v>8318</v>
      </c>
      <c r="R2738" t="s">
        <v>8348</v>
      </c>
      <c r="S2738" s="14">
        <f t="shared" si="393"/>
        <v>41722.3746875</v>
      </c>
      <c r="T2738" s="14">
        <f t="shared" si="394"/>
        <v>41752.3746875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392"/>
        <v>2.4606080000000001</v>
      </c>
      <c r="P2739"/>
      <c r="Q2739" s="9" t="s">
        <v>8318</v>
      </c>
      <c r="R2739" t="s">
        <v>8348</v>
      </c>
      <c r="S2739" s="14">
        <f t="shared" si="393"/>
        <v>41611.626006944447</v>
      </c>
      <c r="T2739" s="14">
        <f t="shared" si="394"/>
        <v>41654.5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392"/>
        <v>1.4794</v>
      </c>
      <c r="P2740"/>
      <c r="Q2740" s="9" t="s">
        <v>8318</v>
      </c>
      <c r="R2740" t="s">
        <v>8348</v>
      </c>
      <c r="S2740" s="14">
        <f t="shared" si="393"/>
        <v>42619.851898148154</v>
      </c>
      <c r="T2740" s="14">
        <f t="shared" si="394"/>
        <v>42679.851898148154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392"/>
        <v>3.8409090909090908</v>
      </c>
      <c r="P2741"/>
      <c r="Q2741" s="9" t="s">
        <v>8318</v>
      </c>
      <c r="R2741" t="s">
        <v>8348</v>
      </c>
      <c r="S2741" s="14">
        <f t="shared" si="393"/>
        <v>41719.596261574079</v>
      </c>
      <c r="T2741" s="14">
        <f t="shared" si="394"/>
        <v>41764.596261574079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392"/>
        <v>1.0333333333333334</v>
      </c>
      <c r="P2742"/>
      <c r="Q2742" s="9" t="s">
        <v>8318</v>
      </c>
      <c r="R2742" t="s">
        <v>8348</v>
      </c>
      <c r="S2742" s="14">
        <f t="shared" si="393"/>
        <v>42044.740185185183</v>
      </c>
      <c r="T2742" s="14">
        <f t="shared" si="394"/>
        <v>42074.698518518526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392"/>
        <v>4.3750000000000004E-3</v>
      </c>
      <c r="P2743">
        <f>SUM(E2743/L2743)</f>
        <v>8.75</v>
      </c>
      <c r="Q2743" s="9" t="s">
        <v>8321</v>
      </c>
      <c r="R2743" t="s">
        <v>8357</v>
      </c>
      <c r="S2743" s="14">
        <f t="shared" si="393"/>
        <v>41911.365763888891</v>
      </c>
      <c r="T2743" s="14">
        <f t="shared" si="394"/>
        <v>41931.796527777777</v>
      </c>
      <c r="U2743">
        <f>SUM(L2743+5)</f>
        <v>9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392"/>
        <v>0.29239999999999999</v>
      </c>
      <c r="P2744"/>
      <c r="Q2744" s="9" t="s">
        <v>8321</v>
      </c>
      <c r="R2744" t="s">
        <v>8357</v>
      </c>
      <c r="S2744" s="14">
        <f t="shared" si="393"/>
        <v>41030.428090277783</v>
      </c>
      <c r="T2744" s="14">
        <f t="shared" si="394"/>
        <v>41044.428090277783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392"/>
        <v>0</v>
      </c>
      <c r="P2745" t="e">
        <f>SUM(E2745/L2745)</f>
        <v>#DIV/0!</v>
      </c>
      <c r="Q2745" s="9" t="s">
        <v>8321</v>
      </c>
      <c r="R2745" t="s">
        <v>8357</v>
      </c>
      <c r="S2745" s="14">
        <f t="shared" si="393"/>
        <v>42632.037118055559</v>
      </c>
      <c r="T2745" s="14">
        <f t="shared" si="394"/>
        <v>42662.037118055559</v>
      </c>
      <c r="U2745">
        <f>SUM(L2745+5)</f>
        <v>5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392"/>
        <v>5.2187499999999998E-2</v>
      </c>
      <c r="P2746"/>
      <c r="Q2746" s="9" t="s">
        <v>8321</v>
      </c>
      <c r="R2746" t="s">
        <v>8357</v>
      </c>
      <c r="S2746" s="14">
        <f t="shared" si="393"/>
        <v>40937.770810185189</v>
      </c>
      <c r="T2746" s="14">
        <f t="shared" si="394"/>
        <v>40967.770810185189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392"/>
        <v>0.21887499999999999</v>
      </c>
      <c r="P2747"/>
      <c r="Q2747" s="9" t="s">
        <v>8321</v>
      </c>
      <c r="R2747" t="s">
        <v>8357</v>
      </c>
      <c r="S2747" s="14">
        <f t="shared" si="393"/>
        <v>41044.696388888893</v>
      </c>
      <c r="T2747" s="14">
        <f t="shared" si="394"/>
        <v>41104.696388888893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392"/>
        <v>0.26700000000000002</v>
      </c>
      <c r="P2748"/>
      <c r="Q2748" s="9" t="s">
        <v>8321</v>
      </c>
      <c r="R2748" t="s">
        <v>8357</v>
      </c>
      <c r="S2748" s="14">
        <f t="shared" si="393"/>
        <v>41850.489710648151</v>
      </c>
      <c r="T2748" s="14">
        <f t="shared" si="394"/>
        <v>41880.489710648151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392"/>
        <v>0.28000000000000003</v>
      </c>
      <c r="P2749"/>
      <c r="Q2749" s="9" t="s">
        <v>8321</v>
      </c>
      <c r="R2749" t="s">
        <v>8357</v>
      </c>
      <c r="S2749" s="14">
        <f t="shared" si="393"/>
        <v>41044.356446759266</v>
      </c>
      <c r="T2749" s="14">
        <f t="shared" si="394"/>
        <v>41075.840277777781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392"/>
        <v>1.06E-2</v>
      </c>
      <c r="P2750"/>
      <c r="Q2750" s="9" t="s">
        <v>8321</v>
      </c>
      <c r="R2750" t="s">
        <v>8357</v>
      </c>
      <c r="S2750" s="14">
        <f t="shared" si="393"/>
        <v>42585.419004629635</v>
      </c>
      <c r="T2750" s="14">
        <f t="shared" si="394"/>
        <v>42615.419004629635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392"/>
        <v>1.0999999999999999E-2</v>
      </c>
      <c r="P2751"/>
      <c r="Q2751" s="9" t="s">
        <v>8321</v>
      </c>
      <c r="R2751" t="s">
        <v>8357</v>
      </c>
      <c r="S2751" s="14">
        <f t="shared" si="393"/>
        <v>42068.507372685192</v>
      </c>
      <c r="T2751" s="14">
        <f t="shared" si="394"/>
        <v>42098.46570601852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392"/>
        <v>0</v>
      </c>
      <c r="P2752" t="e">
        <f t="shared" ref="P2752:P2753" si="399">SUM(E2752/L2752)</f>
        <v>#DIV/0!</v>
      </c>
      <c r="Q2752" s="9" t="s">
        <v>8321</v>
      </c>
      <c r="R2752" t="s">
        <v>8357</v>
      </c>
      <c r="S2752" s="14">
        <f t="shared" si="393"/>
        <v>41078.608159722222</v>
      </c>
      <c r="T2752" s="14">
        <f t="shared" si="394"/>
        <v>41090.541666666672</v>
      </c>
      <c r="U2752">
        <f t="shared" ref="U2752:U2753" si="400">SUM(L2752+5)</f>
        <v>5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392"/>
        <v>0</v>
      </c>
      <c r="P2753" t="e">
        <f t="shared" si="399"/>
        <v>#DIV/0!</v>
      </c>
      <c r="Q2753" s="9" t="s">
        <v>8321</v>
      </c>
      <c r="R2753" t="s">
        <v>8357</v>
      </c>
      <c r="S2753" s="14">
        <f t="shared" si="393"/>
        <v>41747.595393518524</v>
      </c>
      <c r="T2753" s="14">
        <f t="shared" si="394"/>
        <v>41807.595393518524</v>
      </c>
      <c r="U2753">
        <f t="shared" si="400"/>
        <v>5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392"/>
        <v>0.11458333333333333</v>
      </c>
      <c r="P2754"/>
      <c r="Q2754" s="9" t="s">
        <v>8321</v>
      </c>
      <c r="R2754" t="s">
        <v>8357</v>
      </c>
      <c r="S2754" s="14">
        <f t="shared" si="393"/>
        <v>40855.473425925928</v>
      </c>
      <c r="T2754" s="14">
        <f t="shared" si="394"/>
        <v>40895.473425925928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401">E2755/D2755</f>
        <v>0.19</v>
      </c>
      <c r="P2755"/>
      <c r="Q2755" s="9" t="s">
        <v>8321</v>
      </c>
      <c r="R2755" t="s">
        <v>8357</v>
      </c>
      <c r="S2755" s="14">
        <f t="shared" ref="S2755:S2818" si="402">((J2755/60/60/24)+DATE(1970,1,1)+(-7/24))</f>
        <v>41117.6090625</v>
      </c>
      <c r="T2755" s="14">
        <f t="shared" ref="T2755:T2818" si="403">((I2755/60/60/24)+DATE(1970,1,1)+(-7/24))</f>
        <v>41147.6090625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401"/>
        <v>0</v>
      </c>
      <c r="P2756" t="e">
        <f>SUM(E2756/L2756)</f>
        <v>#DIV/0!</v>
      </c>
      <c r="Q2756" s="9" t="s">
        <v>8321</v>
      </c>
      <c r="R2756" t="s">
        <v>8357</v>
      </c>
      <c r="S2756" s="14">
        <f t="shared" si="402"/>
        <v>41863.344340277785</v>
      </c>
      <c r="T2756" s="14">
        <f t="shared" si="403"/>
        <v>41893.344340277785</v>
      </c>
      <c r="U2756">
        <f>SUM(L2756+5)</f>
        <v>5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401"/>
        <v>0.52</v>
      </c>
      <c r="P2757"/>
      <c r="Q2757" s="9" t="s">
        <v>8321</v>
      </c>
      <c r="R2757" t="s">
        <v>8357</v>
      </c>
      <c r="S2757" s="14">
        <f t="shared" si="402"/>
        <v>42072.499155092599</v>
      </c>
      <c r="T2757" s="14">
        <f t="shared" si="403"/>
        <v>42102.499155092599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401"/>
        <v>0.1048</v>
      </c>
      <c r="P2758"/>
      <c r="Q2758" s="9" t="s">
        <v>8321</v>
      </c>
      <c r="R2758" t="s">
        <v>8357</v>
      </c>
      <c r="S2758" s="14">
        <f t="shared" si="402"/>
        <v>41620.608807870376</v>
      </c>
      <c r="T2758" s="14">
        <f t="shared" si="403"/>
        <v>41650.608807870376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401"/>
        <v>6.6666666666666671E-3</v>
      </c>
      <c r="P2759"/>
      <c r="Q2759" s="9" t="s">
        <v>8321</v>
      </c>
      <c r="R2759" t="s">
        <v>8357</v>
      </c>
      <c r="S2759" s="14">
        <f t="shared" si="402"/>
        <v>42573.364953703705</v>
      </c>
      <c r="T2759" s="14">
        <f t="shared" si="403"/>
        <v>42588.364953703705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401"/>
        <v>0.11700000000000001</v>
      </c>
      <c r="P2760"/>
      <c r="Q2760" s="9" t="s">
        <v>8321</v>
      </c>
      <c r="R2760" t="s">
        <v>8357</v>
      </c>
      <c r="S2760" s="14">
        <f t="shared" si="402"/>
        <v>42639.150266203702</v>
      </c>
      <c r="T2760" s="14">
        <f t="shared" si="403"/>
        <v>42653.150266203702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401"/>
        <v>0.105</v>
      </c>
      <c r="P2761"/>
      <c r="Q2761" s="9" t="s">
        <v>8321</v>
      </c>
      <c r="R2761" t="s">
        <v>8357</v>
      </c>
      <c r="S2761" s="14">
        <f t="shared" si="402"/>
        <v>42524.074837962966</v>
      </c>
      <c r="T2761" s="14">
        <f t="shared" si="403"/>
        <v>42567.074837962966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401"/>
        <v>0</v>
      </c>
      <c r="P2762" t="e">
        <f>SUM(E2762/L2762)</f>
        <v>#DIV/0!</v>
      </c>
      <c r="Q2762" s="9" t="s">
        <v>8321</v>
      </c>
      <c r="R2762" t="s">
        <v>8357</v>
      </c>
      <c r="S2762" s="14">
        <f t="shared" si="402"/>
        <v>41415.169652777782</v>
      </c>
      <c r="T2762" s="14">
        <f t="shared" si="403"/>
        <v>41445.169652777782</v>
      </c>
      <c r="U2762">
        <f>SUM(L2762+5)</f>
        <v>5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401"/>
        <v>7.1999999999999998E-3</v>
      </c>
      <c r="P2763"/>
      <c r="Q2763" s="9" t="s">
        <v>8321</v>
      </c>
      <c r="R2763" t="s">
        <v>8357</v>
      </c>
      <c r="S2763" s="14">
        <f t="shared" si="402"/>
        <v>41246.771909722222</v>
      </c>
      <c r="T2763" s="14">
        <f t="shared" si="403"/>
        <v>41276.771909722222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401"/>
        <v>7.6923076923076927E-3</v>
      </c>
      <c r="P2764"/>
      <c r="Q2764" s="9" t="s">
        <v>8321</v>
      </c>
      <c r="R2764" t="s">
        <v>8357</v>
      </c>
      <c r="S2764" s="14">
        <f t="shared" si="402"/>
        <v>40926.745312500003</v>
      </c>
      <c r="T2764" s="14">
        <f t="shared" si="403"/>
        <v>40986.703645833339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401"/>
        <v>2.2842639593908631E-3</v>
      </c>
      <c r="P2765">
        <f>SUM(E2765/L2765)</f>
        <v>30</v>
      </c>
      <c r="Q2765" s="9" t="s">
        <v>8321</v>
      </c>
      <c r="R2765" t="s">
        <v>8357</v>
      </c>
      <c r="S2765" s="14">
        <f t="shared" si="402"/>
        <v>41373.28800925926</v>
      </c>
      <c r="T2765" s="14">
        <f t="shared" si="403"/>
        <v>41418.28800925926</v>
      </c>
      <c r="U2765">
        <f>SUM(L2765+5)</f>
        <v>8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401"/>
        <v>1.125E-2</v>
      </c>
      <c r="P2766"/>
      <c r="Q2766" s="9" t="s">
        <v>8321</v>
      </c>
      <c r="R2766" t="s">
        <v>8357</v>
      </c>
      <c r="S2766" s="14">
        <f t="shared" si="402"/>
        <v>41030.0003587963</v>
      </c>
      <c r="T2766" s="14">
        <f t="shared" si="403"/>
        <v>41059.5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401"/>
        <v>0</v>
      </c>
      <c r="P2767" t="e">
        <f>SUM(E2767/L2767)</f>
        <v>#DIV/0!</v>
      </c>
      <c r="Q2767" s="9" t="s">
        <v>8321</v>
      </c>
      <c r="R2767" t="s">
        <v>8357</v>
      </c>
      <c r="S2767" s="14">
        <f t="shared" si="402"/>
        <v>41194.287361111114</v>
      </c>
      <c r="T2767" s="14">
        <f t="shared" si="403"/>
        <v>41210.287361111114</v>
      </c>
      <c r="U2767">
        <f>SUM(L2767+5)</f>
        <v>5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401"/>
        <v>0.02</v>
      </c>
      <c r="P2768"/>
      <c r="Q2768" s="9" t="s">
        <v>8321</v>
      </c>
      <c r="R2768" t="s">
        <v>8357</v>
      </c>
      <c r="S2768" s="14">
        <f t="shared" si="402"/>
        <v>40736.37636574074</v>
      </c>
      <c r="T2768" s="14">
        <f t="shared" si="403"/>
        <v>40766.37636574074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401"/>
        <v>8.5000000000000006E-3</v>
      </c>
      <c r="P2769"/>
      <c r="Q2769" s="9" t="s">
        <v>8321</v>
      </c>
      <c r="R2769" t="s">
        <v>8357</v>
      </c>
      <c r="S2769" s="14">
        <f t="shared" si="402"/>
        <v>42172.667245370372</v>
      </c>
      <c r="T2769" s="14">
        <f t="shared" si="403"/>
        <v>42232.667245370372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401"/>
        <v>0.14314285714285716</v>
      </c>
      <c r="P2770"/>
      <c r="Q2770" s="9" t="s">
        <v>8321</v>
      </c>
      <c r="R2770" t="s">
        <v>8357</v>
      </c>
      <c r="S2770" s="14">
        <f t="shared" si="402"/>
        <v>40967.323182870372</v>
      </c>
      <c r="T2770" s="14">
        <f t="shared" si="403"/>
        <v>40997.281516203708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401"/>
        <v>2.5000000000000001E-3</v>
      </c>
      <c r="P2771">
        <f>SUM(E2771/L2771)</f>
        <v>1</v>
      </c>
      <c r="Q2771" s="9" t="s">
        <v>8321</v>
      </c>
      <c r="R2771" t="s">
        <v>8357</v>
      </c>
      <c r="S2771" s="14">
        <f t="shared" si="402"/>
        <v>41745.53460648148</v>
      </c>
      <c r="T2771" s="14">
        <f t="shared" si="403"/>
        <v>41795.53460648148</v>
      </c>
      <c r="U2771">
        <f>SUM(L2771+5)</f>
        <v>7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401"/>
        <v>0.1041125</v>
      </c>
      <c r="P2772"/>
      <c r="Q2772" s="9" t="s">
        <v>8321</v>
      </c>
      <c r="R2772" t="s">
        <v>8357</v>
      </c>
      <c r="S2772" s="14">
        <f t="shared" si="402"/>
        <v>41686.413541666669</v>
      </c>
      <c r="T2772" s="14">
        <f t="shared" si="403"/>
        <v>41716.371875000004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401"/>
        <v>0</v>
      </c>
      <c r="P2773" t="e">
        <f t="shared" ref="P2773:P2775" si="404">SUM(E2773/L2773)</f>
        <v>#DIV/0!</v>
      </c>
      <c r="Q2773" s="9" t="s">
        <v>8321</v>
      </c>
      <c r="R2773" t="s">
        <v>8357</v>
      </c>
      <c r="S2773" s="14">
        <f t="shared" si="402"/>
        <v>41257.240046296298</v>
      </c>
      <c r="T2773" s="14">
        <f t="shared" si="403"/>
        <v>41306.416666666672</v>
      </c>
      <c r="U2773">
        <f t="shared" ref="U2773:U2775" si="405">SUM(L2773+5)</f>
        <v>5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401"/>
        <v>0</v>
      </c>
      <c r="P2774" t="e">
        <f t="shared" si="404"/>
        <v>#DIV/0!</v>
      </c>
      <c r="Q2774" s="9" t="s">
        <v>8321</v>
      </c>
      <c r="R2774" t="s">
        <v>8357</v>
      </c>
      <c r="S2774" s="14">
        <f t="shared" si="402"/>
        <v>41537.577476851853</v>
      </c>
      <c r="T2774" s="14">
        <f t="shared" si="403"/>
        <v>41552.577476851853</v>
      </c>
      <c r="U2774">
        <f t="shared" si="405"/>
        <v>5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401"/>
        <v>1.8867924528301887E-3</v>
      </c>
      <c r="P2775">
        <f t="shared" si="404"/>
        <v>1</v>
      </c>
      <c r="Q2775" s="9" t="s">
        <v>8321</v>
      </c>
      <c r="R2775" t="s">
        <v>8357</v>
      </c>
      <c r="S2775" s="14">
        <f t="shared" si="402"/>
        <v>42474.573159722226</v>
      </c>
      <c r="T2775" s="14">
        <f t="shared" si="403"/>
        <v>42484.573159722226</v>
      </c>
      <c r="U2775">
        <f t="shared" si="405"/>
        <v>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401"/>
        <v>0.14249999999999999</v>
      </c>
      <c r="P2776"/>
      <c r="Q2776" s="9" t="s">
        <v>8321</v>
      </c>
      <c r="R2776" t="s">
        <v>8357</v>
      </c>
      <c r="S2776" s="14">
        <f t="shared" si="402"/>
        <v>41310.834814814814</v>
      </c>
      <c r="T2776" s="14">
        <f t="shared" si="403"/>
        <v>41340.834814814814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401"/>
        <v>0.03</v>
      </c>
      <c r="P2777"/>
      <c r="Q2777" s="9" t="s">
        <v>8321</v>
      </c>
      <c r="R2777" t="s">
        <v>8357</v>
      </c>
      <c r="S2777" s="14">
        <f t="shared" si="402"/>
        <v>40862.721689814818</v>
      </c>
      <c r="T2777" s="14">
        <f t="shared" si="403"/>
        <v>40892.721689814818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401"/>
        <v>7.8809523809523815E-2</v>
      </c>
      <c r="P2778"/>
      <c r="Q2778" s="9" t="s">
        <v>8321</v>
      </c>
      <c r="R2778" t="s">
        <v>8357</v>
      </c>
      <c r="S2778" s="14">
        <f t="shared" si="402"/>
        <v>42136.005509259259</v>
      </c>
      <c r="T2778" s="14">
        <f t="shared" si="403"/>
        <v>42167.005509259259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401"/>
        <v>3.3333333333333335E-3</v>
      </c>
      <c r="P2779">
        <f>SUM(E2779/L2779)</f>
        <v>10</v>
      </c>
      <c r="Q2779" s="9" t="s">
        <v>8321</v>
      </c>
      <c r="R2779" t="s">
        <v>8357</v>
      </c>
      <c r="S2779" s="14">
        <f t="shared" si="402"/>
        <v>42172.377361111117</v>
      </c>
      <c r="T2779" s="14">
        <f t="shared" si="403"/>
        <v>42202.377361111117</v>
      </c>
      <c r="U2779">
        <f>SUM(L2779+5)</f>
        <v>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401"/>
        <v>0.25545454545454543</v>
      </c>
      <c r="P2780"/>
      <c r="Q2780" s="9" t="s">
        <v>8321</v>
      </c>
      <c r="R2780" t="s">
        <v>8357</v>
      </c>
      <c r="S2780" s="14">
        <f t="shared" si="402"/>
        <v>41846.686412037037</v>
      </c>
      <c r="T2780" s="14">
        <f t="shared" si="403"/>
        <v>41876.686412037037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401"/>
        <v>2.12E-2</v>
      </c>
      <c r="P2781"/>
      <c r="Q2781" s="9" t="s">
        <v>8321</v>
      </c>
      <c r="R2781" t="s">
        <v>8357</v>
      </c>
      <c r="S2781" s="14">
        <f t="shared" si="402"/>
        <v>42300.294224537043</v>
      </c>
      <c r="T2781" s="14">
        <f t="shared" si="403"/>
        <v>42330.335891203707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401"/>
        <v>0</v>
      </c>
      <c r="P2782" t="e">
        <f>SUM(E2782/L2782)</f>
        <v>#DIV/0!</v>
      </c>
      <c r="Q2782" s="9" t="s">
        <v>8321</v>
      </c>
      <c r="R2782" t="s">
        <v>8357</v>
      </c>
      <c r="S2782" s="14">
        <f t="shared" si="402"/>
        <v>42774.156111111115</v>
      </c>
      <c r="T2782" s="14">
        <f t="shared" si="403"/>
        <v>42804.156111111115</v>
      </c>
      <c r="U2782">
        <f>SUM(L2782+5)</f>
        <v>5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401"/>
        <v>1.0528</v>
      </c>
      <c r="P2783"/>
      <c r="Q2783" s="9" t="s">
        <v>8316</v>
      </c>
      <c r="R2783" t="s">
        <v>8317</v>
      </c>
      <c r="S2783" s="14">
        <f t="shared" si="402"/>
        <v>42018.649930555555</v>
      </c>
      <c r="T2783" s="14">
        <f t="shared" si="403"/>
        <v>42047.000000000007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401"/>
        <v>1.2</v>
      </c>
      <c r="P2784"/>
      <c r="Q2784" s="9" t="s">
        <v>8316</v>
      </c>
      <c r="R2784" t="s">
        <v>8317</v>
      </c>
      <c r="S2784" s="14">
        <f t="shared" si="402"/>
        <v>42026.633310185185</v>
      </c>
      <c r="T2784" s="14">
        <f t="shared" si="403"/>
        <v>42051.915972222225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401"/>
        <v>1.145</v>
      </c>
      <c r="P2785"/>
      <c r="Q2785" s="9" t="s">
        <v>8316</v>
      </c>
      <c r="R2785" t="s">
        <v>8317</v>
      </c>
      <c r="S2785" s="14">
        <f t="shared" si="402"/>
        <v>42103.24358796297</v>
      </c>
      <c r="T2785" s="14">
        <f t="shared" si="403"/>
        <v>42117.24358796297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401"/>
        <v>1.19</v>
      </c>
      <c r="P2786"/>
      <c r="Q2786" s="9" t="s">
        <v>8316</v>
      </c>
      <c r="R2786" t="s">
        <v>8317</v>
      </c>
      <c r="S2786" s="14">
        <f t="shared" si="402"/>
        <v>41920.495868055557</v>
      </c>
      <c r="T2786" s="14">
        <f t="shared" si="403"/>
        <v>41941.495868055557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401"/>
        <v>1.0468</v>
      </c>
      <c r="P2787"/>
      <c r="Q2787" s="9" t="s">
        <v>8316</v>
      </c>
      <c r="R2787" t="s">
        <v>8317</v>
      </c>
      <c r="S2787" s="14">
        <f t="shared" si="402"/>
        <v>42557.897766203707</v>
      </c>
      <c r="T2787" s="14">
        <f t="shared" si="403"/>
        <v>42587.583333333336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401"/>
        <v>1.1783999999999999</v>
      </c>
      <c r="P2788"/>
      <c r="Q2788" s="9" t="s">
        <v>8316</v>
      </c>
      <c r="R2788" t="s">
        <v>8317</v>
      </c>
      <c r="S2788" s="14">
        <f t="shared" si="402"/>
        <v>41815.277546296296</v>
      </c>
      <c r="T2788" s="14">
        <f t="shared" si="403"/>
        <v>41829.277546296296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401"/>
        <v>1.1970000000000001</v>
      </c>
      <c r="P2789"/>
      <c r="Q2789" s="9" t="s">
        <v>8316</v>
      </c>
      <c r="R2789" t="s">
        <v>8317</v>
      </c>
      <c r="S2789" s="14">
        <f t="shared" si="402"/>
        <v>41807.906851851854</v>
      </c>
      <c r="T2789" s="14">
        <f t="shared" si="403"/>
        <v>41837.906851851854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401"/>
        <v>1.0249999999999999</v>
      </c>
      <c r="P2790"/>
      <c r="Q2790" s="9" t="s">
        <v>8316</v>
      </c>
      <c r="R2790" t="s">
        <v>8317</v>
      </c>
      <c r="S2790" s="14">
        <f t="shared" si="402"/>
        <v>42550.410219907404</v>
      </c>
      <c r="T2790" s="14">
        <f t="shared" si="403"/>
        <v>42580.410219907404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401"/>
        <v>1.0116666666666667</v>
      </c>
      <c r="P2791"/>
      <c r="Q2791" s="9" t="s">
        <v>8316</v>
      </c>
      <c r="R2791" t="s">
        <v>8317</v>
      </c>
      <c r="S2791" s="14">
        <f t="shared" si="402"/>
        <v>42055.721458333333</v>
      </c>
      <c r="T2791" s="14">
        <f t="shared" si="403"/>
        <v>42074.875000000007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401"/>
        <v>1.0533333333333332</v>
      </c>
      <c r="P2792"/>
      <c r="Q2792" s="9" t="s">
        <v>8316</v>
      </c>
      <c r="R2792" t="s">
        <v>8317</v>
      </c>
      <c r="S2792" s="14">
        <f t="shared" si="402"/>
        <v>42016.64702546296</v>
      </c>
      <c r="T2792" s="14">
        <f t="shared" si="403"/>
        <v>42046.64702546296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401"/>
        <v>1.0249999999999999</v>
      </c>
      <c r="P2793"/>
      <c r="Q2793" s="9" t="s">
        <v>8316</v>
      </c>
      <c r="R2793" t="s">
        <v>8317</v>
      </c>
      <c r="S2793" s="14">
        <f t="shared" si="402"/>
        <v>42591.60832175926</v>
      </c>
      <c r="T2793" s="14">
        <f t="shared" si="403"/>
        <v>42621.875000000007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401"/>
        <v>1.0760000000000001</v>
      </c>
      <c r="P2794"/>
      <c r="Q2794" s="9" t="s">
        <v>8316</v>
      </c>
      <c r="R2794" t="s">
        <v>8317</v>
      </c>
      <c r="S2794" s="14">
        <f t="shared" si="402"/>
        <v>42182.939340277779</v>
      </c>
      <c r="T2794" s="14">
        <f t="shared" si="403"/>
        <v>42227.939340277779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401"/>
        <v>1.105675</v>
      </c>
      <c r="P2795"/>
      <c r="Q2795" s="9" t="s">
        <v>8316</v>
      </c>
      <c r="R2795" t="s">
        <v>8317</v>
      </c>
      <c r="S2795" s="14">
        <f t="shared" si="402"/>
        <v>42176.127372685187</v>
      </c>
      <c r="T2795" s="14">
        <f t="shared" si="403"/>
        <v>42206.127372685187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401"/>
        <v>1.5</v>
      </c>
      <c r="P2796"/>
      <c r="Q2796" s="9" t="s">
        <v>8316</v>
      </c>
      <c r="R2796" t="s">
        <v>8317</v>
      </c>
      <c r="S2796" s="14">
        <f t="shared" si="402"/>
        <v>42416.399988425932</v>
      </c>
      <c r="T2796" s="14">
        <f t="shared" si="403"/>
        <v>42432.500000000007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401"/>
        <v>1.0428571428571429</v>
      </c>
      <c r="P2797"/>
      <c r="Q2797" s="9" t="s">
        <v>8316</v>
      </c>
      <c r="R2797" t="s">
        <v>8317</v>
      </c>
      <c r="S2797" s="14">
        <f t="shared" si="402"/>
        <v>41780.234270833338</v>
      </c>
      <c r="T2797" s="14">
        <f t="shared" si="403"/>
        <v>41796.666666666672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401"/>
        <v>1.155</v>
      </c>
      <c r="P2798"/>
      <c r="Q2798" s="9" t="s">
        <v>8316</v>
      </c>
      <c r="R2798" t="s">
        <v>8317</v>
      </c>
      <c r="S2798" s="14">
        <f t="shared" si="402"/>
        <v>41795.236435185187</v>
      </c>
      <c r="T2798" s="14">
        <f t="shared" si="403"/>
        <v>41825.236435185187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401"/>
        <v>1.02645125</v>
      </c>
      <c r="P2799"/>
      <c r="Q2799" s="9" t="s">
        <v>8316</v>
      </c>
      <c r="R2799" t="s">
        <v>8317</v>
      </c>
      <c r="S2799" s="14">
        <f t="shared" si="402"/>
        <v>41798.648611111115</v>
      </c>
      <c r="T2799" s="14">
        <f t="shared" si="403"/>
        <v>41828.648611111115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401"/>
        <v>1.014</v>
      </c>
      <c r="P2800"/>
      <c r="Q2800" s="9" t="s">
        <v>8316</v>
      </c>
      <c r="R2800" t="s">
        <v>8317</v>
      </c>
      <c r="S2800" s="14">
        <f t="shared" si="402"/>
        <v>42201.383344907408</v>
      </c>
      <c r="T2800" s="14">
        <f t="shared" si="403"/>
        <v>42216.375000000007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401"/>
        <v>1.1663479999999999</v>
      </c>
      <c r="P2801"/>
      <c r="Q2801" s="9" t="s">
        <v>8316</v>
      </c>
      <c r="R2801" t="s">
        <v>8317</v>
      </c>
      <c r="S2801" s="14">
        <f t="shared" si="402"/>
        <v>42506.973032407412</v>
      </c>
      <c r="T2801" s="14">
        <f t="shared" si="403"/>
        <v>42538.375000000007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401"/>
        <v>1.33</v>
      </c>
      <c r="P2802"/>
      <c r="Q2802" s="9" t="s">
        <v>8316</v>
      </c>
      <c r="R2802" t="s">
        <v>8317</v>
      </c>
      <c r="S2802" s="14">
        <f t="shared" si="402"/>
        <v>41948.261180555557</v>
      </c>
      <c r="T2802" s="14">
        <f t="shared" si="403"/>
        <v>42008.261180555557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401"/>
        <v>1.3320000000000001</v>
      </c>
      <c r="P2803"/>
      <c r="Q2803" s="9" t="s">
        <v>8316</v>
      </c>
      <c r="R2803" t="s">
        <v>8317</v>
      </c>
      <c r="S2803" s="14">
        <f t="shared" si="402"/>
        <v>41899.95149305556</v>
      </c>
      <c r="T2803" s="14">
        <f t="shared" si="403"/>
        <v>41922.166666666672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401"/>
        <v>1.0183333333333333</v>
      </c>
      <c r="P2804"/>
      <c r="Q2804" s="9" t="s">
        <v>8316</v>
      </c>
      <c r="R2804" t="s">
        <v>8317</v>
      </c>
      <c r="S2804" s="14">
        <f t="shared" si="402"/>
        <v>42192.355405092596</v>
      </c>
      <c r="T2804" s="14">
        <f t="shared" si="403"/>
        <v>42222.355405092596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401"/>
        <v>1.2795000000000001</v>
      </c>
      <c r="P2805"/>
      <c r="Q2805" s="9" t="s">
        <v>8316</v>
      </c>
      <c r="R2805" t="s">
        <v>8317</v>
      </c>
      <c r="S2805" s="14">
        <f t="shared" si="402"/>
        <v>42157.774027777785</v>
      </c>
      <c r="T2805" s="14">
        <f t="shared" si="403"/>
        <v>42200.708333333336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401"/>
        <v>1.1499999999999999</v>
      </c>
      <c r="P2806"/>
      <c r="Q2806" s="9" t="s">
        <v>8316</v>
      </c>
      <c r="R2806" t="s">
        <v>8317</v>
      </c>
      <c r="S2806" s="14">
        <f t="shared" si="402"/>
        <v>41881.161921296298</v>
      </c>
      <c r="T2806" s="14">
        <f t="shared" si="403"/>
        <v>41911.161921296298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401"/>
        <v>1.1000000000000001</v>
      </c>
      <c r="P2807"/>
      <c r="Q2807" s="9" t="s">
        <v>8316</v>
      </c>
      <c r="R2807" t="s">
        <v>8317</v>
      </c>
      <c r="S2807" s="14">
        <f t="shared" si="402"/>
        <v>42213.213807870372</v>
      </c>
      <c r="T2807" s="14">
        <f t="shared" si="403"/>
        <v>42238.213807870372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401"/>
        <v>1.121</v>
      </c>
      <c r="P2808"/>
      <c r="Q2808" s="9" t="s">
        <v>8316</v>
      </c>
      <c r="R2808" t="s">
        <v>8317</v>
      </c>
      <c r="S2808" s="14">
        <f t="shared" si="402"/>
        <v>42184.975578703707</v>
      </c>
      <c r="T2808" s="14">
        <f t="shared" si="403"/>
        <v>42221.166666666664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401"/>
        <v>1.26</v>
      </c>
      <c r="P2809"/>
      <c r="Q2809" s="9" t="s">
        <v>8316</v>
      </c>
      <c r="R2809" t="s">
        <v>8317</v>
      </c>
      <c r="S2809" s="14">
        <f t="shared" si="402"/>
        <v>42154.581458333334</v>
      </c>
      <c r="T2809" s="14">
        <f t="shared" si="403"/>
        <v>42184.581458333334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401"/>
        <v>1.0024444444444445</v>
      </c>
      <c r="P2810"/>
      <c r="Q2810" s="9" t="s">
        <v>8316</v>
      </c>
      <c r="R2810" t="s">
        <v>8317</v>
      </c>
      <c r="S2810" s="14">
        <f t="shared" si="402"/>
        <v>42208.554803240746</v>
      </c>
      <c r="T2810" s="14">
        <f t="shared" si="403"/>
        <v>42238.554803240746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401"/>
        <v>1.024</v>
      </c>
      <c r="P2811"/>
      <c r="Q2811" s="9" t="s">
        <v>8316</v>
      </c>
      <c r="R2811" t="s">
        <v>8317</v>
      </c>
      <c r="S2811" s="14">
        <f t="shared" si="402"/>
        <v>42451.205150462971</v>
      </c>
      <c r="T2811" s="14">
        <f t="shared" si="403"/>
        <v>42459.318749999999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401"/>
        <v>1.0820000000000001</v>
      </c>
      <c r="P2812"/>
      <c r="Q2812" s="9" t="s">
        <v>8316</v>
      </c>
      <c r="R2812" t="s">
        <v>8317</v>
      </c>
      <c r="S2812" s="14">
        <f t="shared" si="402"/>
        <v>41758.847962962966</v>
      </c>
      <c r="T2812" s="14">
        <f t="shared" si="403"/>
        <v>41790.874305555561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401"/>
        <v>1.0026999999999999</v>
      </c>
      <c r="P2813"/>
      <c r="Q2813" s="9" t="s">
        <v>8316</v>
      </c>
      <c r="R2813" t="s">
        <v>8317</v>
      </c>
      <c r="S2813" s="14">
        <f t="shared" si="402"/>
        <v>42028.20489583334</v>
      </c>
      <c r="T2813" s="14">
        <f t="shared" si="403"/>
        <v>42058.20489583334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401"/>
        <v>1.133</v>
      </c>
      <c r="P2814"/>
      <c r="Q2814" s="9" t="s">
        <v>8316</v>
      </c>
      <c r="R2814" t="s">
        <v>8317</v>
      </c>
      <c r="S2814" s="14">
        <f t="shared" si="402"/>
        <v>42054.452523148146</v>
      </c>
      <c r="T2814" s="14">
        <f t="shared" si="403"/>
        <v>42099.875000000007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401"/>
        <v>1.2757571428571428</v>
      </c>
      <c r="P2815"/>
      <c r="Q2815" s="9" t="s">
        <v>8316</v>
      </c>
      <c r="R2815" t="s">
        <v>8317</v>
      </c>
      <c r="S2815" s="14">
        <f t="shared" si="402"/>
        <v>42693.450937499998</v>
      </c>
      <c r="T2815" s="14">
        <f t="shared" si="403"/>
        <v>42718.450937499998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401"/>
        <v>1.0773333333333333</v>
      </c>
      <c r="P2816"/>
      <c r="Q2816" s="9" t="s">
        <v>8316</v>
      </c>
      <c r="R2816" t="s">
        <v>8317</v>
      </c>
      <c r="S2816" s="14">
        <f t="shared" si="402"/>
        <v>42103.107812499999</v>
      </c>
      <c r="T2816" s="14">
        <f t="shared" si="403"/>
        <v>42133.107812499999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401"/>
        <v>2.42</v>
      </c>
      <c r="P2817"/>
      <c r="Q2817" s="9" t="s">
        <v>8316</v>
      </c>
      <c r="R2817" t="s">
        <v>8317</v>
      </c>
      <c r="S2817" s="14">
        <f t="shared" si="402"/>
        <v>42559.48505787037</v>
      </c>
      <c r="T2817" s="14">
        <f t="shared" si="403"/>
        <v>42589.48505787037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401"/>
        <v>1.4156666666666666</v>
      </c>
      <c r="P2818"/>
      <c r="Q2818" s="9" t="s">
        <v>8316</v>
      </c>
      <c r="R2818" t="s">
        <v>8317</v>
      </c>
      <c r="S2818" s="14">
        <f t="shared" si="402"/>
        <v>42188.175833333335</v>
      </c>
      <c r="T2818" s="14">
        <f t="shared" si="403"/>
        <v>42218.375000000007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406">E2819/D2819</f>
        <v>1.3</v>
      </c>
      <c r="P2819"/>
      <c r="Q2819" s="9" t="s">
        <v>8316</v>
      </c>
      <c r="R2819" t="s">
        <v>8317</v>
      </c>
      <c r="S2819" s="14">
        <f t="shared" ref="S2819:S2882" si="407">((J2819/60/60/24)+DATE(1970,1,1)+(-7/24))</f>
        <v>42023.343310185192</v>
      </c>
      <c r="T2819" s="14">
        <f t="shared" ref="T2819:T2882" si="408">((I2819/60/60/24)+DATE(1970,1,1)+(-7/24))</f>
        <v>42063.343310185192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406"/>
        <v>1.0603</v>
      </c>
      <c r="P2820"/>
      <c r="Q2820" s="9" t="s">
        <v>8316</v>
      </c>
      <c r="R2820" t="s">
        <v>8317</v>
      </c>
      <c r="S2820" s="14">
        <f t="shared" si="407"/>
        <v>42250.306550925925</v>
      </c>
      <c r="T2820" s="14">
        <f t="shared" si="408"/>
        <v>42270.306550925925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406"/>
        <v>1.048</v>
      </c>
      <c r="P2821"/>
      <c r="Q2821" s="9" t="s">
        <v>8316</v>
      </c>
      <c r="R2821" t="s">
        <v>8317</v>
      </c>
      <c r="S2821" s="14">
        <f t="shared" si="407"/>
        <v>42139.233900462968</v>
      </c>
      <c r="T2821" s="14">
        <f t="shared" si="408"/>
        <v>42169.233900462968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406"/>
        <v>1.36</v>
      </c>
      <c r="P2822"/>
      <c r="Q2822" s="9" t="s">
        <v>8316</v>
      </c>
      <c r="R2822" t="s">
        <v>8317</v>
      </c>
      <c r="S2822" s="14">
        <f t="shared" si="407"/>
        <v>42401.319317129637</v>
      </c>
      <c r="T2822" s="14">
        <f t="shared" si="408"/>
        <v>42425.708333333336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406"/>
        <v>1</v>
      </c>
      <c r="P2823"/>
      <c r="Q2823" s="9" t="s">
        <v>8316</v>
      </c>
      <c r="R2823" t="s">
        <v>8317</v>
      </c>
      <c r="S2823" s="14">
        <f t="shared" si="407"/>
        <v>41875.631192129636</v>
      </c>
      <c r="T2823" s="14">
        <f t="shared" si="408"/>
        <v>41905.631192129636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406"/>
        <v>1</v>
      </c>
      <c r="P2824"/>
      <c r="Q2824" s="9" t="s">
        <v>8316</v>
      </c>
      <c r="R2824" t="s">
        <v>8317</v>
      </c>
      <c r="S2824" s="14">
        <f t="shared" si="407"/>
        <v>42060.392268518517</v>
      </c>
      <c r="T2824" s="14">
        <f t="shared" si="408"/>
        <v>42090.35060185186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406"/>
        <v>1.24</v>
      </c>
      <c r="P2825"/>
      <c r="Q2825" s="9" t="s">
        <v>8316</v>
      </c>
      <c r="R2825" t="s">
        <v>8317</v>
      </c>
      <c r="S2825" s="14">
        <f t="shared" si="407"/>
        <v>42066.719976851855</v>
      </c>
      <c r="T2825" s="14">
        <f t="shared" si="408"/>
        <v>42094.665972222225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406"/>
        <v>1.1692307692307693</v>
      </c>
      <c r="P2826"/>
      <c r="Q2826" s="9" t="s">
        <v>8316</v>
      </c>
      <c r="R2826" t="s">
        <v>8317</v>
      </c>
      <c r="S2826" s="14">
        <f t="shared" si="407"/>
        <v>42135.979120370372</v>
      </c>
      <c r="T2826" s="14">
        <f t="shared" si="408"/>
        <v>42167.779861111114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406"/>
        <v>1.0333333333333334</v>
      </c>
      <c r="P2827"/>
      <c r="Q2827" s="9" t="s">
        <v>8316</v>
      </c>
      <c r="R2827" t="s">
        <v>8317</v>
      </c>
      <c r="S2827" s="14">
        <f t="shared" si="407"/>
        <v>42312.500995370377</v>
      </c>
      <c r="T2827" s="14">
        <f t="shared" si="408"/>
        <v>42342.500995370377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406"/>
        <v>1.0774999999999999</v>
      </c>
      <c r="P2828"/>
      <c r="Q2828" s="9" t="s">
        <v>8316</v>
      </c>
      <c r="R2828" t="s">
        <v>8317</v>
      </c>
      <c r="S2828" s="14">
        <f t="shared" si="407"/>
        <v>42170.743194444447</v>
      </c>
      <c r="T2828" s="14">
        <f t="shared" si="408"/>
        <v>42195.000000000007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406"/>
        <v>1.2024999999999999</v>
      </c>
      <c r="P2829"/>
      <c r="Q2829" s="9" t="s">
        <v>8316</v>
      </c>
      <c r="R2829" t="s">
        <v>8317</v>
      </c>
      <c r="S2829" s="14">
        <f t="shared" si="407"/>
        <v>42494.391967592594</v>
      </c>
      <c r="T2829" s="14">
        <f t="shared" si="408"/>
        <v>42524.395833333336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406"/>
        <v>1.0037894736842106</v>
      </c>
      <c r="P2830"/>
      <c r="Q2830" s="9" t="s">
        <v>8316</v>
      </c>
      <c r="R2830" t="s">
        <v>8317</v>
      </c>
      <c r="S2830" s="14">
        <f t="shared" si="407"/>
        <v>42253.973020833335</v>
      </c>
      <c r="T2830" s="14">
        <f t="shared" si="408"/>
        <v>42279.666666666664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406"/>
        <v>1.0651999999999999</v>
      </c>
      <c r="P2831"/>
      <c r="Q2831" s="9" t="s">
        <v>8316</v>
      </c>
      <c r="R2831" t="s">
        <v>8317</v>
      </c>
      <c r="S2831" s="14">
        <f t="shared" si="407"/>
        <v>42495.142569444448</v>
      </c>
      <c r="T2831" s="14">
        <f t="shared" si="408"/>
        <v>42523.142569444448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406"/>
        <v>1</v>
      </c>
      <c r="P2832"/>
      <c r="Q2832" s="9" t="s">
        <v>8316</v>
      </c>
      <c r="R2832" t="s">
        <v>8317</v>
      </c>
      <c r="S2832" s="14">
        <f t="shared" si="407"/>
        <v>41758.548009259262</v>
      </c>
      <c r="T2832" s="14">
        <f t="shared" si="408"/>
        <v>41770.874305555561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406"/>
        <v>1.1066666666666667</v>
      </c>
      <c r="P2833"/>
      <c r="Q2833" s="9" t="s">
        <v>8316</v>
      </c>
      <c r="R2833" t="s">
        <v>8317</v>
      </c>
      <c r="S2833" s="14">
        <f t="shared" si="407"/>
        <v>42171.533217592594</v>
      </c>
      <c r="T2833" s="14">
        <f t="shared" si="408"/>
        <v>42201.533217592594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406"/>
        <v>1.1471959999999999</v>
      </c>
      <c r="P2834"/>
      <c r="Q2834" s="9" t="s">
        <v>8316</v>
      </c>
      <c r="R2834" t="s">
        <v>8317</v>
      </c>
      <c r="S2834" s="14">
        <f t="shared" si="407"/>
        <v>41938.417754629634</v>
      </c>
      <c r="T2834" s="14">
        <f t="shared" si="408"/>
        <v>41966.625000000007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406"/>
        <v>1.0825925925925926</v>
      </c>
      <c r="P2835"/>
      <c r="Q2835" s="9" t="s">
        <v>8316</v>
      </c>
      <c r="R2835" t="s">
        <v>8317</v>
      </c>
      <c r="S2835" s="14">
        <f t="shared" si="407"/>
        <v>42267.836030092592</v>
      </c>
      <c r="T2835" s="14">
        <f t="shared" si="408"/>
        <v>42287.791666666664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406"/>
        <v>1.7</v>
      </c>
      <c r="P2836"/>
      <c r="Q2836" s="9" t="s">
        <v>8316</v>
      </c>
      <c r="R2836" t="s">
        <v>8317</v>
      </c>
      <c r="S2836" s="14">
        <f t="shared" si="407"/>
        <v>42019.668171296296</v>
      </c>
      <c r="T2836" s="14">
        <f t="shared" si="408"/>
        <v>42034.668171296296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406"/>
        <v>1.8709899999999999</v>
      </c>
      <c r="P2837"/>
      <c r="Q2837" s="9" t="s">
        <v>8316</v>
      </c>
      <c r="R2837" t="s">
        <v>8317</v>
      </c>
      <c r="S2837" s="14">
        <f t="shared" si="407"/>
        <v>42313.412233796298</v>
      </c>
      <c r="T2837" s="14">
        <f t="shared" si="408"/>
        <v>42342.708333333336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406"/>
        <v>1.0777777777777777</v>
      </c>
      <c r="P2838"/>
      <c r="Q2838" s="9" t="s">
        <v>8316</v>
      </c>
      <c r="R2838" t="s">
        <v>8317</v>
      </c>
      <c r="S2838" s="14">
        <f t="shared" si="407"/>
        <v>42745.970115740747</v>
      </c>
      <c r="T2838" s="14">
        <f t="shared" si="408"/>
        <v>42783.915972222225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406"/>
        <v>1</v>
      </c>
      <c r="P2839"/>
      <c r="Q2839" s="9" t="s">
        <v>8316</v>
      </c>
      <c r="R2839" t="s">
        <v>8317</v>
      </c>
      <c r="S2839" s="14">
        <f t="shared" si="407"/>
        <v>42307.616712962968</v>
      </c>
      <c r="T2839" s="14">
        <f t="shared" si="408"/>
        <v>42347.658379629633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406"/>
        <v>1.2024999999999999</v>
      </c>
      <c r="P2840"/>
      <c r="Q2840" s="9" t="s">
        <v>8316</v>
      </c>
      <c r="R2840" t="s">
        <v>8317</v>
      </c>
      <c r="S2840" s="14">
        <f t="shared" si="407"/>
        <v>41842.315925925926</v>
      </c>
      <c r="T2840" s="14">
        <f t="shared" si="408"/>
        <v>41864.625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406"/>
        <v>1.1142857142857143</v>
      </c>
      <c r="P2841"/>
      <c r="Q2841" s="9" t="s">
        <v>8316</v>
      </c>
      <c r="R2841" t="s">
        <v>8317</v>
      </c>
      <c r="S2841" s="14">
        <f t="shared" si="407"/>
        <v>41852.948541666665</v>
      </c>
      <c r="T2841" s="14">
        <f t="shared" si="408"/>
        <v>41875.915972222225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406"/>
        <v>1.04</v>
      </c>
      <c r="P2842"/>
      <c r="Q2842" s="9" t="s">
        <v>8316</v>
      </c>
      <c r="R2842" t="s">
        <v>8317</v>
      </c>
      <c r="S2842" s="14">
        <f t="shared" si="407"/>
        <v>42059.743969907409</v>
      </c>
      <c r="T2842" s="14">
        <f t="shared" si="408"/>
        <v>42081.416666666664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406"/>
        <v>0.01</v>
      </c>
      <c r="P2843"/>
      <c r="Q2843" s="9" t="s">
        <v>8316</v>
      </c>
      <c r="R2843" t="s">
        <v>8317</v>
      </c>
      <c r="S2843" s="14">
        <f t="shared" si="407"/>
        <v>42291.447881944441</v>
      </c>
      <c r="T2843" s="14">
        <f t="shared" si="408"/>
        <v>42351.489548611113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406"/>
        <v>0</v>
      </c>
      <c r="P2844" t="e">
        <f t="shared" ref="P2844:P2845" si="409">SUM(E2844/L2844)</f>
        <v>#DIV/0!</v>
      </c>
      <c r="Q2844" s="9" t="s">
        <v>8316</v>
      </c>
      <c r="R2844" t="s">
        <v>8317</v>
      </c>
      <c r="S2844" s="14">
        <f t="shared" si="407"/>
        <v>41784.660821759258</v>
      </c>
      <c r="T2844" s="14">
        <f t="shared" si="408"/>
        <v>41811.166666666672</v>
      </c>
      <c r="U2844">
        <f t="shared" ref="U2844:U2845" si="410">SUM(L2844+5)</f>
        <v>5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406"/>
        <v>0</v>
      </c>
      <c r="P2845" t="e">
        <f t="shared" si="409"/>
        <v>#DIV/0!</v>
      </c>
      <c r="Q2845" s="9" t="s">
        <v>8316</v>
      </c>
      <c r="R2845" t="s">
        <v>8317</v>
      </c>
      <c r="S2845" s="14">
        <f t="shared" si="407"/>
        <v>42492.446180555555</v>
      </c>
      <c r="T2845" s="14">
        <f t="shared" si="408"/>
        <v>42533.875000000007</v>
      </c>
      <c r="U2845">
        <f t="shared" si="410"/>
        <v>5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406"/>
        <v>5.4545454545454543E-2</v>
      </c>
      <c r="P2846"/>
      <c r="Q2846" s="9" t="s">
        <v>8316</v>
      </c>
      <c r="R2846" t="s">
        <v>8317</v>
      </c>
      <c r="S2846" s="14">
        <f t="shared" si="407"/>
        <v>42709.25439814815</v>
      </c>
      <c r="T2846" s="14">
        <f t="shared" si="408"/>
        <v>42739.25439814815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406"/>
        <v>0.31546666666666667</v>
      </c>
      <c r="P2847"/>
      <c r="Q2847" s="9" t="s">
        <v>8316</v>
      </c>
      <c r="R2847" t="s">
        <v>8317</v>
      </c>
      <c r="S2847" s="14">
        <f t="shared" si="407"/>
        <v>42102.724918981483</v>
      </c>
      <c r="T2847" s="14">
        <f t="shared" si="408"/>
        <v>42162.724918981483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406"/>
        <v>0</v>
      </c>
      <c r="P2848" t="e">
        <f t="shared" ref="P2848:P2850" si="411">SUM(E2848/L2848)</f>
        <v>#DIV/0!</v>
      </c>
      <c r="Q2848" s="9" t="s">
        <v>8316</v>
      </c>
      <c r="R2848" t="s">
        <v>8317</v>
      </c>
      <c r="S2848" s="14">
        <f t="shared" si="407"/>
        <v>42108.400393518525</v>
      </c>
      <c r="T2848" s="14">
        <f t="shared" si="408"/>
        <v>42153.400393518525</v>
      </c>
      <c r="U2848">
        <f t="shared" ref="U2848:U2850" si="412">SUM(L2848+5)</f>
        <v>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406"/>
        <v>0</v>
      </c>
      <c r="P2849" t="e">
        <f t="shared" si="411"/>
        <v>#DIV/0!</v>
      </c>
      <c r="Q2849" s="9" t="s">
        <v>8316</v>
      </c>
      <c r="R2849" t="s">
        <v>8317</v>
      </c>
      <c r="S2849" s="14">
        <f t="shared" si="407"/>
        <v>42453.514641203707</v>
      </c>
      <c r="T2849" s="14">
        <f t="shared" si="408"/>
        <v>42513.514641203707</v>
      </c>
      <c r="U2849">
        <f t="shared" si="412"/>
        <v>5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406"/>
        <v>2E-3</v>
      </c>
      <c r="P2850">
        <f t="shared" si="411"/>
        <v>23.333333333333332</v>
      </c>
      <c r="Q2850" s="9" t="s">
        <v>8316</v>
      </c>
      <c r="R2850" t="s">
        <v>8317</v>
      </c>
      <c r="S2850" s="14">
        <f t="shared" si="407"/>
        <v>42123.357164351859</v>
      </c>
      <c r="T2850" s="14">
        <f t="shared" si="408"/>
        <v>42153.357164351859</v>
      </c>
      <c r="U2850">
        <f t="shared" si="412"/>
        <v>8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406"/>
        <v>0.01</v>
      </c>
      <c r="P2851"/>
      <c r="Q2851" s="9" t="s">
        <v>8316</v>
      </c>
      <c r="R2851" t="s">
        <v>8317</v>
      </c>
      <c r="S2851" s="14">
        <f t="shared" si="407"/>
        <v>42453.13657407408</v>
      </c>
      <c r="T2851" s="14">
        <f t="shared" si="408"/>
        <v>42483.13657407408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406"/>
        <v>3.8875E-2</v>
      </c>
      <c r="P2852">
        <f t="shared" ref="P2852:P2853" si="413">SUM(E2852/L2852)</f>
        <v>23.923076923076923</v>
      </c>
      <c r="Q2852" s="9" t="s">
        <v>8316</v>
      </c>
      <c r="R2852" t="s">
        <v>8317</v>
      </c>
      <c r="S2852" s="14">
        <f t="shared" si="407"/>
        <v>41857.715405092596</v>
      </c>
      <c r="T2852" s="14">
        <f t="shared" si="408"/>
        <v>41887.715405092596</v>
      </c>
      <c r="U2852">
        <f t="shared" ref="U2852:U2853" si="414">SUM(L2852+5)</f>
        <v>18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406"/>
        <v>0</v>
      </c>
      <c r="P2853" t="e">
        <f t="shared" si="413"/>
        <v>#DIV/0!</v>
      </c>
      <c r="Q2853" s="9" t="s">
        <v>8316</v>
      </c>
      <c r="R2853" t="s">
        <v>8317</v>
      </c>
      <c r="S2853" s="14">
        <f t="shared" si="407"/>
        <v>42389.7109837963</v>
      </c>
      <c r="T2853" s="14">
        <f t="shared" si="408"/>
        <v>42398.678472222229</v>
      </c>
      <c r="U2853">
        <f t="shared" si="414"/>
        <v>5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406"/>
        <v>1.9E-2</v>
      </c>
      <c r="P2854"/>
      <c r="Q2854" s="9" t="s">
        <v>8316</v>
      </c>
      <c r="R2854" t="s">
        <v>8317</v>
      </c>
      <c r="S2854" s="14">
        <f t="shared" si="407"/>
        <v>41780.753506944449</v>
      </c>
      <c r="T2854" s="14">
        <f t="shared" si="408"/>
        <v>41810.753506944449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406"/>
        <v>0</v>
      </c>
      <c r="P2855" t="e">
        <f>SUM(E2855/L2855)</f>
        <v>#DIV/0!</v>
      </c>
      <c r="Q2855" s="9" t="s">
        <v>8316</v>
      </c>
      <c r="R2855" t="s">
        <v>8317</v>
      </c>
      <c r="S2855" s="14">
        <f t="shared" si="407"/>
        <v>41835.899270833332</v>
      </c>
      <c r="T2855" s="14">
        <f t="shared" si="408"/>
        <v>41895.899270833332</v>
      </c>
      <c r="U2855">
        <f>SUM(L2855+5)</f>
        <v>5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406"/>
        <v>0.41699999999999998</v>
      </c>
      <c r="P2856"/>
      <c r="Q2856" s="9" t="s">
        <v>8316</v>
      </c>
      <c r="R2856" t="s">
        <v>8317</v>
      </c>
      <c r="S2856" s="14">
        <f t="shared" si="407"/>
        <v>42111.424988425926</v>
      </c>
      <c r="T2856" s="14">
        <f t="shared" si="408"/>
        <v>42131.424988425926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406"/>
        <v>0.5</v>
      </c>
      <c r="P2857"/>
      <c r="Q2857" s="9" t="s">
        <v>8316</v>
      </c>
      <c r="R2857" t="s">
        <v>8317</v>
      </c>
      <c r="S2857" s="14">
        <f t="shared" si="407"/>
        <v>42369.716099537043</v>
      </c>
      <c r="T2857" s="14">
        <f t="shared" si="408"/>
        <v>42398.69027777778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406"/>
        <v>4.8666666666666664E-2</v>
      </c>
      <c r="P2858"/>
      <c r="Q2858" s="9" t="s">
        <v>8316</v>
      </c>
      <c r="R2858" t="s">
        <v>8317</v>
      </c>
      <c r="S2858" s="14">
        <f t="shared" si="407"/>
        <v>42164.745914351857</v>
      </c>
      <c r="T2858" s="14">
        <f t="shared" si="408"/>
        <v>42224.606944444451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406"/>
        <v>0.19736842105263158</v>
      </c>
      <c r="P2859"/>
      <c r="Q2859" s="9" t="s">
        <v>8316</v>
      </c>
      <c r="R2859" t="s">
        <v>8317</v>
      </c>
      <c r="S2859" s="14">
        <f t="shared" si="407"/>
        <v>42726.62841435185</v>
      </c>
      <c r="T2859" s="14">
        <f t="shared" si="408"/>
        <v>42786.458333333336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406"/>
        <v>0</v>
      </c>
      <c r="P2860" t="e">
        <f>SUM(E2860/L2860)</f>
        <v>#DIV/0!</v>
      </c>
      <c r="Q2860" s="9" t="s">
        <v>8316</v>
      </c>
      <c r="R2860" t="s">
        <v>8317</v>
      </c>
      <c r="S2860" s="14">
        <f t="shared" si="407"/>
        <v>41954.25341435185</v>
      </c>
      <c r="T2860" s="14">
        <f t="shared" si="408"/>
        <v>41978.186111111114</v>
      </c>
      <c r="U2860">
        <f>SUM(L2860+5)</f>
        <v>5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406"/>
        <v>1.7500000000000002E-2</v>
      </c>
      <c r="P2861"/>
      <c r="Q2861" s="9" t="s">
        <v>8316</v>
      </c>
      <c r="R2861" t="s">
        <v>8317</v>
      </c>
      <c r="S2861" s="14">
        <f t="shared" si="407"/>
        <v>42233.070648148154</v>
      </c>
      <c r="T2861" s="14">
        <f t="shared" si="408"/>
        <v>42293.070648148154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406"/>
        <v>6.6500000000000004E-2</v>
      </c>
      <c r="P2862"/>
      <c r="Q2862" s="9" t="s">
        <v>8316</v>
      </c>
      <c r="R2862" t="s">
        <v>8317</v>
      </c>
      <c r="S2862" s="14">
        <f t="shared" si="407"/>
        <v>42480.508981481478</v>
      </c>
      <c r="T2862" s="14">
        <f t="shared" si="408"/>
        <v>42540.508981481478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406"/>
        <v>0.32</v>
      </c>
      <c r="P2863"/>
      <c r="Q2863" s="9" t="s">
        <v>8316</v>
      </c>
      <c r="R2863" t="s">
        <v>8317</v>
      </c>
      <c r="S2863" s="14">
        <f t="shared" si="407"/>
        <v>42257.299166666671</v>
      </c>
      <c r="T2863" s="14">
        <f t="shared" si="408"/>
        <v>42271.299166666671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406"/>
        <v>4.3307086614173228E-3</v>
      </c>
      <c r="P2864">
        <f t="shared" ref="P2864:P2865" si="415">SUM(E2864/L2864)</f>
        <v>18.333333333333332</v>
      </c>
      <c r="Q2864" s="9" t="s">
        <v>8316</v>
      </c>
      <c r="R2864" t="s">
        <v>8317</v>
      </c>
      <c r="S2864" s="14">
        <f t="shared" si="407"/>
        <v>41784.498020833336</v>
      </c>
      <c r="T2864" s="14">
        <f t="shared" si="408"/>
        <v>41814.498020833336</v>
      </c>
      <c r="U2864">
        <f t="shared" ref="U2864:U2865" si="416">SUM(L2864+5)</f>
        <v>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406"/>
        <v>4.0000000000000002E-4</v>
      </c>
      <c r="P2865">
        <f t="shared" si="415"/>
        <v>20</v>
      </c>
      <c r="Q2865" s="9" t="s">
        <v>8316</v>
      </c>
      <c r="R2865" t="s">
        <v>8317</v>
      </c>
      <c r="S2865" s="14">
        <f t="shared" si="407"/>
        <v>41831.383368055562</v>
      </c>
      <c r="T2865" s="14">
        <f t="shared" si="408"/>
        <v>41891.383368055562</v>
      </c>
      <c r="U2865">
        <f t="shared" si="416"/>
        <v>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406"/>
        <v>1.6E-2</v>
      </c>
      <c r="P2866"/>
      <c r="Q2866" s="9" t="s">
        <v>8316</v>
      </c>
      <c r="R2866" t="s">
        <v>8317</v>
      </c>
      <c r="S2866" s="14">
        <f t="shared" si="407"/>
        <v>42172.321840277778</v>
      </c>
      <c r="T2866" s="14">
        <f t="shared" si="408"/>
        <v>42202.262500000004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406"/>
        <v>0</v>
      </c>
      <c r="P2867" t="e">
        <f>SUM(E2867/L2867)</f>
        <v>#DIV/0!</v>
      </c>
      <c r="Q2867" s="9" t="s">
        <v>8316</v>
      </c>
      <c r="R2867" t="s">
        <v>8317</v>
      </c>
      <c r="S2867" s="14">
        <f t="shared" si="407"/>
        <v>41949.822442129633</v>
      </c>
      <c r="T2867" s="14">
        <f t="shared" si="408"/>
        <v>42009.822442129633</v>
      </c>
      <c r="U2867">
        <f>SUM(L2867+5)</f>
        <v>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406"/>
        <v>8.9999999999999993E-3</v>
      </c>
      <c r="P2868"/>
      <c r="Q2868" s="9" t="s">
        <v>8316</v>
      </c>
      <c r="R2868" t="s">
        <v>8317</v>
      </c>
      <c r="S2868" s="14">
        <f t="shared" si="407"/>
        <v>42627.663437500007</v>
      </c>
      <c r="T2868" s="14">
        <f t="shared" si="408"/>
        <v>42657.625000000007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406"/>
        <v>0.2016</v>
      </c>
      <c r="P2869"/>
      <c r="Q2869" s="9" t="s">
        <v>8316</v>
      </c>
      <c r="R2869" t="s">
        <v>8317</v>
      </c>
      <c r="S2869" s="14">
        <f t="shared" si="407"/>
        <v>42530.903611111113</v>
      </c>
      <c r="T2869" s="14">
        <f t="shared" si="408"/>
        <v>42554.875000000007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406"/>
        <v>0.42011733333333334</v>
      </c>
      <c r="P2870"/>
      <c r="Q2870" s="9" t="s">
        <v>8316</v>
      </c>
      <c r="R2870" t="s">
        <v>8317</v>
      </c>
      <c r="S2870" s="14">
        <f t="shared" si="407"/>
        <v>42618.535347222227</v>
      </c>
      <c r="T2870" s="14">
        <f t="shared" si="408"/>
        <v>42648.535347222227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406"/>
        <v>8.8500000000000002E-3</v>
      </c>
      <c r="P2871"/>
      <c r="Q2871" s="9" t="s">
        <v>8316</v>
      </c>
      <c r="R2871" t="s">
        <v>8317</v>
      </c>
      <c r="S2871" s="14">
        <f t="shared" si="407"/>
        <v>42540.301863425928</v>
      </c>
      <c r="T2871" s="14">
        <f t="shared" si="408"/>
        <v>42570.301863425928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406"/>
        <v>0.15</v>
      </c>
      <c r="P2872"/>
      <c r="Q2872" s="9" t="s">
        <v>8316</v>
      </c>
      <c r="R2872" t="s">
        <v>8317</v>
      </c>
      <c r="S2872" s="14">
        <f t="shared" si="407"/>
        <v>41745.897743055561</v>
      </c>
      <c r="T2872" s="14">
        <f t="shared" si="408"/>
        <v>41775.897743055561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406"/>
        <v>4.6699999999999998E-2</v>
      </c>
      <c r="P2873"/>
      <c r="Q2873" s="9" t="s">
        <v>8316</v>
      </c>
      <c r="R2873" t="s">
        <v>8317</v>
      </c>
      <c r="S2873" s="14">
        <f t="shared" si="407"/>
        <v>41974.446909722225</v>
      </c>
      <c r="T2873" s="14">
        <f t="shared" si="408"/>
        <v>41994.446909722225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406"/>
        <v>0</v>
      </c>
      <c r="P2874" t="e">
        <f>SUM(E2874/L2874)</f>
        <v>#DIV/0!</v>
      </c>
      <c r="Q2874" s="9" t="s">
        <v>8316</v>
      </c>
      <c r="R2874" t="s">
        <v>8317</v>
      </c>
      <c r="S2874" s="14">
        <f t="shared" si="407"/>
        <v>42114.824513888896</v>
      </c>
      <c r="T2874" s="14">
        <f t="shared" si="408"/>
        <v>42174.824513888896</v>
      </c>
      <c r="U2874">
        <f>SUM(L2874+5)</f>
        <v>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406"/>
        <v>0.38119999999999998</v>
      </c>
      <c r="P2875"/>
      <c r="Q2875" s="9" t="s">
        <v>8316</v>
      </c>
      <c r="R2875" t="s">
        <v>8317</v>
      </c>
      <c r="S2875" s="14">
        <f t="shared" si="407"/>
        <v>42002.525821759256</v>
      </c>
      <c r="T2875" s="14">
        <f t="shared" si="408"/>
        <v>42032.525821759256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406"/>
        <v>5.4199999999999998E-2</v>
      </c>
      <c r="P2876"/>
      <c r="Q2876" s="9" t="s">
        <v>8316</v>
      </c>
      <c r="R2876" t="s">
        <v>8317</v>
      </c>
      <c r="S2876" s="14">
        <f t="shared" si="407"/>
        <v>42722.553078703706</v>
      </c>
      <c r="T2876" s="14">
        <f t="shared" si="408"/>
        <v>42752.553078703706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406"/>
        <v>3.5E-4</v>
      </c>
      <c r="P2877">
        <f t="shared" ref="P2877:P2878" si="417">SUM(E2877/L2877)</f>
        <v>2.3333333333333335</v>
      </c>
      <c r="Q2877" s="9" t="s">
        <v>8316</v>
      </c>
      <c r="R2877" t="s">
        <v>8317</v>
      </c>
      <c r="S2877" s="14">
        <f t="shared" si="407"/>
        <v>42464.836724537039</v>
      </c>
      <c r="T2877" s="14">
        <f t="shared" si="408"/>
        <v>42494.836724537039</v>
      </c>
      <c r="U2877">
        <f t="shared" ref="U2877:U2878" si="418">SUM(L2877+5)</f>
        <v>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406"/>
        <v>0</v>
      </c>
      <c r="P2878" t="e">
        <f t="shared" si="417"/>
        <v>#DIV/0!</v>
      </c>
      <c r="Q2878" s="9" t="s">
        <v>8316</v>
      </c>
      <c r="R2878" t="s">
        <v>8317</v>
      </c>
      <c r="S2878" s="14">
        <f t="shared" si="407"/>
        <v>42171.452303240738</v>
      </c>
      <c r="T2878" s="14">
        <f t="shared" si="408"/>
        <v>42201.452303240738</v>
      </c>
      <c r="U2878">
        <f t="shared" si="418"/>
        <v>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406"/>
        <v>0.10833333333333334</v>
      </c>
      <c r="P2879"/>
      <c r="Q2879" s="9" t="s">
        <v>8316</v>
      </c>
      <c r="R2879" t="s">
        <v>8317</v>
      </c>
      <c r="S2879" s="14">
        <f t="shared" si="407"/>
        <v>42672.663472222222</v>
      </c>
      <c r="T2879" s="14">
        <f t="shared" si="408"/>
        <v>42704.416666666664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406"/>
        <v>2.1000000000000001E-2</v>
      </c>
      <c r="P2880"/>
      <c r="Q2880" s="9" t="s">
        <v>8316</v>
      </c>
      <c r="R2880" t="s">
        <v>8317</v>
      </c>
      <c r="S2880" s="14">
        <f t="shared" si="407"/>
        <v>42128.324016203704</v>
      </c>
      <c r="T2880" s="14">
        <f t="shared" si="408"/>
        <v>42188.324016203704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406"/>
        <v>2.5892857142857141E-3</v>
      </c>
      <c r="P2881">
        <f>SUM(E2881/L2881)</f>
        <v>29</v>
      </c>
      <c r="Q2881" s="9" t="s">
        <v>8316</v>
      </c>
      <c r="R2881" t="s">
        <v>8317</v>
      </c>
      <c r="S2881" s="14">
        <f t="shared" si="407"/>
        <v>42359.433576388888</v>
      </c>
      <c r="T2881" s="14">
        <f t="shared" si="408"/>
        <v>42389.433576388888</v>
      </c>
      <c r="U2881">
        <f>SUM(L2881+5)</f>
        <v>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406"/>
        <v>0.23333333333333334</v>
      </c>
      <c r="P2882"/>
      <c r="Q2882" s="9" t="s">
        <v>8316</v>
      </c>
      <c r="R2882" t="s">
        <v>8317</v>
      </c>
      <c r="S2882" s="14">
        <f t="shared" si="407"/>
        <v>42192.614027777781</v>
      </c>
      <c r="T2882" s="14">
        <f t="shared" si="408"/>
        <v>42236.420138888891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419">E2883/D2883</f>
        <v>0</v>
      </c>
      <c r="P2883" t="e">
        <f>SUM(E2883/L2883)</f>
        <v>#DIV/0!</v>
      </c>
      <c r="Q2883" s="9" t="s">
        <v>8316</v>
      </c>
      <c r="R2883" t="s">
        <v>8317</v>
      </c>
      <c r="S2883" s="14">
        <f t="shared" ref="S2883:S2946" si="420">((J2883/60/60/24)+DATE(1970,1,1)+(-7/24))</f>
        <v>41916.305972222224</v>
      </c>
      <c r="T2883" s="14">
        <f t="shared" ref="T2883:T2946" si="421">((I2883/60/60/24)+DATE(1970,1,1)+(-7/24))</f>
        <v>41976.347638888888</v>
      </c>
      <c r="U2883">
        <f>SUM(L2883+5)</f>
        <v>5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419"/>
        <v>0.33600000000000002</v>
      </c>
      <c r="P2884"/>
      <c r="Q2884" s="9" t="s">
        <v>8316</v>
      </c>
      <c r="R2884" t="s">
        <v>8317</v>
      </c>
      <c r="S2884" s="14">
        <f t="shared" si="420"/>
        <v>42461.304606481484</v>
      </c>
      <c r="T2884" s="14">
        <f t="shared" si="421"/>
        <v>42491.304606481484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419"/>
        <v>0.1908</v>
      </c>
      <c r="P2885"/>
      <c r="Q2885" s="9" t="s">
        <v>8316</v>
      </c>
      <c r="R2885" t="s">
        <v>8317</v>
      </c>
      <c r="S2885" s="14">
        <f t="shared" si="420"/>
        <v>42370.611539351856</v>
      </c>
      <c r="T2885" s="14">
        <f t="shared" si="421"/>
        <v>42405.915972222225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419"/>
        <v>4.1111111111111114E-3</v>
      </c>
      <c r="P2886">
        <f>SUM(E2886/L2886)</f>
        <v>46.25</v>
      </c>
      <c r="Q2886" s="9" t="s">
        <v>8316</v>
      </c>
      <c r="R2886" t="s">
        <v>8317</v>
      </c>
      <c r="S2886" s="14">
        <f t="shared" si="420"/>
        <v>41948.435590277782</v>
      </c>
      <c r="T2886" s="14">
        <f t="shared" si="421"/>
        <v>41978.435590277782</v>
      </c>
      <c r="U2886">
        <f>SUM(L2886+5)</f>
        <v>9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419"/>
        <v>0.32500000000000001</v>
      </c>
      <c r="P2887"/>
      <c r="Q2887" s="9" t="s">
        <v>8316</v>
      </c>
      <c r="R2887" t="s">
        <v>8317</v>
      </c>
      <c r="S2887" s="14">
        <f t="shared" si="420"/>
        <v>42046.784733796296</v>
      </c>
      <c r="T2887" s="14">
        <f t="shared" si="421"/>
        <v>42076.743067129632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419"/>
        <v>0.05</v>
      </c>
      <c r="P2888"/>
      <c r="Q2888" s="9" t="s">
        <v>8316</v>
      </c>
      <c r="R2888" t="s">
        <v>8317</v>
      </c>
      <c r="S2888" s="14">
        <f t="shared" si="420"/>
        <v>42261.341250000005</v>
      </c>
      <c r="T2888" s="14">
        <f t="shared" si="421"/>
        <v>42265.874305555561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419"/>
        <v>1.6666666666666668E-3</v>
      </c>
      <c r="P2889">
        <f t="shared" ref="P2889:P2890" si="422">SUM(E2889/L2889)</f>
        <v>5</v>
      </c>
      <c r="Q2889" s="9" t="s">
        <v>8316</v>
      </c>
      <c r="R2889" t="s">
        <v>8317</v>
      </c>
      <c r="S2889" s="14">
        <f t="shared" si="420"/>
        <v>41985.135694444449</v>
      </c>
      <c r="T2889" s="14">
        <f t="shared" si="421"/>
        <v>42015.135694444449</v>
      </c>
      <c r="U2889">
        <f t="shared" ref="U2889:U2890" si="423">SUM(L2889+5)</f>
        <v>6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419"/>
        <v>0</v>
      </c>
      <c r="P2890" t="e">
        <f t="shared" si="422"/>
        <v>#DIV/0!</v>
      </c>
      <c r="Q2890" s="9" t="s">
        <v>8316</v>
      </c>
      <c r="R2890" t="s">
        <v>8317</v>
      </c>
      <c r="S2890" s="14">
        <f t="shared" si="420"/>
        <v>41922.243518518524</v>
      </c>
      <c r="T2890" s="14">
        <f t="shared" si="421"/>
        <v>41929.915972222225</v>
      </c>
      <c r="U2890">
        <f t="shared" si="423"/>
        <v>5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419"/>
        <v>0.38066666666666665</v>
      </c>
      <c r="P2891"/>
      <c r="Q2891" s="9" t="s">
        <v>8316</v>
      </c>
      <c r="R2891" t="s">
        <v>8317</v>
      </c>
      <c r="S2891" s="14">
        <f t="shared" si="420"/>
        <v>41850.571585648147</v>
      </c>
      <c r="T2891" s="14">
        <f t="shared" si="421"/>
        <v>41880.571585648147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419"/>
        <v>1.0500000000000001E-2</v>
      </c>
      <c r="P2892"/>
      <c r="Q2892" s="9" t="s">
        <v>8316</v>
      </c>
      <c r="R2892" t="s">
        <v>8317</v>
      </c>
      <c r="S2892" s="14">
        <f t="shared" si="420"/>
        <v>41831.451296296298</v>
      </c>
      <c r="T2892" s="14">
        <f t="shared" si="421"/>
        <v>41859.833333333336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419"/>
        <v>2.7300000000000001E-2</v>
      </c>
      <c r="P2893"/>
      <c r="Q2893" s="9" t="s">
        <v>8316</v>
      </c>
      <c r="R2893" t="s">
        <v>8317</v>
      </c>
      <c r="S2893" s="14">
        <f t="shared" si="420"/>
        <v>42415.591759259267</v>
      </c>
      <c r="T2893" s="14">
        <f t="shared" si="421"/>
        <v>42475.550092592595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419"/>
        <v>9.0909090909090912E-2</v>
      </c>
      <c r="P2894"/>
      <c r="Q2894" s="9" t="s">
        <v>8316</v>
      </c>
      <c r="R2894" t="s">
        <v>8317</v>
      </c>
      <c r="S2894" s="14">
        <f t="shared" si="420"/>
        <v>41869.422500000001</v>
      </c>
      <c r="T2894" s="14">
        <f t="shared" si="421"/>
        <v>41876.583333333336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419"/>
        <v>5.0000000000000001E-3</v>
      </c>
      <c r="P2895"/>
      <c r="Q2895" s="9" t="s">
        <v>8316</v>
      </c>
      <c r="R2895" t="s">
        <v>8317</v>
      </c>
      <c r="S2895" s="14">
        <f t="shared" si="420"/>
        <v>41953.481423611112</v>
      </c>
      <c r="T2895" s="14">
        <f t="shared" si="421"/>
        <v>42012.791666666664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419"/>
        <v>0</v>
      </c>
      <c r="P2896" t="e">
        <f>SUM(E2896/L2896)</f>
        <v>#DIV/0!</v>
      </c>
      <c r="Q2896" s="9" t="s">
        <v>8316</v>
      </c>
      <c r="R2896" t="s">
        <v>8317</v>
      </c>
      <c r="S2896" s="14">
        <f t="shared" si="420"/>
        <v>42037.694618055561</v>
      </c>
      <c r="T2896" s="14">
        <f t="shared" si="421"/>
        <v>42097.652951388889</v>
      </c>
      <c r="U2896">
        <f>SUM(L2896+5)</f>
        <v>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419"/>
        <v>4.5999999999999999E-2</v>
      </c>
      <c r="P2897"/>
      <c r="Q2897" s="9" t="s">
        <v>8316</v>
      </c>
      <c r="R2897" t="s">
        <v>8317</v>
      </c>
      <c r="S2897" s="14">
        <f t="shared" si="420"/>
        <v>41811.263796296298</v>
      </c>
      <c r="T2897" s="14">
        <f t="shared" si="421"/>
        <v>41812.583333333336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419"/>
        <v>0.20833333333333334</v>
      </c>
      <c r="P2898"/>
      <c r="Q2898" s="9" t="s">
        <v>8316</v>
      </c>
      <c r="R2898" t="s">
        <v>8317</v>
      </c>
      <c r="S2898" s="14">
        <f t="shared" si="420"/>
        <v>42701.617141203707</v>
      </c>
      <c r="T2898" s="14">
        <f t="shared" si="421"/>
        <v>42715.958333333336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419"/>
        <v>4.583333333333333E-2</v>
      </c>
      <c r="P2899"/>
      <c r="Q2899" s="9" t="s">
        <v>8316</v>
      </c>
      <c r="R2899" t="s">
        <v>8317</v>
      </c>
      <c r="S2899" s="14">
        <f t="shared" si="420"/>
        <v>42258.354837962965</v>
      </c>
      <c r="T2899" s="14">
        <f t="shared" si="421"/>
        <v>42288.353530092594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419"/>
        <v>4.2133333333333335E-2</v>
      </c>
      <c r="P2900">
        <f t="shared" ref="P2900:P2901" si="424">SUM(E2900/L2900)</f>
        <v>26.333333333333332</v>
      </c>
      <c r="Q2900" s="9" t="s">
        <v>8316</v>
      </c>
      <c r="R2900" t="s">
        <v>8317</v>
      </c>
      <c r="S2900" s="14">
        <f t="shared" si="420"/>
        <v>42278.373298611114</v>
      </c>
      <c r="T2900" s="14">
        <f t="shared" si="421"/>
        <v>42308.373298611114</v>
      </c>
      <c r="U2900">
        <f t="shared" ref="U2900:U2901" si="425">SUM(L2900+5)</f>
        <v>17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419"/>
        <v>0</v>
      </c>
      <c r="P2901" t="e">
        <f t="shared" si="424"/>
        <v>#DIV/0!</v>
      </c>
      <c r="Q2901" s="9" t="s">
        <v>8316</v>
      </c>
      <c r="R2901" t="s">
        <v>8317</v>
      </c>
      <c r="S2901" s="14">
        <f t="shared" si="420"/>
        <v>42514.786550925928</v>
      </c>
      <c r="T2901" s="14">
        <f t="shared" si="421"/>
        <v>42574.786550925928</v>
      </c>
      <c r="U2901">
        <f t="shared" si="425"/>
        <v>5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419"/>
        <v>0.61909090909090914</v>
      </c>
      <c r="P2902"/>
      <c r="Q2902" s="9" t="s">
        <v>8316</v>
      </c>
      <c r="R2902" t="s">
        <v>8317</v>
      </c>
      <c r="S2902" s="14">
        <f t="shared" si="420"/>
        <v>41829.942500000005</v>
      </c>
      <c r="T2902" s="14">
        <f t="shared" si="421"/>
        <v>41859.942500000005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419"/>
        <v>8.0000000000000002E-3</v>
      </c>
      <c r="P2903"/>
      <c r="Q2903" s="9" t="s">
        <v>8316</v>
      </c>
      <c r="R2903" t="s">
        <v>8317</v>
      </c>
      <c r="S2903" s="14">
        <f t="shared" si="420"/>
        <v>41982.612719907411</v>
      </c>
      <c r="T2903" s="14">
        <f t="shared" si="421"/>
        <v>42042.612719907411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419"/>
        <v>1.6666666666666666E-4</v>
      </c>
      <c r="P2904">
        <f>SUM(E2904/L2904)</f>
        <v>25</v>
      </c>
      <c r="Q2904" s="9" t="s">
        <v>8316</v>
      </c>
      <c r="R2904" t="s">
        <v>8317</v>
      </c>
      <c r="S2904" s="14">
        <f t="shared" si="420"/>
        <v>42210.148101851853</v>
      </c>
      <c r="T2904" s="14">
        <f t="shared" si="421"/>
        <v>42240.148101851853</v>
      </c>
      <c r="U2904">
        <f>SUM(L2904+5)</f>
        <v>6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419"/>
        <v>7.7999999999999996E-3</v>
      </c>
      <c r="P2905"/>
      <c r="Q2905" s="9" t="s">
        <v>8316</v>
      </c>
      <c r="R2905" t="s">
        <v>8317</v>
      </c>
      <c r="S2905" s="14">
        <f t="shared" si="420"/>
        <v>42195.875208333331</v>
      </c>
      <c r="T2905" s="14">
        <f t="shared" si="421"/>
        <v>42255.875208333331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419"/>
        <v>0.05</v>
      </c>
      <c r="P2906"/>
      <c r="Q2906" s="9" t="s">
        <v>8316</v>
      </c>
      <c r="R2906" t="s">
        <v>8317</v>
      </c>
      <c r="S2906" s="14">
        <f t="shared" si="420"/>
        <v>41940.676284722227</v>
      </c>
      <c r="T2906" s="14">
        <f t="shared" si="421"/>
        <v>41952.208333333336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419"/>
        <v>0.17771428571428571</v>
      </c>
      <c r="P2907"/>
      <c r="Q2907" s="9" t="s">
        <v>8316</v>
      </c>
      <c r="R2907" t="s">
        <v>8317</v>
      </c>
      <c r="S2907" s="14">
        <f t="shared" si="420"/>
        <v>42605.765196759261</v>
      </c>
      <c r="T2907" s="14">
        <f t="shared" si="421"/>
        <v>42619.765196759261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419"/>
        <v>9.4166666666666662E-2</v>
      </c>
      <c r="P2908"/>
      <c r="Q2908" s="9" t="s">
        <v>8316</v>
      </c>
      <c r="R2908" t="s">
        <v>8317</v>
      </c>
      <c r="S2908" s="14">
        <f t="shared" si="420"/>
        <v>42199.357245370375</v>
      </c>
      <c r="T2908" s="14">
        <f t="shared" si="421"/>
        <v>42216.750000000007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419"/>
        <v>8.0000000000000004E-4</v>
      </c>
      <c r="P2909">
        <f>SUM(E2909/L2909)</f>
        <v>1</v>
      </c>
      <c r="Q2909" s="9" t="s">
        <v>8316</v>
      </c>
      <c r="R2909" t="s">
        <v>8317</v>
      </c>
      <c r="S2909" s="14">
        <f t="shared" si="420"/>
        <v>42444.586076388885</v>
      </c>
      <c r="T2909" s="14">
        <f t="shared" si="421"/>
        <v>42504.586076388885</v>
      </c>
      <c r="U2909">
        <f>SUM(L2909+5)</f>
        <v>7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419"/>
        <v>2.75E-2</v>
      </c>
      <c r="P2910"/>
      <c r="Q2910" s="9" t="s">
        <v>8316</v>
      </c>
      <c r="R2910" t="s">
        <v>8317</v>
      </c>
      <c r="S2910" s="14">
        <f t="shared" si="420"/>
        <v>42499.440034722218</v>
      </c>
      <c r="T2910" s="14">
        <f t="shared" si="421"/>
        <v>42529.440034722218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419"/>
        <v>1.1111111111111112E-4</v>
      </c>
      <c r="P2911">
        <f t="shared" ref="P2911:P2912" si="426">SUM(E2911/L2911)</f>
        <v>20</v>
      </c>
      <c r="Q2911" s="9" t="s">
        <v>8316</v>
      </c>
      <c r="R2911" t="s">
        <v>8317</v>
      </c>
      <c r="S2911" s="14">
        <f t="shared" si="420"/>
        <v>41928.974548611113</v>
      </c>
      <c r="T2911" s="14">
        <f t="shared" si="421"/>
        <v>41968.531944444447</v>
      </c>
      <c r="U2911">
        <f t="shared" ref="U2911:U2912" si="427">SUM(L2911+5)</f>
        <v>6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419"/>
        <v>3.3333333333333335E-5</v>
      </c>
      <c r="P2912">
        <f t="shared" si="426"/>
        <v>1</v>
      </c>
      <c r="Q2912" s="9" t="s">
        <v>8316</v>
      </c>
      <c r="R2912" t="s">
        <v>8317</v>
      </c>
      <c r="S2912" s="14">
        <f t="shared" si="420"/>
        <v>42107.549618055556</v>
      </c>
      <c r="T2912" s="14">
        <f t="shared" si="421"/>
        <v>42167.549618055556</v>
      </c>
      <c r="U2912">
        <f t="shared" si="427"/>
        <v>6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419"/>
        <v>0.36499999999999999</v>
      </c>
      <c r="P2913"/>
      <c r="Q2913" s="9" t="s">
        <v>8316</v>
      </c>
      <c r="R2913" t="s">
        <v>8317</v>
      </c>
      <c r="S2913" s="14">
        <f t="shared" si="420"/>
        <v>42142.477152777785</v>
      </c>
      <c r="T2913" s="14">
        <f t="shared" si="421"/>
        <v>42182.477152777785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419"/>
        <v>0.14058171745152354</v>
      </c>
      <c r="P2914"/>
      <c r="Q2914" s="9" t="s">
        <v>8316</v>
      </c>
      <c r="R2914" t="s">
        <v>8317</v>
      </c>
      <c r="S2914" s="14">
        <f t="shared" si="420"/>
        <v>42353.83997685185</v>
      </c>
      <c r="T2914" s="14">
        <f t="shared" si="421"/>
        <v>42383.83997685185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419"/>
        <v>2.0000000000000001E-4</v>
      </c>
      <c r="P2915">
        <f t="shared" ref="P2915:P2916" si="428">SUM(E2915/L2915)</f>
        <v>1</v>
      </c>
      <c r="Q2915" s="9" t="s">
        <v>8316</v>
      </c>
      <c r="R2915" t="s">
        <v>8317</v>
      </c>
      <c r="S2915" s="14">
        <f t="shared" si="420"/>
        <v>41828.631238425929</v>
      </c>
      <c r="T2915" s="14">
        <f t="shared" si="421"/>
        <v>41888.631238425929</v>
      </c>
      <c r="U2915">
        <f t="shared" ref="U2915:U2916" si="429">SUM(L2915+5)</f>
        <v>7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419"/>
        <v>4.0000000000000003E-5</v>
      </c>
      <c r="P2916">
        <f t="shared" si="428"/>
        <v>1</v>
      </c>
      <c r="Q2916" s="9" t="s">
        <v>8316</v>
      </c>
      <c r="R2916" t="s">
        <v>8317</v>
      </c>
      <c r="S2916" s="14">
        <f t="shared" si="420"/>
        <v>42017.615671296298</v>
      </c>
      <c r="T2916" s="14">
        <f t="shared" si="421"/>
        <v>42077.574004629634</v>
      </c>
      <c r="U2916">
        <f t="shared" si="429"/>
        <v>6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419"/>
        <v>0.61099999999999999</v>
      </c>
      <c r="P2917"/>
      <c r="Q2917" s="9" t="s">
        <v>8316</v>
      </c>
      <c r="R2917" t="s">
        <v>8317</v>
      </c>
      <c r="S2917" s="14">
        <f t="shared" si="420"/>
        <v>42415.106365740743</v>
      </c>
      <c r="T2917" s="14">
        <f t="shared" si="421"/>
        <v>42445.064699074072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419"/>
        <v>7.8378378378378383E-2</v>
      </c>
      <c r="P2918"/>
      <c r="Q2918" s="9" t="s">
        <v>8316</v>
      </c>
      <c r="R2918" t="s">
        <v>8317</v>
      </c>
      <c r="S2918" s="14">
        <f t="shared" si="420"/>
        <v>41755.185057870374</v>
      </c>
      <c r="T2918" s="14">
        <f t="shared" si="421"/>
        <v>41778.185057870374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419"/>
        <v>0.2185</v>
      </c>
      <c r="P2919"/>
      <c r="Q2919" s="9" t="s">
        <v>8316</v>
      </c>
      <c r="R2919" t="s">
        <v>8317</v>
      </c>
      <c r="S2919" s="14">
        <f t="shared" si="420"/>
        <v>42244.942673611113</v>
      </c>
      <c r="T2919" s="14">
        <f t="shared" si="421"/>
        <v>42262.942673611113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419"/>
        <v>0.27239999999999998</v>
      </c>
      <c r="P2920"/>
      <c r="Q2920" s="9" t="s">
        <v>8316</v>
      </c>
      <c r="R2920" t="s">
        <v>8317</v>
      </c>
      <c r="S2920" s="14">
        <f t="shared" si="420"/>
        <v>42278.338043981486</v>
      </c>
      <c r="T2920" s="14">
        <f t="shared" si="421"/>
        <v>42306.338043981486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419"/>
        <v>8.5000000000000006E-2</v>
      </c>
      <c r="P2921"/>
      <c r="Q2921" s="9" t="s">
        <v>8316</v>
      </c>
      <c r="R2921" t="s">
        <v>8317</v>
      </c>
      <c r="S2921" s="14">
        <f t="shared" si="420"/>
        <v>41826.327881944446</v>
      </c>
      <c r="T2921" s="14">
        <f t="shared" si="421"/>
        <v>41856.327881944446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419"/>
        <v>0.26840000000000003</v>
      </c>
      <c r="P2922"/>
      <c r="Q2922" s="9" t="s">
        <v>8316</v>
      </c>
      <c r="R2922" t="s">
        <v>8317</v>
      </c>
      <c r="S2922" s="14">
        <f t="shared" si="420"/>
        <v>42058.500810185193</v>
      </c>
      <c r="T2922" s="14">
        <f t="shared" si="421"/>
        <v>42088.459143518521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419"/>
        <v>1.29</v>
      </c>
      <c r="P2923"/>
      <c r="Q2923" s="9" t="s">
        <v>8316</v>
      </c>
      <c r="R2923" t="s">
        <v>8358</v>
      </c>
      <c r="S2923" s="14">
        <f t="shared" si="420"/>
        <v>41877.594953703709</v>
      </c>
      <c r="T2923" s="14">
        <f t="shared" si="421"/>
        <v>41907.594953703709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419"/>
        <v>1</v>
      </c>
      <c r="P2924"/>
      <c r="Q2924" s="9" t="s">
        <v>8316</v>
      </c>
      <c r="R2924" t="s">
        <v>8358</v>
      </c>
      <c r="S2924" s="14">
        <f t="shared" si="420"/>
        <v>42097.582488425927</v>
      </c>
      <c r="T2924" s="14">
        <f t="shared" si="421"/>
        <v>42142.582488425927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419"/>
        <v>1</v>
      </c>
      <c r="P2925"/>
      <c r="Q2925" s="9" t="s">
        <v>8316</v>
      </c>
      <c r="R2925" t="s">
        <v>8358</v>
      </c>
      <c r="S2925" s="14">
        <f t="shared" si="420"/>
        <v>42012.860868055555</v>
      </c>
      <c r="T2925" s="14">
        <f t="shared" si="421"/>
        <v>42027.833333333336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419"/>
        <v>1.032</v>
      </c>
      <c r="P2926"/>
      <c r="Q2926" s="9" t="s">
        <v>8316</v>
      </c>
      <c r="R2926" t="s">
        <v>8358</v>
      </c>
      <c r="S2926" s="14">
        <f t="shared" si="420"/>
        <v>42103.265162037038</v>
      </c>
      <c r="T2926" s="14">
        <f t="shared" si="421"/>
        <v>42132.874305555561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419"/>
        <v>1.0244597777777777</v>
      </c>
      <c r="P2927"/>
      <c r="Q2927" s="9" t="s">
        <v>8316</v>
      </c>
      <c r="R2927" t="s">
        <v>8358</v>
      </c>
      <c r="S2927" s="14">
        <f t="shared" si="420"/>
        <v>41863.292453703703</v>
      </c>
      <c r="T2927" s="14">
        <f t="shared" si="421"/>
        <v>41893.292453703703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419"/>
        <v>1.25</v>
      </c>
      <c r="P2928"/>
      <c r="Q2928" s="9" t="s">
        <v>8316</v>
      </c>
      <c r="R2928" t="s">
        <v>8358</v>
      </c>
      <c r="S2928" s="14">
        <f t="shared" si="420"/>
        <v>42044.474293981482</v>
      </c>
      <c r="T2928" s="14">
        <f t="shared" si="421"/>
        <v>42058.474293981482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419"/>
        <v>1.3083333333333333</v>
      </c>
      <c r="P2929"/>
      <c r="Q2929" s="9" t="s">
        <v>8316</v>
      </c>
      <c r="R2929" t="s">
        <v>8358</v>
      </c>
      <c r="S2929" s="14">
        <f t="shared" si="420"/>
        <v>41806.377650462964</v>
      </c>
      <c r="T2929" s="14">
        <f t="shared" si="421"/>
        <v>41834.916666666672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419"/>
        <v>1</v>
      </c>
      <c r="P2930"/>
      <c r="Q2930" s="9" t="s">
        <v>8316</v>
      </c>
      <c r="R2930" t="s">
        <v>8358</v>
      </c>
      <c r="S2930" s="14">
        <f t="shared" si="420"/>
        <v>42403.706550925934</v>
      </c>
      <c r="T2930" s="14">
        <f t="shared" si="421"/>
        <v>42433.706550925934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419"/>
        <v>1.02069375</v>
      </c>
      <c r="P2931"/>
      <c r="Q2931" s="9" t="s">
        <v>8316</v>
      </c>
      <c r="R2931" t="s">
        <v>8358</v>
      </c>
      <c r="S2931" s="14">
        <f t="shared" si="420"/>
        <v>41754.272662037038</v>
      </c>
      <c r="T2931" s="14">
        <f t="shared" si="421"/>
        <v>41784.272662037038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419"/>
        <v>1.0092000000000001</v>
      </c>
      <c r="P2932"/>
      <c r="Q2932" s="9" t="s">
        <v>8316</v>
      </c>
      <c r="R2932" t="s">
        <v>8358</v>
      </c>
      <c r="S2932" s="14">
        <f t="shared" si="420"/>
        <v>42101.292407407411</v>
      </c>
      <c r="T2932" s="14">
        <f t="shared" si="421"/>
        <v>42131.292407407411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419"/>
        <v>1.06</v>
      </c>
      <c r="P2933"/>
      <c r="Q2933" s="9" t="s">
        <v>8316</v>
      </c>
      <c r="R2933" t="s">
        <v>8358</v>
      </c>
      <c r="S2933" s="14">
        <f t="shared" si="420"/>
        <v>41871.999571759261</v>
      </c>
      <c r="T2933" s="14">
        <f t="shared" si="421"/>
        <v>41896.963888888895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419"/>
        <v>1.0509677419354839</v>
      </c>
      <c r="P2934"/>
      <c r="Q2934" s="9" t="s">
        <v>8316</v>
      </c>
      <c r="R2934" t="s">
        <v>8358</v>
      </c>
      <c r="S2934" s="14">
        <f t="shared" si="420"/>
        <v>42024.873113425929</v>
      </c>
      <c r="T2934" s="14">
        <f t="shared" si="421"/>
        <v>42056.166666666664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419"/>
        <v>1.0276000000000001</v>
      </c>
      <c r="P2935"/>
      <c r="Q2935" s="9" t="s">
        <v>8316</v>
      </c>
      <c r="R2935" t="s">
        <v>8358</v>
      </c>
      <c r="S2935" s="14">
        <f t="shared" si="420"/>
        <v>42495.664965277778</v>
      </c>
      <c r="T2935" s="14">
        <f t="shared" si="421"/>
        <v>42525.664965277778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419"/>
        <v>1.08</v>
      </c>
      <c r="P2936"/>
      <c r="Q2936" s="9" t="s">
        <v>8316</v>
      </c>
      <c r="R2936" t="s">
        <v>8358</v>
      </c>
      <c r="S2936" s="14">
        <f t="shared" si="420"/>
        <v>41775.344490740747</v>
      </c>
      <c r="T2936" s="14">
        <f t="shared" si="421"/>
        <v>41805.344490740747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419"/>
        <v>1.0088571428571429</v>
      </c>
      <c r="P2937"/>
      <c r="Q2937" s="9" t="s">
        <v>8316</v>
      </c>
      <c r="R2937" t="s">
        <v>8358</v>
      </c>
      <c r="S2937" s="14">
        <f t="shared" si="420"/>
        <v>42553.291759259264</v>
      </c>
      <c r="T2937" s="14">
        <f t="shared" si="421"/>
        <v>42611.416666666664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419"/>
        <v>1.28</v>
      </c>
      <c r="P2938"/>
      <c r="Q2938" s="9" t="s">
        <v>8316</v>
      </c>
      <c r="R2938" t="s">
        <v>8358</v>
      </c>
      <c r="S2938" s="14">
        <f t="shared" si="420"/>
        <v>41912.3590625</v>
      </c>
      <c r="T2938" s="14">
        <f t="shared" si="421"/>
        <v>41924.915972222225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419"/>
        <v>1.3333333333333333</v>
      </c>
      <c r="P2939"/>
      <c r="Q2939" s="9" t="s">
        <v>8316</v>
      </c>
      <c r="R2939" t="s">
        <v>8358</v>
      </c>
      <c r="S2939" s="14">
        <f t="shared" si="420"/>
        <v>41803.165659722225</v>
      </c>
      <c r="T2939" s="14">
        <f t="shared" si="421"/>
        <v>41833.165659722225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419"/>
        <v>1.0137499999999999</v>
      </c>
      <c r="P2940"/>
      <c r="Q2940" s="9" t="s">
        <v>8316</v>
      </c>
      <c r="R2940" t="s">
        <v>8358</v>
      </c>
      <c r="S2940" s="14">
        <f t="shared" si="420"/>
        <v>42004.412199074075</v>
      </c>
      <c r="T2940" s="14">
        <f t="shared" si="421"/>
        <v>42034.412199074075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419"/>
        <v>1.0287500000000001</v>
      </c>
      <c r="P2941"/>
      <c r="Q2941" s="9" t="s">
        <v>8316</v>
      </c>
      <c r="R2941" t="s">
        <v>8358</v>
      </c>
      <c r="S2941" s="14">
        <f t="shared" si="420"/>
        <v>41845.517500000002</v>
      </c>
      <c r="T2941" s="14">
        <f t="shared" si="421"/>
        <v>41878.75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419"/>
        <v>1.0724</v>
      </c>
      <c r="P2942"/>
      <c r="Q2942" s="9" t="s">
        <v>8316</v>
      </c>
      <c r="R2942" t="s">
        <v>8358</v>
      </c>
      <c r="S2942" s="14">
        <f t="shared" si="420"/>
        <v>41982.48168981482</v>
      </c>
      <c r="T2942" s="14">
        <f t="shared" si="421"/>
        <v>42022.48168981482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419"/>
        <v>4.0000000000000003E-5</v>
      </c>
      <c r="P2943">
        <f>SUM(E2943/L2943)</f>
        <v>1</v>
      </c>
      <c r="Q2943" s="9" t="s">
        <v>8316</v>
      </c>
      <c r="R2943" t="s">
        <v>8356</v>
      </c>
      <c r="S2943" s="14">
        <f t="shared" si="420"/>
        <v>42034.66846064815</v>
      </c>
      <c r="T2943" s="14">
        <f t="shared" si="421"/>
        <v>42064.66846064815</v>
      </c>
      <c r="U2943">
        <f>SUM(L2943+5)</f>
        <v>6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419"/>
        <v>0.20424999999999999</v>
      </c>
      <c r="P2944"/>
      <c r="Q2944" s="9" t="s">
        <v>8316</v>
      </c>
      <c r="R2944" t="s">
        <v>8356</v>
      </c>
      <c r="S2944" s="14">
        <f t="shared" si="420"/>
        <v>42334.512256944443</v>
      </c>
      <c r="T2944" s="14">
        <f t="shared" si="421"/>
        <v>42354.554166666669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419"/>
        <v>0</v>
      </c>
      <c r="P2945" t="e">
        <f>SUM(E2945/L2945)</f>
        <v>#DIV/0!</v>
      </c>
      <c r="Q2945" s="9" t="s">
        <v>8316</v>
      </c>
      <c r="R2945" t="s">
        <v>8356</v>
      </c>
      <c r="S2945" s="14">
        <f t="shared" si="420"/>
        <v>42076.837731481479</v>
      </c>
      <c r="T2945" s="14">
        <f t="shared" si="421"/>
        <v>42106.837731481479</v>
      </c>
      <c r="U2945">
        <f>SUM(L2945+5)</f>
        <v>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419"/>
        <v>0.01</v>
      </c>
      <c r="P2946"/>
      <c r="Q2946" s="9" t="s">
        <v>8316</v>
      </c>
      <c r="R2946" t="s">
        <v>8356</v>
      </c>
      <c r="S2946" s="14">
        <f t="shared" si="420"/>
        <v>42132.622662037036</v>
      </c>
      <c r="T2946" s="14">
        <f t="shared" si="421"/>
        <v>42162.622662037036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430">E2947/D2947</f>
        <v>0</v>
      </c>
      <c r="P2947" t="e">
        <f t="shared" ref="P2947:P2950" si="431">SUM(E2947/L2947)</f>
        <v>#DIV/0!</v>
      </c>
      <c r="Q2947" s="9" t="s">
        <v>8316</v>
      </c>
      <c r="R2947" t="s">
        <v>8356</v>
      </c>
      <c r="S2947" s="14">
        <f t="shared" ref="S2947:S3010" si="432">((J2947/60/60/24)+DATE(1970,1,1)+(-7/24))</f>
        <v>42117.847916666673</v>
      </c>
      <c r="T2947" s="14">
        <f t="shared" ref="T2947:T3010" si="433">((I2947/60/60/24)+DATE(1970,1,1)+(-7/24))</f>
        <v>42147.847916666673</v>
      </c>
      <c r="U2947">
        <f t="shared" ref="U2947:U2950" si="434">SUM(L2947+5)</f>
        <v>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430"/>
        <v>1E-3</v>
      </c>
      <c r="P2948">
        <f t="shared" si="431"/>
        <v>1</v>
      </c>
      <c r="Q2948" s="9" t="s">
        <v>8316</v>
      </c>
      <c r="R2948" t="s">
        <v>8356</v>
      </c>
      <c r="S2948" s="14">
        <f t="shared" si="432"/>
        <v>42567.239490740743</v>
      </c>
      <c r="T2948" s="14">
        <f t="shared" si="433"/>
        <v>42597.239490740743</v>
      </c>
      <c r="U2948">
        <f t="shared" si="434"/>
        <v>7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430"/>
        <v>4.2880000000000001E-2</v>
      </c>
      <c r="P2949">
        <f t="shared" si="431"/>
        <v>82.461538461538467</v>
      </c>
      <c r="Q2949" s="9" t="s">
        <v>8316</v>
      </c>
      <c r="R2949" t="s">
        <v>8356</v>
      </c>
      <c r="S2949" s="14">
        <f t="shared" si="432"/>
        <v>42649.270451388897</v>
      </c>
      <c r="T2949" s="14">
        <f t="shared" si="433"/>
        <v>42698.424305555563</v>
      </c>
      <c r="U2949">
        <f t="shared" si="434"/>
        <v>18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430"/>
        <v>4.8000000000000001E-5</v>
      </c>
      <c r="P2950">
        <f t="shared" si="431"/>
        <v>2.6666666666666665</v>
      </c>
      <c r="Q2950" s="9" t="s">
        <v>8316</v>
      </c>
      <c r="R2950" t="s">
        <v>8356</v>
      </c>
      <c r="S2950" s="14">
        <f t="shared" si="432"/>
        <v>42097.357557870368</v>
      </c>
      <c r="T2950" s="14">
        <f t="shared" si="433"/>
        <v>42157.357557870368</v>
      </c>
      <c r="U2950">
        <f t="shared" si="434"/>
        <v>14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430"/>
        <v>2.5000000000000001E-2</v>
      </c>
      <c r="P2951"/>
      <c r="Q2951" s="9" t="s">
        <v>8316</v>
      </c>
      <c r="R2951" t="s">
        <v>8356</v>
      </c>
      <c r="S2951" s="14">
        <f t="shared" si="432"/>
        <v>42297.531446759262</v>
      </c>
      <c r="T2951" s="14">
        <f t="shared" si="433"/>
        <v>42327.573113425933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430"/>
        <v>0</v>
      </c>
      <c r="P2952" t="e">
        <f>SUM(E2952/L2952)</f>
        <v>#DIV/0!</v>
      </c>
      <c r="Q2952" s="9" t="s">
        <v>8316</v>
      </c>
      <c r="R2952" t="s">
        <v>8356</v>
      </c>
      <c r="S2952" s="14">
        <f t="shared" si="432"/>
        <v>42362.073518518526</v>
      </c>
      <c r="T2952" s="14">
        <f t="shared" si="433"/>
        <v>42392.073518518526</v>
      </c>
      <c r="U2952">
        <f>SUM(L2952+5)</f>
        <v>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430"/>
        <v>2.1919999999999999E-2</v>
      </c>
      <c r="P2953"/>
      <c r="Q2953" s="9" t="s">
        <v>8316</v>
      </c>
      <c r="R2953" t="s">
        <v>8356</v>
      </c>
      <c r="S2953" s="14">
        <f t="shared" si="432"/>
        <v>41872.511261574073</v>
      </c>
      <c r="T2953" s="14">
        <f t="shared" si="433"/>
        <v>41917.511261574073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430"/>
        <v>8.0250000000000002E-2</v>
      </c>
      <c r="P2954"/>
      <c r="Q2954" s="9" t="s">
        <v>8316</v>
      </c>
      <c r="R2954" t="s">
        <v>8356</v>
      </c>
      <c r="S2954" s="14">
        <f t="shared" si="432"/>
        <v>42628.398599537039</v>
      </c>
      <c r="T2954" s="14">
        <f t="shared" si="433"/>
        <v>42659.875000000007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430"/>
        <v>1.5125E-3</v>
      </c>
      <c r="P2955">
        <f t="shared" ref="P2955:P2956" si="435">SUM(E2955/L2955)</f>
        <v>201.66666666666666</v>
      </c>
      <c r="Q2955" s="9" t="s">
        <v>8316</v>
      </c>
      <c r="R2955" t="s">
        <v>8356</v>
      </c>
      <c r="S2955" s="14">
        <f t="shared" si="432"/>
        <v>42255.500243055554</v>
      </c>
      <c r="T2955" s="14">
        <f t="shared" si="433"/>
        <v>42285.500243055554</v>
      </c>
      <c r="U2955">
        <f t="shared" ref="U2955:U2956" si="436">SUM(L2955+5)</f>
        <v>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430"/>
        <v>0</v>
      </c>
      <c r="P2956" t="e">
        <f t="shared" si="435"/>
        <v>#DIV/0!</v>
      </c>
      <c r="Q2956" s="9" t="s">
        <v>8316</v>
      </c>
      <c r="R2956" t="s">
        <v>8356</v>
      </c>
      <c r="S2956" s="14">
        <f t="shared" si="432"/>
        <v>42790.291701388887</v>
      </c>
      <c r="T2956" s="14">
        <f t="shared" si="433"/>
        <v>42810.25003472223</v>
      </c>
      <c r="U2956">
        <f t="shared" si="436"/>
        <v>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430"/>
        <v>0.59583333333333333</v>
      </c>
      <c r="P2957"/>
      <c r="Q2957" s="9" t="s">
        <v>8316</v>
      </c>
      <c r="R2957" t="s">
        <v>8356</v>
      </c>
      <c r="S2957" s="14">
        <f t="shared" si="432"/>
        <v>42141.449641203704</v>
      </c>
      <c r="T2957" s="14">
        <f t="shared" si="433"/>
        <v>42171.449641203704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430"/>
        <v>0.16734177215189874</v>
      </c>
      <c r="P2958"/>
      <c r="Q2958" s="9" t="s">
        <v>8316</v>
      </c>
      <c r="R2958" t="s">
        <v>8356</v>
      </c>
      <c r="S2958" s="14">
        <f t="shared" si="432"/>
        <v>42464.667245370372</v>
      </c>
      <c r="T2958" s="14">
        <f t="shared" si="433"/>
        <v>42494.667245370372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430"/>
        <v>1.8666666666666668E-2</v>
      </c>
      <c r="P2959"/>
      <c r="Q2959" s="9" t="s">
        <v>8316</v>
      </c>
      <c r="R2959" t="s">
        <v>8356</v>
      </c>
      <c r="S2959" s="14">
        <f t="shared" si="432"/>
        <v>42030.719583333332</v>
      </c>
      <c r="T2959" s="14">
        <f t="shared" si="433"/>
        <v>42090.677916666667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430"/>
        <v>0</v>
      </c>
      <c r="P2960" t="e">
        <f t="shared" ref="P2960:P2962" si="437">SUM(E2960/L2960)</f>
        <v>#DIV/0!</v>
      </c>
      <c r="Q2960" s="9" t="s">
        <v>8316</v>
      </c>
      <c r="R2960" t="s">
        <v>8356</v>
      </c>
      <c r="S2960" s="14">
        <f t="shared" si="432"/>
        <v>42438.48746527778</v>
      </c>
      <c r="T2960" s="14">
        <f t="shared" si="433"/>
        <v>42498.445798611116</v>
      </c>
      <c r="U2960">
        <f t="shared" ref="U2960:U2962" si="438">SUM(L2960+5)</f>
        <v>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430"/>
        <v>0</v>
      </c>
      <c r="P2961" t="e">
        <f t="shared" si="437"/>
        <v>#DIV/0!</v>
      </c>
      <c r="Q2961" s="9" t="s">
        <v>8316</v>
      </c>
      <c r="R2961" t="s">
        <v>8356</v>
      </c>
      <c r="S2961" s="14">
        <f t="shared" si="432"/>
        <v>42497.716724537044</v>
      </c>
      <c r="T2961" s="14">
        <f t="shared" si="433"/>
        <v>42527.716724537044</v>
      </c>
      <c r="U2961">
        <f t="shared" si="438"/>
        <v>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430"/>
        <v>0</v>
      </c>
      <c r="P2962" t="e">
        <f t="shared" si="437"/>
        <v>#DIV/0!</v>
      </c>
      <c r="Q2962" s="9" t="s">
        <v>8316</v>
      </c>
      <c r="R2962" t="s">
        <v>8356</v>
      </c>
      <c r="S2962" s="14">
        <f t="shared" si="432"/>
        <v>41863.465543981481</v>
      </c>
      <c r="T2962" s="14">
        <f t="shared" si="433"/>
        <v>41893.465543981481</v>
      </c>
      <c r="U2962">
        <f t="shared" si="438"/>
        <v>5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430"/>
        <v>1.0962000000000001</v>
      </c>
      <c r="P2963"/>
      <c r="Q2963" s="9" t="s">
        <v>8316</v>
      </c>
      <c r="R2963" t="s">
        <v>8317</v>
      </c>
      <c r="S2963" s="14">
        <f t="shared" si="432"/>
        <v>42060.92082175926</v>
      </c>
      <c r="T2963" s="14">
        <f t="shared" si="433"/>
        <v>42088.875000000007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430"/>
        <v>1.218</v>
      </c>
      <c r="P2964"/>
      <c r="Q2964" s="9" t="s">
        <v>8316</v>
      </c>
      <c r="R2964" t="s">
        <v>8317</v>
      </c>
      <c r="S2964" s="14">
        <f t="shared" si="432"/>
        <v>42035.952615740745</v>
      </c>
      <c r="T2964" s="14">
        <f t="shared" si="433"/>
        <v>42063.999305555561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430"/>
        <v>1.0685</v>
      </c>
      <c r="P2965"/>
      <c r="Q2965" s="9" t="s">
        <v>8316</v>
      </c>
      <c r="R2965" t="s">
        <v>8317</v>
      </c>
      <c r="S2965" s="14">
        <f t="shared" si="432"/>
        <v>42157.178518518522</v>
      </c>
      <c r="T2965" s="14">
        <f t="shared" si="433"/>
        <v>42187.178518518522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430"/>
        <v>1.0071379999999999</v>
      </c>
      <c r="P2966"/>
      <c r="Q2966" s="9" t="s">
        <v>8316</v>
      </c>
      <c r="R2966" t="s">
        <v>8317</v>
      </c>
      <c r="S2966" s="14">
        <f t="shared" si="432"/>
        <v>41827.618275462963</v>
      </c>
      <c r="T2966" s="14">
        <f t="shared" si="433"/>
        <v>41857.605555555558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430"/>
        <v>1.0900000000000001</v>
      </c>
      <c r="P2967"/>
      <c r="Q2967" s="9" t="s">
        <v>8316</v>
      </c>
      <c r="R2967" t="s">
        <v>8317</v>
      </c>
      <c r="S2967" s="14">
        <f t="shared" si="432"/>
        <v>42162.437881944446</v>
      </c>
      <c r="T2967" s="14">
        <f t="shared" si="433"/>
        <v>42192.437881944446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430"/>
        <v>1.1363000000000001</v>
      </c>
      <c r="P2968"/>
      <c r="Q2968" s="9" t="s">
        <v>8316</v>
      </c>
      <c r="R2968" t="s">
        <v>8317</v>
      </c>
      <c r="S2968" s="14">
        <f t="shared" si="432"/>
        <v>42233.446898148155</v>
      </c>
      <c r="T2968" s="14">
        <f t="shared" si="433"/>
        <v>42263.446898148155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430"/>
        <v>1.1392</v>
      </c>
      <c r="P2969"/>
      <c r="Q2969" s="9" t="s">
        <v>8316</v>
      </c>
      <c r="R2969" t="s">
        <v>8317</v>
      </c>
      <c r="S2969" s="14">
        <f t="shared" si="432"/>
        <v>42041.906157407408</v>
      </c>
      <c r="T2969" s="14">
        <f t="shared" si="433"/>
        <v>42071.864490740743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430"/>
        <v>1.06</v>
      </c>
      <c r="P2970"/>
      <c r="Q2970" s="9" t="s">
        <v>8316</v>
      </c>
      <c r="R2970" t="s">
        <v>8317</v>
      </c>
      <c r="S2970" s="14">
        <f t="shared" si="432"/>
        <v>42585.232175925928</v>
      </c>
      <c r="T2970" s="14">
        <f t="shared" si="433"/>
        <v>42598.874305555561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430"/>
        <v>1.625</v>
      </c>
      <c r="P2971"/>
      <c r="Q2971" s="9" t="s">
        <v>8316</v>
      </c>
      <c r="R2971" t="s">
        <v>8317</v>
      </c>
      <c r="S2971" s="14">
        <f t="shared" si="432"/>
        <v>42097.494826388887</v>
      </c>
      <c r="T2971" s="14">
        <f t="shared" si="433"/>
        <v>42127.660416666673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430"/>
        <v>1.06</v>
      </c>
      <c r="P2972"/>
      <c r="Q2972" s="9" t="s">
        <v>8316</v>
      </c>
      <c r="R2972" t="s">
        <v>8317</v>
      </c>
      <c r="S2972" s="14">
        <f t="shared" si="432"/>
        <v>41808.377905092595</v>
      </c>
      <c r="T2972" s="14">
        <f t="shared" si="433"/>
        <v>41838.377905092595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430"/>
        <v>1.0015624999999999</v>
      </c>
      <c r="P2973"/>
      <c r="Q2973" s="9" t="s">
        <v>8316</v>
      </c>
      <c r="R2973" t="s">
        <v>8317</v>
      </c>
      <c r="S2973" s="14">
        <f t="shared" si="432"/>
        <v>41852.366643518522</v>
      </c>
      <c r="T2973" s="14">
        <f t="shared" si="433"/>
        <v>41882.366643518522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430"/>
        <v>1.0535000000000001</v>
      </c>
      <c r="P2974"/>
      <c r="Q2974" s="9" t="s">
        <v>8316</v>
      </c>
      <c r="R2974" t="s">
        <v>8317</v>
      </c>
      <c r="S2974" s="14">
        <f t="shared" si="432"/>
        <v>42693.818518518521</v>
      </c>
      <c r="T2974" s="14">
        <f t="shared" si="433"/>
        <v>42708.750000000007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430"/>
        <v>1.748</v>
      </c>
      <c r="P2975"/>
      <c r="Q2975" s="9" t="s">
        <v>8316</v>
      </c>
      <c r="R2975" t="s">
        <v>8317</v>
      </c>
      <c r="S2975" s="14">
        <f t="shared" si="432"/>
        <v>42341.526712962965</v>
      </c>
      <c r="T2975" s="14">
        <f t="shared" si="433"/>
        <v>42369.875000000007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430"/>
        <v>1.02</v>
      </c>
      <c r="P2976"/>
      <c r="Q2976" s="9" t="s">
        <v>8316</v>
      </c>
      <c r="R2976" t="s">
        <v>8317</v>
      </c>
      <c r="S2976" s="14">
        <f t="shared" si="432"/>
        <v>41879.76934027778</v>
      </c>
      <c r="T2976" s="14">
        <f t="shared" si="433"/>
        <v>41907.774305555555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430"/>
        <v>1.00125</v>
      </c>
      <c r="P2977"/>
      <c r="Q2977" s="9" t="s">
        <v>8316</v>
      </c>
      <c r="R2977" t="s">
        <v>8317</v>
      </c>
      <c r="S2977" s="14">
        <f t="shared" si="432"/>
        <v>41941.392199074078</v>
      </c>
      <c r="T2977" s="14">
        <f t="shared" si="433"/>
        <v>41969.833333333336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430"/>
        <v>1.7142857142857142</v>
      </c>
      <c r="P2978"/>
      <c r="Q2978" s="9" t="s">
        <v>8316</v>
      </c>
      <c r="R2978" t="s">
        <v>8317</v>
      </c>
      <c r="S2978" s="14">
        <f t="shared" si="432"/>
        <v>42425.439004629632</v>
      </c>
      <c r="T2978" s="14">
        <f t="shared" si="433"/>
        <v>42442.208333333336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430"/>
        <v>1.1356666666666666</v>
      </c>
      <c r="P2979"/>
      <c r="Q2979" s="9" t="s">
        <v>8316</v>
      </c>
      <c r="R2979" t="s">
        <v>8317</v>
      </c>
      <c r="S2979" s="14">
        <f t="shared" si="432"/>
        <v>42026.589513888895</v>
      </c>
      <c r="T2979" s="14">
        <f t="shared" si="433"/>
        <v>42085.801388888889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430"/>
        <v>1.2946666666666666</v>
      </c>
      <c r="P2980"/>
      <c r="Q2980" s="9" t="s">
        <v>8316</v>
      </c>
      <c r="R2980" t="s">
        <v>8317</v>
      </c>
      <c r="S2980" s="14">
        <f t="shared" si="432"/>
        <v>41922.348923611113</v>
      </c>
      <c r="T2980" s="14">
        <f t="shared" si="433"/>
        <v>41931.957638888889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430"/>
        <v>1.014</v>
      </c>
      <c r="P2981"/>
      <c r="Q2981" s="9" t="s">
        <v>8316</v>
      </c>
      <c r="R2981" t="s">
        <v>8317</v>
      </c>
      <c r="S2981" s="14">
        <f t="shared" si="432"/>
        <v>41993.532673611109</v>
      </c>
      <c r="T2981" s="14">
        <f t="shared" si="433"/>
        <v>42009.958333333336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430"/>
        <v>1.0916666666666666</v>
      </c>
      <c r="P2982"/>
      <c r="Q2982" s="9" t="s">
        <v>8316</v>
      </c>
      <c r="R2982" t="s">
        <v>8317</v>
      </c>
      <c r="S2982" s="14">
        <f t="shared" si="432"/>
        <v>42219.624189814822</v>
      </c>
      <c r="T2982" s="14">
        <f t="shared" si="433"/>
        <v>42239.791666666664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430"/>
        <v>1.28925</v>
      </c>
      <c r="P2983"/>
      <c r="Q2983" s="9" t="s">
        <v>8316</v>
      </c>
      <c r="R2983" t="s">
        <v>8356</v>
      </c>
      <c r="S2983" s="14">
        <f t="shared" si="432"/>
        <v>42225.268009259256</v>
      </c>
      <c r="T2983" s="14">
        <f t="shared" si="433"/>
        <v>42270.268009259256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430"/>
        <v>1.0206</v>
      </c>
      <c r="P2984"/>
      <c r="Q2984" s="9" t="s">
        <v>8316</v>
      </c>
      <c r="R2984" t="s">
        <v>8356</v>
      </c>
      <c r="S2984" s="14">
        <f t="shared" si="432"/>
        <v>42381.395173611112</v>
      </c>
      <c r="T2984" s="14">
        <f t="shared" si="433"/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430"/>
        <v>1.465395775862069</v>
      </c>
      <c r="P2985"/>
      <c r="Q2985" s="9" t="s">
        <v>8316</v>
      </c>
      <c r="R2985" t="s">
        <v>8356</v>
      </c>
      <c r="S2985" s="14">
        <f t="shared" si="432"/>
        <v>41894.34069444445</v>
      </c>
      <c r="T2985" s="14">
        <f t="shared" si="433"/>
        <v>41954.382361111115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430"/>
        <v>1.00352</v>
      </c>
      <c r="P2986"/>
      <c r="Q2986" s="9" t="s">
        <v>8316</v>
      </c>
      <c r="R2986" t="s">
        <v>8356</v>
      </c>
      <c r="S2986" s="14">
        <f t="shared" si="432"/>
        <v>42575.98704861111</v>
      </c>
      <c r="T2986" s="14">
        <f t="shared" si="433"/>
        <v>42605.98704861111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430"/>
        <v>1.2164999999999999</v>
      </c>
      <c r="P2987"/>
      <c r="Q2987" s="9" t="s">
        <v>8316</v>
      </c>
      <c r="R2987" t="s">
        <v>8356</v>
      </c>
      <c r="S2987" s="14">
        <f t="shared" si="432"/>
        <v>42654.682037037033</v>
      </c>
      <c r="T2987" s="14">
        <f t="shared" si="433"/>
        <v>42673.875000000007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430"/>
        <v>1.0549999999999999</v>
      </c>
      <c r="P2988"/>
      <c r="Q2988" s="9" t="s">
        <v>8316</v>
      </c>
      <c r="R2988" t="s">
        <v>8356</v>
      </c>
      <c r="S2988" s="14">
        <f t="shared" si="432"/>
        <v>42431.208402777782</v>
      </c>
      <c r="T2988" s="14">
        <f t="shared" si="433"/>
        <v>42491.16673611111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430"/>
        <v>1.1040080000000001</v>
      </c>
      <c r="P2989"/>
      <c r="Q2989" s="9" t="s">
        <v>8316</v>
      </c>
      <c r="R2989" t="s">
        <v>8356</v>
      </c>
      <c r="S2989" s="14">
        <f t="shared" si="432"/>
        <v>42627.015636574077</v>
      </c>
      <c r="T2989" s="14">
        <f t="shared" si="433"/>
        <v>42655.708333333336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430"/>
        <v>1</v>
      </c>
      <c r="P2990"/>
      <c r="Q2990" s="9" t="s">
        <v>8316</v>
      </c>
      <c r="R2990" t="s">
        <v>8356</v>
      </c>
      <c r="S2990" s="14">
        <f t="shared" si="432"/>
        <v>42511.070381944453</v>
      </c>
      <c r="T2990" s="14">
        <f t="shared" si="433"/>
        <v>42541.070381944453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430"/>
        <v>1.76535</v>
      </c>
      <c r="P2991"/>
      <c r="Q2991" s="9" t="s">
        <v>8316</v>
      </c>
      <c r="R2991" t="s">
        <v>8356</v>
      </c>
      <c r="S2991" s="14">
        <f t="shared" si="432"/>
        <v>42336.728726851856</v>
      </c>
      <c r="T2991" s="14">
        <f t="shared" si="433"/>
        <v>42358.915972222225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430"/>
        <v>1</v>
      </c>
      <c r="P2992"/>
      <c r="Q2992" s="9" t="s">
        <v>8316</v>
      </c>
      <c r="R2992" t="s">
        <v>8356</v>
      </c>
      <c r="S2992" s="14">
        <f t="shared" si="432"/>
        <v>42341.282638888886</v>
      </c>
      <c r="T2992" s="14">
        <f t="shared" si="433"/>
        <v>42376.282638888886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430"/>
        <v>1.0329411764705883</v>
      </c>
      <c r="P2993"/>
      <c r="Q2993" s="9" t="s">
        <v>8316</v>
      </c>
      <c r="R2993" t="s">
        <v>8356</v>
      </c>
      <c r="S2993" s="14">
        <f t="shared" si="432"/>
        <v>42740.545486111114</v>
      </c>
      <c r="T2993" s="14">
        <f t="shared" si="433"/>
        <v>42762.545486111114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430"/>
        <v>1.0449999999999999</v>
      </c>
      <c r="P2994"/>
      <c r="Q2994" s="9" t="s">
        <v>8316</v>
      </c>
      <c r="R2994" t="s">
        <v>8356</v>
      </c>
      <c r="S2994" s="14">
        <f t="shared" si="432"/>
        <v>42622.475810185184</v>
      </c>
      <c r="T2994" s="14">
        <f t="shared" si="433"/>
        <v>42652.475810185184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430"/>
        <v>1.0029999999999999</v>
      </c>
      <c r="P2995"/>
      <c r="Q2995" s="9" t="s">
        <v>8316</v>
      </c>
      <c r="R2995" t="s">
        <v>8356</v>
      </c>
      <c r="S2995" s="14">
        <f t="shared" si="432"/>
        <v>42390.547071759262</v>
      </c>
      <c r="T2995" s="14">
        <f t="shared" si="433"/>
        <v>42420.547071759262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430"/>
        <v>4.577466666666667</v>
      </c>
      <c r="P2996"/>
      <c r="Q2996" s="9" t="s">
        <v>8316</v>
      </c>
      <c r="R2996" t="s">
        <v>8356</v>
      </c>
      <c r="S2996" s="14">
        <f t="shared" si="432"/>
        <v>41885.18717592593</v>
      </c>
      <c r="T2996" s="14">
        <f t="shared" si="433"/>
        <v>41915.18717592593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430"/>
        <v>1.0496000000000001</v>
      </c>
      <c r="P2997"/>
      <c r="Q2997" s="9" t="s">
        <v>8316</v>
      </c>
      <c r="R2997" t="s">
        <v>8356</v>
      </c>
      <c r="S2997" s="14">
        <f t="shared" si="432"/>
        <v>42724.373506944445</v>
      </c>
      <c r="T2997" s="14">
        <f t="shared" si="433"/>
        <v>42754.373506944445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430"/>
        <v>1.7194285714285715</v>
      </c>
      <c r="P2998"/>
      <c r="Q2998" s="9" t="s">
        <v>8316</v>
      </c>
      <c r="R2998" t="s">
        <v>8356</v>
      </c>
      <c r="S2998" s="14">
        <f t="shared" si="432"/>
        <v>42090.620833333342</v>
      </c>
      <c r="T2998" s="14">
        <f t="shared" si="433"/>
        <v>42150.620833333342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430"/>
        <v>1.0373000000000001</v>
      </c>
      <c r="P2999"/>
      <c r="Q2999" s="9" t="s">
        <v>8316</v>
      </c>
      <c r="R2999" t="s">
        <v>8356</v>
      </c>
      <c r="S2999" s="14">
        <f t="shared" si="432"/>
        <v>42775.442048611112</v>
      </c>
      <c r="T2999" s="14">
        <f t="shared" si="433"/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430"/>
        <v>1.0302899999999999</v>
      </c>
      <c r="P3000"/>
      <c r="Q3000" s="9" t="s">
        <v>8316</v>
      </c>
      <c r="R3000" t="s">
        <v>8356</v>
      </c>
      <c r="S3000" s="14">
        <f t="shared" si="432"/>
        <v>41777.901956018519</v>
      </c>
      <c r="T3000" s="14">
        <f t="shared" si="433"/>
        <v>41805.892361111117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430"/>
        <v>1.1888888888888889</v>
      </c>
      <c r="P3001"/>
      <c r="Q3001" s="9" t="s">
        <v>8316</v>
      </c>
      <c r="R3001" t="s">
        <v>8356</v>
      </c>
      <c r="S3001" s="14">
        <f t="shared" si="432"/>
        <v>42780.448611111111</v>
      </c>
      <c r="T3001" s="14">
        <f t="shared" si="433"/>
        <v>42794.791666666664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430"/>
        <v>1</v>
      </c>
      <c r="P3002"/>
      <c r="Q3002" s="9" t="s">
        <v>8316</v>
      </c>
      <c r="R3002" t="s">
        <v>8356</v>
      </c>
      <c r="S3002" s="14">
        <f t="shared" si="432"/>
        <v>42752.535532407412</v>
      </c>
      <c r="T3002" s="14">
        <f t="shared" si="433"/>
        <v>42766.458333333336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430"/>
        <v>3.1869988910451896</v>
      </c>
      <c r="P3003"/>
      <c r="Q3003" s="9" t="s">
        <v>8316</v>
      </c>
      <c r="R3003" t="s">
        <v>8356</v>
      </c>
      <c r="S3003" s="14">
        <f t="shared" si="432"/>
        <v>42534.60395833334</v>
      </c>
      <c r="T3003" s="14">
        <f t="shared" si="433"/>
        <v>42564.60395833334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430"/>
        <v>1.0850614285714286</v>
      </c>
      <c r="P3004"/>
      <c r="Q3004" s="9" t="s">
        <v>8316</v>
      </c>
      <c r="R3004" t="s">
        <v>8356</v>
      </c>
      <c r="S3004" s="14">
        <f t="shared" si="432"/>
        <v>41239.544583333336</v>
      </c>
      <c r="T3004" s="14">
        <f t="shared" si="433"/>
        <v>41269.544583333336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430"/>
        <v>1.0116666666666667</v>
      </c>
      <c r="P3005"/>
      <c r="Q3005" s="9" t="s">
        <v>8316</v>
      </c>
      <c r="R3005" t="s">
        <v>8356</v>
      </c>
      <c r="S3005" s="14">
        <f t="shared" si="432"/>
        <v>42398.557592592595</v>
      </c>
      <c r="T3005" s="14">
        <f t="shared" si="433"/>
        <v>42429.957638888889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430"/>
        <v>1.12815</v>
      </c>
      <c r="P3006"/>
      <c r="Q3006" s="9" t="s">
        <v>8316</v>
      </c>
      <c r="R3006" t="s">
        <v>8356</v>
      </c>
      <c r="S3006" s="14">
        <f t="shared" si="432"/>
        <v>41928.589398148149</v>
      </c>
      <c r="T3006" s="14">
        <f t="shared" si="433"/>
        <v>41958.631064814814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430"/>
        <v>1.2049622641509434</v>
      </c>
      <c r="P3007"/>
      <c r="Q3007" s="9" t="s">
        <v>8316</v>
      </c>
      <c r="R3007" t="s">
        <v>8356</v>
      </c>
      <c r="S3007" s="14">
        <f t="shared" si="432"/>
        <v>41888.383159722223</v>
      </c>
      <c r="T3007" s="14">
        <f t="shared" si="433"/>
        <v>41918.383159722223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430"/>
        <v>1.0774999999999999</v>
      </c>
      <c r="P3008"/>
      <c r="Q3008" s="9" t="s">
        <v>8316</v>
      </c>
      <c r="R3008" t="s">
        <v>8356</v>
      </c>
      <c r="S3008" s="14">
        <f t="shared" si="432"/>
        <v>41957.465173611119</v>
      </c>
      <c r="T3008" s="14">
        <f t="shared" si="433"/>
        <v>41987.465173611119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430"/>
        <v>1.8</v>
      </c>
      <c r="P3009"/>
      <c r="Q3009" s="9" t="s">
        <v>8316</v>
      </c>
      <c r="R3009" t="s">
        <v>8356</v>
      </c>
      <c r="S3009" s="14">
        <f t="shared" si="432"/>
        <v>42097.924571759264</v>
      </c>
      <c r="T3009" s="14">
        <f t="shared" si="433"/>
        <v>42118.924571759264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430"/>
        <v>1.0116666666666667</v>
      </c>
      <c r="P3010"/>
      <c r="Q3010" s="9" t="s">
        <v>8316</v>
      </c>
      <c r="R3010" t="s">
        <v>8356</v>
      </c>
      <c r="S3010" s="14">
        <f t="shared" si="432"/>
        <v>42359.920358796298</v>
      </c>
      <c r="T3010" s="14">
        <f t="shared" si="433"/>
        <v>42389.920358796298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439">E3011/D3011</f>
        <v>1.19756</v>
      </c>
      <c r="P3011"/>
      <c r="Q3011" s="9" t="s">
        <v>8316</v>
      </c>
      <c r="R3011" t="s">
        <v>8356</v>
      </c>
      <c r="S3011" s="14">
        <f t="shared" ref="S3011:S3074" si="440">((J3011/60/60/24)+DATE(1970,1,1)+(-7/24))</f>
        <v>41939.278240740743</v>
      </c>
      <c r="T3011" s="14">
        <f t="shared" ref="T3011:T3074" si="441">((I3011/60/60/24)+DATE(1970,1,1)+(-7/24))</f>
        <v>41969.319907407415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439"/>
        <v>1.58</v>
      </c>
      <c r="P3012"/>
      <c r="Q3012" s="9" t="s">
        <v>8316</v>
      </c>
      <c r="R3012" t="s">
        <v>8356</v>
      </c>
      <c r="S3012" s="14">
        <f t="shared" si="440"/>
        <v>41996.540729166671</v>
      </c>
      <c r="T3012" s="14">
        <f t="shared" si="441"/>
        <v>42056.540729166671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439"/>
        <v>1.2366666666666666</v>
      </c>
      <c r="P3013"/>
      <c r="Q3013" s="9" t="s">
        <v>8316</v>
      </c>
      <c r="R3013" t="s">
        <v>8356</v>
      </c>
      <c r="S3013" s="14">
        <f t="shared" si="440"/>
        <v>42334.177268518521</v>
      </c>
      <c r="T3013" s="14">
        <f t="shared" si="441"/>
        <v>42361.665972222225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439"/>
        <v>1.1712499999999999</v>
      </c>
      <c r="P3014"/>
      <c r="Q3014" s="9" t="s">
        <v>8316</v>
      </c>
      <c r="R3014" t="s">
        <v>8356</v>
      </c>
      <c r="S3014" s="14">
        <f t="shared" si="440"/>
        <v>42024.411226851858</v>
      </c>
      <c r="T3014" s="14">
        <f t="shared" si="441"/>
        <v>42045.411226851858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439"/>
        <v>1.5696000000000001</v>
      </c>
      <c r="P3015"/>
      <c r="Q3015" s="9" t="s">
        <v>8316</v>
      </c>
      <c r="R3015" t="s">
        <v>8356</v>
      </c>
      <c r="S3015" s="14">
        <f t="shared" si="440"/>
        <v>42146.544548611113</v>
      </c>
      <c r="T3015" s="14">
        <f t="shared" si="441"/>
        <v>42176.544548611113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439"/>
        <v>1.13104</v>
      </c>
      <c r="P3016"/>
      <c r="Q3016" s="9" t="s">
        <v>8316</v>
      </c>
      <c r="R3016" t="s">
        <v>8356</v>
      </c>
      <c r="S3016" s="14">
        <f t="shared" si="440"/>
        <v>41919.83194444445</v>
      </c>
      <c r="T3016" s="14">
        <f t="shared" si="441"/>
        <v>41947.916666666672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439"/>
        <v>1.0317647058823529</v>
      </c>
      <c r="P3017"/>
      <c r="Q3017" s="9" t="s">
        <v>8316</v>
      </c>
      <c r="R3017" t="s">
        <v>8356</v>
      </c>
      <c r="S3017" s="14">
        <f t="shared" si="440"/>
        <v>41785.435625000006</v>
      </c>
      <c r="T3017" s="14">
        <f t="shared" si="441"/>
        <v>41800.875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439"/>
        <v>1.0261176470588236</v>
      </c>
      <c r="P3018"/>
      <c r="Q3018" s="9" t="s">
        <v>8316</v>
      </c>
      <c r="R3018" t="s">
        <v>8356</v>
      </c>
      <c r="S3018" s="14">
        <f t="shared" si="440"/>
        <v>41778.256388888891</v>
      </c>
      <c r="T3018" s="14">
        <f t="shared" si="441"/>
        <v>41838.256388888891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439"/>
        <v>1.0584090909090909</v>
      </c>
      <c r="P3019"/>
      <c r="Q3019" s="9" t="s">
        <v>8316</v>
      </c>
      <c r="R3019" t="s">
        <v>8356</v>
      </c>
      <c r="S3019" s="14">
        <f t="shared" si="440"/>
        <v>41841.558368055557</v>
      </c>
      <c r="T3019" s="14">
        <f t="shared" si="441"/>
        <v>41871.558368055557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439"/>
        <v>1.0071428571428571</v>
      </c>
      <c r="P3020"/>
      <c r="Q3020" s="9" t="s">
        <v>8316</v>
      </c>
      <c r="R3020" t="s">
        <v>8356</v>
      </c>
      <c r="S3020" s="14">
        <f t="shared" si="440"/>
        <v>42163.006666666675</v>
      </c>
      <c r="T3020" s="14">
        <f t="shared" si="441"/>
        <v>42205.625000000007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439"/>
        <v>1.2123333333333333</v>
      </c>
      <c r="P3021"/>
      <c r="Q3021" s="9" t="s">
        <v>8316</v>
      </c>
      <c r="R3021" t="s">
        <v>8356</v>
      </c>
      <c r="S3021" s="14">
        <f t="shared" si="440"/>
        <v>41758.541898148149</v>
      </c>
      <c r="T3021" s="14">
        <f t="shared" si="441"/>
        <v>41785.833333333336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439"/>
        <v>1.0057142857142858</v>
      </c>
      <c r="P3022"/>
      <c r="Q3022" s="9" t="s">
        <v>8316</v>
      </c>
      <c r="R3022" t="s">
        <v>8356</v>
      </c>
      <c r="S3022" s="14">
        <f t="shared" si="440"/>
        <v>42170.554780092592</v>
      </c>
      <c r="T3022" s="14">
        <f t="shared" si="441"/>
        <v>42230.554780092592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439"/>
        <v>1.1602222222222223</v>
      </c>
      <c r="P3023"/>
      <c r="Q3023" s="9" t="s">
        <v>8316</v>
      </c>
      <c r="R3023" t="s">
        <v>8356</v>
      </c>
      <c r="S3023" s="14">
        <f t="shared" si="440"/>
        <v>42660.327187499999</v>
      </c>
      <c r="T3023" s="14">
        <f t="shared" si="441"/>
        <v>42695.957638888889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439"/>
        <v>1.0087999999999999</v>
      </c>
      <c r="P3024"/>
      <c r="Q3024" s="9" t="s">
        <v>8316</v>
      </c>
      <c r="R3024" t="s">
        <v>8356</v>
      </c>
      <c r="S3024" s="14">
        <f t="shared" si="440"/>
        <v>42564.662141203706</v>
      </c>
      <c r="T3024" s="14">
        <f t="shared" si="441"/>
        <v>42609.662141203706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439"/>
        <v>1.03</v>
      </c>
      <c r="P3025"/>
      <c r="Q3025" s="9" t="s">
        <v>8316</v>
      </c>
      <c r="R3025" t="s">
        <v>8356</v>
      </c>
      <c r="S3025" s="14">
        <f t="shared" si="440"/>
        <v>42121.384097222232</v>
      </c>
      <c r="T3025" s="14">
        <f t="shared" si="441"/>
        <v>42166.384097222232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439"/>
        <v>2.4641999999999999</v>
      </c>
      <c r="P3026"/>
      <c r="Q3026" s="9" t="s">
        <v>8316</v>
      </c>
      <c r="R3026" t="s">
        <v>8356</v>
      </c>
      <c r="S3026" s="14">
        <f t="shared" si="440"/>
        <v>41158.702256944445</v>
      </c>
      <c r="T3026" s="14">
        <f t="shared" si="441"/>
        <v>41188.702256944445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439"/>
        <v>3.0219999999999998</v>
      </c>
      <c r="P3027"/>
      <c r="Q3027" s="9" t="s">
        <v>8316</v>
      </c>
      <c r="R3027" t="s">
        <v>8356</v>
      </c>
      <c r="S3027" s="14">
        <f t="shared" si="440"/>
        <v>41761.21774305556</v>
      </c>
      <c r="T3027" s="14">
        <f t="shared" si="441"/>
        <v>41789.375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439"/>
        <v>1.4333333333333333</v>
      </c>
      <c r="P3028"/>
      <c r="Q3028" s="9" t="s">
        <v>8316</v>
      </c>
      <c r="R3028" t="s">
        <v>8356</v>
      </c>
      <c r="S3028" s="14">
        <f t="shared" si="440"/>
        <v>42783.167731481481</v>
      </c>
      <c r="T3028" s="14">
        <f t="shared" si="441"/>
        <v>42797.167731481481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439"/>
        <v>1.3144</v>
      </c>
      <c r="P3029"/>
      <c r="Q3029" s="9" t="s">
        <v>8316</v>
      </c>
      <c r="R3029" t="s">
        <v>8356</v>
      </c>
      <c r="S3029" s="14">
        <f t="shared" si="440"/>
        <v>42053.412627314821</v>
      </c>
      <c r="T3029" s="14">
        <f t="shared" si="441"/>
        <v>42083.37096064815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439"/>
        <v>1.6801999999999999</v>
      </c>
      <c r="P3030"/>
      <c r="Q3030" s="9" t="s">
        <v>8316</v>
      </c>
      <c r="R3030" t="s">
        <v>8356</v>
      </c>
      <c r="S3030" s="14">
        <f t="shared" si="440"/>
        <v>42566.97251157408</v>
      </c>
      <c r="T3030" s="14">
        <f t="shared" si="441"/>
        <v>42596.97251157408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439"/>
        <v>1.0967666666666667</v>
      </c>
      <c r="P3031"/>
      <c r="Q3031" s="9" t="s">
        <v>8316</v>
      </c>
      <c r="R3031" t="s">
        <v>8356</v>
      </c>
      <c r="S3031" s="14">
        <f t="shared" si="440"/>
        <v>41932.417210648149</v>
      </c>
      <c r="T3031" s="14">
        <f t="shared" si="441"/>
        <v>41960.899305555555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439"/>
        <v>1.0668571428571429</v>
      </c>
      <c r="P3032"/>
      <c r="Q3032" s="9" t="s">
        <v>8316</v>
      </c>
      <c r="R3032" t="s">
        <v>8356</v>
      </c>
      <c r="S3032" s="14">
        <f t="shared" si="440"/>
        <v>42233.455682870372</v>
      </c>
      <c r="T3032" s="14">
        <f t="shared" si="441"/>
        <v>42263.455682870372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439"/>
        <v>1</v>
      </c>
      <c r="P3033"/>
      <c r="Q3033" s="9" t="s">
        <v>8316</v>
      </c>
      <c r="R3033" t="s">
        <v>8356</v>
      </c>
      <c r="S3033" s="14">
        <f t="shared" si="440"/>
        <v>42597.590821759259</v>
      </c>
      <c r="T3033" s="14">
        <f t="shared" si="441"/>
        <v>42657.590821759259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439"/>
        <v>1.272</v>
      </c>
      <c r="P3034"/>
      <c r="Q3034" s="9" t="s">
        <v>8316</v>
      </c>
      <c r="R3034" t="s">
        <v>8356</v>
      </c>
      <c r="S3034" s="14">
        <f t="shared" si="440"/>
        <v>42227.752997685187</v>
      </c>
      <c r="T3034" s="14">
        <f t="shared" si="441"/>
        <v>42257.752997685187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439"/>
        <v>1.4653333333333334</v>
      </c>
      <c r="P3035"/>
      <c r="Q3035" s="9" t="s">
        <v>8316</v>
      </c>
      <c r="R3035" t="s">
        <v>8356</v>
      </c>
      <c r="S3035" s="14">
        <f t="shared" si="440"/>
        <v>42569.818576388891</v>
      </c>
      <c r="T3035" s="14">
        <f t="shared" si="441"/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439"/>
        <v>1.1253599999999999</v>
      </c>
      <c r="P3036"/>
      <c r="Q3036" s="9" t="s">
        <v>8316</v>
      </c>
      <c r="R3036" t="s">
        <v>8356</v>
      </c>
      <c r="S3036" s="14">
        <f t="shared" si="440"/>
        <v>42644.243692129632</v>
      </c>
      <c r="T3036" s="14">
        <f t="shared" si="441"/>
        <v>42674.874305555561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439"/>
        <v>1.0878684000000001</v>
      </c>
      <c r="P3037"/>
      <c r="Q3037" s="9" t="s">
        <v>8316</v>
      </c>
      <c r="R3037" t="s">
        <v>8356</v>
      </c>
      <c r="S3037" s="14">
        <f t="shared" si="440"/>
        <v>41368.268622685187</v>
      </c>
      <c r="T3037" s="14">
        <f t="shared" si="441"/>
        <v>41398.268622685187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439"/>
        <v>1.26732</v>
      </c>
      <c r="P3038"/>
      <c r="Q3038" s="9" t="s">
        <v>8316</v>
      </c>
      <c r="R3038" t="s">
        <v>8356</v>
      </c>
      <c r="S3038" s="14">
        <f t="shared" si="440"/>
        <v>41466.493564814817</v>
      </c>
      <c r="T3038" s="14">
        <f t="shared" si="441"/>
        <v>41502.207638888889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439"/>
        <v>2.1320000000000001</v>
      </c>
      <c r="P3039"/>
      <c r="Q3039" s="9" t="s">
        <v>8316</v>
      </c>
      <c r="R3039" t="s">
        <v>8356</v>
      </c>
      <c r="S3039" s="14">
        <f t="shared" si="440"/>
        <v>40378.601539351854</v>
      </c>
      <c r="T3039" s="14">
        <f t="shared" si="441"/>
        <v>40452.915972222225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439"/>
        <v>1.0049999999999999</v>
      </c>
      <c r="P3040"/>
      <c r="Q3040" s="9" t="s">
        <v>8316</v>
      </c>
      <c r="R3040" t="s">
        <v>8356</v>
      </c>
      <c r="S3040" s="14">
        <f t="shared" si="440"/>
        <v>42372.96061342593</v>
      </c>
      <c r="T3040" s="14">
        <f t="shared" si="441"/>
        <v>42432.96061342593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439"/>
        <v>1.0871389999999999</v>
      </c>
      <c r="P3041"/>
      <c r="Q3041" s="9" t="s">
        <v>8316</v>
      </c>
      <c r="R3041" t="s">
        <v>8356</v>
      </c>
      <c r="S3041" s="14">
        <f t="shared" si="440"/>
        <v>41610.502754629633</v>
      </c>
      <c r="T3041" s="14">
        <f t="shared" si="441"/>
        <v>41637.040972222225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439"/>
        <v>1.075</v>
      </c>
      <c r="P3042"/>
      <c r="Q3042" s="9" t="s">
        <v>8316</v>
      </c>
      <c r="R3042" t="s">
        <v>8356</v>
      </c>
      <c r="S3042" s="14">
        <f t="shared" si="440"/>
        <v>42177.500243055554</v>
      </c>
      <c r="T3042" s="14">
        <f t="shared" si="441"/>
        <v>42181.666666666664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439"/>
        <v>1.1048192771084338</v>
      </c>
      <c r="P3043"/>
      <c r="Q3043" s="9" t="s">
        <v>8316</v>
      </c>
      <c r="R3043" t="s">
        <v>8356</v>
      </c>
      <c r="S3043" s="14">
        <f t="shared" si="440"/>
        <v>42359.576944444452</v>
      </c>
      <c r="T3043" s="14">
        <f t="shared" si="441"/>
        <v>42389.576944444452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439"/>
        <v>1.28</v>
      </c>
      <c r="P3044"/>
      <c r="Q3044" s="9" t="s">
        <v>8316</v>
      </c>
      <c r="R3044" t="s">
        <v>8356</v>
      </c>
      <c r="S3044" s="14">
        <f t="shared" si="440"/>
        <v>42253.396377314821</v>
      </c>
      <c r="T3044" s="14">
        <f t="shared" si="441"/>
        <v>42283.396377314821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439"/>
        <v>1.1000666666666667</v>
      </c>
      <c r="P3045"/>
      <c r="Q3045" s="9" t="s">
        <v>8316</v>
      </c>
      <c r="R3045" t="s">
        <v>8356</v>
      </c>
      <c r="S3045" s="14">
        <f t="shared" si="440"/>
        <v>42082.778923611113</v>
      </c>
      <c r="T3045" s="14">
        <f t="shared" si="441"/>
        <v>42109.826388888891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439"/>
        <v>1.0934166666666667</v>
      </c>
      <c r="P3046"/>
      <c r="Q3046" s="9" t="s">
        <v>8316</v>
      </c>
      <c r="R3046" t="s">
        <v>8356</v>
      </c>
      <c r="S3046" s="14">
        <f t="shared" si="440"/>
        <v>42387.435162037036</v>
      </c>
      <c r="T3046" s="14">
        <f t="shared" si="441"/>
        <v>42402.435162037036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439"/>
        <v>1.3270650000000002</v>
      </c>
      <c r="P3047"/>
      <c r="Q3047" s="9" t="s">
        <v>8316</v>
      </c>
      <c r="R3047" t="s">
        <v>8356</v>
      </c>
      <c r="S3047" s="14">
        <f t="shared" si="440"/>
        <v>41842.864062500004</v>
      </c>
      <c r="T3047" s="14">
        <f t="shared" si="441"/>
        <v>41872.864062500004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439"/>
        <v>1.9084810126582279</v>
      </c>
      <c r="P3048"/>
      <c r="Q3048" s="9" t="s">
        <v>8316</v>
      </c>
      <c r="R3048" t="s">
        <v>8356</v>
      </c>
      <c r="S3048" s="14">
        <f t="shared" si="440"/>
        <v>41862.511412037042</v>
      </c>
      <c r="T3048" s="14">
        <f t="shared" si="441"/>
        <v>41891.911111111112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439"/>
        <v>1.49</v>
      </c>
      <c r="P3049"/>
      <c r="Q3049" s="9" t="s">
        <v>8316</v>
      </c>
      <c r="R3049" t="s">
        <v>8356</v>
      </c>
      <c r="S3049" s="14">
        <f t="shared" si="440"/>
        <v>42443.697384259263</v>
      </c>
      <c r="T3049" s="14">
        <f t="shared" si="441"/>
        <v>42487.261111111111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439"/>
        <v>1.6639999999999999</v>
      </c>
      <c r="P3050"/>
      <c r="Q3050" s="9" t="s">
        <v>8316</v>
      </c>
      <c r="R3050" t="s">
        <v>8356</v>
      </c>
      <c r="S3050" s="14">
        <f t="shared" si="440"/>
        <v>41975.609513888885</v>
      </c>
      <c r="T3050" s="14">
        <f t="shared" si="441"/>
        <v>42004.598611111112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439"/>
        <v>1.0666666666666667</v>
      </c>
      <c r="P3051"/>
      <c r="Q3051" s="9" t="s">
        <v>8316</v>
      </c>
      <c r="R3051" t="s">
        <v>8356</v>
      </c>
      <c r="S3051" s="14">
        <f t="shared" si="440"/>
        <v>42138.722858796296</v>
      </c>
      <c r="T3051" s="14">
        <f t="shared" si="441"/>
        <v>42168.722858796296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439"/>
        <v>1.06</v>
      </c>
      <c r="P3052"/>
      <c r="Q3052" s="9" t="s">
        <v>8316</v>
      </c>
      <c r="R3052" t="s">
        <v>8356</v>
      </c>
      <c r="S3052" s="14">
        <f t="shared" si="440"/>
        <v>42464.876851851855</v>
      </c>
      <c r="T3052" s="14">
        <f t="shared" si="441"/>
        <v>42494.876851851855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439"/>
        <v>0.23628571428571429</v>
      </c>
      <c r="P3053"/>
      <c r="Q3053" s="9" t="s">
        <v>8316</v>
      </c>
      <c r="R3053" t="s">
        <v>8356</v>
      </c>
      <c r="S3053" s="14">
        <f t="shared" si="440"/>
        <v>42744.124363425923</v>
      </c>
      <c r="T3053" s="14">
        <f t="shared" si="441"/>
        <v>42774.124363425923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439"/>
        <v>1.5E-3</v>
      </c>
      <c r="P3054">
        <f t="shared" ref="P3054:P3060" si="442">SUM(E3054/L3054)</f>
        <v>37.5</v>
      </c>
      <c r="Q3054" s="9" t="s">
        <v>8316</v>
      </c>
      <c r="R3054" t="s">
        <v>8356</v>
      </c>
      <c r="S3054" s="14">
        <f t="shared" si="440"/>
        <v>42122.37840277778</v>
      </c>
      <c r="T3054" s="14">
        <f t="shared" si="441"/>
        <v>42152.374305555561</v>
      </c>
      <c r="U3054">
        <f t="shared" ref="U3054:U3060" si="443">SUM(L3054+5)</f>
        <v>7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439"/>
        <v>4.0000000000000001E-3</v>
      </c>
      <c r="P3055">
        <f t="shared" si="442"/>
        <v>13.333333333333334</v>
      </c>
      <c r="Q3055" s="9" t="s">
        <v>8316</v>
      </c>
      <c r="R3055" t="s">
        <v>8356</v>
      </c>
      <c r="S3055" s="14">
        <f t="shared" si="440"/>
        <v>41862.470057870371</v>
      </c>
      <c r="T3055" s="14">
        <f t="shared" si="441"/>
        <v>41913.874305555561</v>
      </c>
      <c r="U3055">
        <f t="shared" si="443"/>
        <v>8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439"/>
        <v>0</v>
      </c>
      <c r="P3056" t="e">
        <f t="shared" si="442"/>
        <v>#DIV/0!</v>
      </c>
      <c r="Q3056" s="9" t="s">
        <v>8316</v>
      </c>
      <c r="R3056" t="s">
        <v>8356</v>
      </c>
      <c r="S3056" s="14">
        <f t="shared" si="440"/>
        <v>42027.541134259263</v>
      </c>
      <c r="T3056" s="14">
        <f t="shared" si="441"/>
        <v>42064.75277777778</v>
      </c>
      <c r="U3056">
        <f t="shared" si="443"/>
        <v>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439"/>
        <v>5.0000000000000002E-5</v>
      </c>
      <c r="P3057">
        <f t="shared" si="442"/>
        <v>1</v>
      </c>
      <c r="Q3057" s="9" t="s">
        <v>8316</v>
      </c>
      <c r="R3057" t="s">
        <v>8356</v>
      </c>
      <c r="S3057" s="14">
        <f t="shared" si="440"/>
        <v>41953.666550925926</v>
      </c>
      <c r="T3057" s="14">
        <f t="shared" si="441"/>
        <v>42013.666550925926</v>
      </c>
      <c r="U3057">
        <f t="shared" si="443"/>
        <v>6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439"/>
        <v>0</v>
      </c>
      <c r="P3058" t="e">
        <f t="shared" si="442"/>
        <v>#DIV/0!</v>
      </c>
      <c r="Q3058" s="9" t="s">
        <v>8316</v>
      </c>
      <c r="R3058" t="s">
        <v>8356</v>
      </c>
      <c r="S3058" s="14">
        <f t="shared" si="440"/>
        <v>41851.344722222224</v>
      </c>
      <c r="T3058" s="14">
        <f t="shared" si="441"/>
        <v>41911.344722222224</v>
      </c>
      <c r="U3058">
        <f t="shared" si="443"/>
        <v>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439"/>
        <v>0</v>
      </c>
      <c r="P3059" t="e">
        <f t="shared" si="442"/>
        <v>#DIV/0!</v>
      </c>
      <c r="Q3059" s="9" t="s">
        <v>8316</v>
      </c>
      <c r="R3059" t="s">
        <v>8356</v>
      </c>
      <c r="S3059" s="14">
        <f t="shared" si="440"/>
        <v>42433.358923611115</v>
      </c>
      <c r="T3059" s="14">
        <f t="shared" si="441"/>
        <v>42463.31725694445</v>
      </c>
      <c r="U3059">
        <f t="shared" si="443"/>
        <v>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439"/>
        <v>1.6666666666666666E-4</v>
      </c>
      <c r="P3060">
        <f t="shared" si="442"/>
        <v>1</v>
      </c>
      <c r="Q3060" s="9" t="s">
        <v>8316</v>
      </c>
      <c r="R3060" t="s">
        <v>8356</v>
      </c>
      <c r="S3060" s="14">
        <f t="shared" si="440"/>
        <v>42460.082638888889</v>
      </c>
      <c r="T3060" s="14">
        <f t="shared" si="441"/>
        <v>42510.082638888889</v>
      </c>
      <c r="U3060">
        <f t="shared" si="443"/>
        <v>8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439"/>
        <v>3.0066666666666665E-2</v>
      </c>
      <c r="P3061"/>
      <c r="Q3061" s="9" t="s">
        <v>8316</v>
      </c>
      <c r="R3061" t="s">
        <v>8356</v>
      </c>
      <c r="S3061" s="14">
        <f t="shared" si="440"/>
        <v>41829.644050925926</v>
      </c>
      <c r="T3061" s="14">
        <f t="shared" si="441"/>
        <v>41859.644050925926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439"/>
        <v>1.5227272727272728E-3</v>
      </c>
      <c r="P3062">
        <f t="shared" ref="P3062:P3063" si="444">SUM(E3062/L3062)</f>
        <v>55.833333333333336</v>
      </c>
      <c r="Q3062" s="9" t="s">
        <v>8316</v>
      </c>
      <c r="R3062" t="s">
        <v>8356</v>
      </c>
      <c r="S3062" s="14">
        <f t="shared" si="440"/>
        <v>42244.983032407406</v>
      </c>
      <c r="T3062" s="14">
        <f t="shared" si="441"/>
        <v>42274.983032407406</v>
      </c>
      <c r="U3062">
        <f t="shared" ref="U3062:U3063" si="445">SUM(L3062+5)</f>
        <v>11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439"/>
        <v>0</v>
      </c>
      <c r="P3063" t="e">
        <f t="shared" si="444"/>
        <v>#DIV/0!</v>
      </c>
      <c r="Q3063" s="9" t="s">
        <v>8316</v>
      </c>
      <c r="R3063" t="s">
        <v>8356</v>
      </c>
      <c r="S3063" s="14">
        <f t="shared" si="440"/>
        <v>41834.492453703708</v>
      </c>
      <c r="T3063" s="14">
        <f t="shared" si="441"/>
        <v>41864.492453703708</v>
      </c>
      <c r="U3063">
        <f t="shared" si="445"/>
        <v>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439"/>
        <v>0.66839999999999999</v>
      </c>
      <c r="P3064"/>
      <c r="Q3064" s="9" t="s">
        <v>8316</v>
      </c>
      <c r="R3064" t="s">
        <v>8356</v>
      </c>
      <c r="S3064" s="14">
        <f t="shared" si="440"/>
        <v>42248.244120370371</v>
      </c>
      <c r="T3064" s="14">
        <f t="shared" si="441"/>
        <v>42277.458333333336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439"/>
        <v>0.19566666666666666</v>
      </c>
      <c r="P3065"/>
      <c r="Q3065" s="9" t="s">
        <v>8316</v>
      </c>
      <c r="R3065" t="s">
        <v>8356</v>
      </c>
      <c r="S3065" s="14">
        <f t="shared" si="440"/>
        <v>42630.631226851852</v>
      </c>
      <c r="T3065" s="14">
        <f t="shared" si="441"/>
        <v>42665.631226851852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439"/>
        <v>0.11294666666666667</v>
      </c>
      <c r="P3066"/>
      <c r="Q3066" s="9" t="s">
        <v>8316</v>
      </c>
      <c r="R3066" t="s">
        <v>8356</v>
      </c>
      <c r="S3066" s="14">
        <f t="shared" si="440"/>
        <v>42298.838495370372</v>
      </c>
      <c r="T3066" s="14">
        <f t="shared" si="441"/>
        <v>42329.999305555561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439"/>
        <v>4.0000000000000002E-4</v>
      </c>
      <c r="P3067">
        <f>SUM(E3067/L3067)</f>
        <v>5</v>
      </c>
      <c r="Q3067" s="9" t="s">
        <v>8316</v>
      </c>
      <c r="R3067" t="s">
        <v>8356</v>
      </c>
      <c r="S3067" s="14">
        <f t="shared" si="440"/>
        <v>41824.763564814821</v>
      </c>
      <c r="T3067" s="14">
        <f t="shared" si="441"/>
        <v>41849.763564814821</v>
      </c>
      <c r="U3067">
        <f>SUM(L3067+5)</f>
        <v>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439"/>
        <v>0.11985714285714286</v>
      </c>
      <c r="P3068"/>
      <c r="Q3068" s="9" t="s">
        <v>8316</v>
      </c>
      <c r="R3068" t="s">
        <v>8356</v>
      </c>
      <c r="S3068" s="14">
        <f t="shared" si="440"/>
        <v>42530.936770833338</v>
      </c>
      <c r="T3068" s="14">
        <f t="shared" si="441"/>
        <v>42560.936770833338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439"/>
        <v>2.5000000000000001E-2</v>
      </c>
      <c r="P3069"/>
      <c r="Q3069" s="9" t="s">
        <v>8316</v>
      </c>
      <c r="R3069" t="s">
        <v>8356</v>
      </c>
      <c r="S3069" s="14">
        <f t="shared" si="440"/>
        <v>42226.64674768519</v>
      </c>
      <c r="T3069" s="14">
        <f t="shared" si="441"/>
        <v>42256.64674768519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439"/>
        <v>6.9999999999999999E-4</v>
      </c>
      <c r="P3070">
        <f>SUM(E3070/L3070)</f>
        <v>87.5</v>
      </c>
      <c r="Q3070" s="9" t="s">
        <v>8316</v>
      </c>
      <c r="R3070" t="s">
        <v>8356</v>
      </c>
      <c r="S3070" s="14">
        <f t="shared" si="440"/>
        <v>42263.399907407409</v>
      </c>
      <c r="T3070" s="14">
        <f t="shared" si="441"/>
        <v>42293.399907407409</v>
      </c>
      <c r="U3070">
        <f>SUM(L3070+5)</f>
        <v>7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439"/>
        <v>0.14099999999999999</v>
      </c>
      <c r="P3071"/>
      <c r="Q3071" s="9" t="s">
        <v>8316</v>
      </c>
      <c r="R3071" t="s">
        <v>8356</v>
      </c>
      <c r="S3071" s="14">
        <f t="shared" si="440"/>
        <v>41957.542060185187</v>
      </c>
      <c r="T3071" s="14">
        <f t="shared" si="441"/>
        <v>41987.542060185187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439"/>
        <v>3.3399999999999999E-2</v>
      </c>
      <c r="P3072"/>
      <c r="Q3072" s="9" t="s">
        <v>8316</v>
      </c>
      <c r="R3072" t="s">
        <v>8356</v>
      </c>
      <c r="S3072" s="14">
        <f t="shared" si="440"/>
        <v>42690.441770833335</v>
      </c>
      <c r="T3072" s="14">
        <f t="shared" si="441"/>
        <v>42711.441770833335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439"/>
        <v>0.59775</v>
      </c>
      <c r="P3073"/>
      <c r="Q3073" s="9" t="s">
        <v>8316</v>
      </c>
      <c r="R3073" t="s">
        <v>8356</v>
      </c>
      <c r="S3073" s="14">
        <f t="shared" si="440"/>
        <v>42097.440752314818</v>
      </c>
      <c r="T3073" s="14">
        <f t="shared" si="441"/>
        <v>42114.957638888889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439"/>
        <v>1.6666666666666666E-4</v>
      </c>
      <c r="P3074">
        <f t="shared" ref="P3074:P3076" si="446">SUM(E3074/L3074)</f>
        <v>1</v>
      </c>
      <c r="Q3074" s="9" t="s">
        <v>8316</v>
      </c>
      <c r="R3074" t="s">
        <v>8356</v>
      </c>
      <c r="S3074" s="14">
        <f t="shared" si="440"/>
        <v>42658.398865740739</v>
      </c>
      <c r="T3074" s="14">
        <f t="shared" si="441"/>
        <v>42672.781944444447</v>
      </c>
      <c r="U3074">
        <f t="shared" ref="U3074:U3076" si="447">SUM(L3074+5)</f>
        <v>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448">E3075/D3075</f>
        <v>2.3035714285714285E-4</v>
      </c>
      <c r="P3075">
        <f t="shared" si="446"/>
        <v>92.142857142857139</v>
      </c>
      <c r="Q3075" s="9" t="s">
        <v>8316</v>
      </c>
      <c r="R3075" t="s">
        <v>8356</v>
      </c>
      <c r="S3075" s="14">
        <f t="shared" ref="S3075:S3138" si="449">((J3075/60/60/24)+DATE(1970,1,1)+(-7/24))</f>
        <v>42111.392361111117</v>
      </c>
      <c r="T3075" s="14">
        <f t="shared" ref="T3075:T3138" si="450">((I3075/60/60/24)+DATE(1970,1,1)+(-7/24))</f>
        <v>42169.513194444451</v>
      </c>
      <c r="U3075">
        <f t="shared" si="447"/>
        <v>12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448"/>
        <v>8.8000000000000003E-4</v>
      </c>
      <c r="P3076">
        <f t="shared" si="446"/>
        <v>7.333333333333333</v>
      </c>
      <c r="Q3076" s="9" t="s">
        <v>8316</v>
      </c>
      <c r="R3076" t="s">
        <v>8356</v>
      </c>
      <c r="S3076" s="14">
        <f t="shared" si="449"/>
        <v>42409.279618055552</v>
      </c>
      <c r="T3076" s="14">
        <f t="shared" si="450"/>
        <v>42439.279618055552</v>
      </c>
      <c r="U3076">
        <f t="shared" si="447"/>
        <v>8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448"/>
        <v>8.6400000000000005E-2</v>
      </c>
      <c r="P3077"/>
      <c r="Q3077" s="9" t="s">
        <v>8316</v>
      </c>
      <c r="R3077" t="s">
        <v>8356</v>
      </c>
      <c r="S3077" s="14">
        <f t="shared" si="449"/>
        <v>42550.810648148145</v>
      </c>
      <c r="T3077" s="14">
        <f t="shared" si="450"/>
        <v>42600.810648148145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448"/>
        <v>0.15060000000000001</v>
      </c>
      <c r="P3078"/>
      <c r="Q3078" s="9" t="s">
        <v>8316</v>
      </c>
      <c r="R3078" t="s">
        <v>8356</v>
      </c>
      <c r="S3078" s="14">
        <f t="shared" si="449"/>
        <v>42226.360219907408</v>
      </c>
      <c r="T3078" s="14">
        <f t="shared" si="450"/>
        <v>42286.360219907408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448"/>
        <v>4.7727272727272731E-3</v>
      </c>
      <c r="P3079">
        <f t="shared" ref="P3079:P3080" si="451">SUM(E3079/L3079)</f>
        <v>52.5</v>
      </c>
      <c r="Q3079" s="9" t="s">
        <v>8316</v>
      </c>
      <c r="R3079" t="s">
        <v>8356</v>
      </c>
      <c r="S3079" s="14">
        <f t="shared" si="449"/>
        <v>42766.665254629632</v>
      </c>
      <c r="T3079" s="14">
        <f t="shared" si="450"/>
        <v>42796.665254629632</v>
      </c>
      <c r="U3079">
        <f t="shared" ref="U3079:U3080" si="452">SUM(L3079+5)</f>
        <v>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448"/>
        <v>1.1833333333333333E-3</v>
      </c>
      <c r="P3080">
        <f t="shared" si="451"/>
        <v>23.666666666666668</v>
      </c>
      <c r="Q3080" s="9" t="s">
        <v>8316</v>
      </c>
      <c r="R3080" t="s">
        <v>8356</v>
      </c>
      <c r="S3080" s="14">
        <f t="shared" si="449"/>
        <v>42030.84716435185</v>
      </c>
      <c r="T3080" s="14">
        <f t="shared" si="450"/>
        <v>42060.84716435185</v>
      </c>
      <c r="U3080">
        <f t="shared" si="452"/>
        <v>8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448"/>
        <v>8.4173998587352451E-3</v>
      </c>
      <c r="P3081"/>
      <c r="Q3081" s="9" t="s">
        <v>8316</v>
      </c>
      <c r="R3081" t="s">
        <v>8356</v>
      </c>
      <c r="S3081" s="14">
        <f t="shared" si="449"/>
        <v>42055.421701388892</v>
      </c>
      <c r="T3081" s="14">
        <f t="shared" si="450"/>
        <v>42085.38003472222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448"/>
        <v>1.8799999999999999E-4</v>
      </c>
      <c r="P3082">
        <f t="shared" ref="P3082:P3085" si="453">SUM(E3082/L3082)</f>
        <v>53.714285714285715</v>
      </c>
      <c r="Q3082" s="9" t="s">
        <v>8316</v>
      </c>
      <c r="R3082" t="s">
        <v>8356</v>
      </c>
      <c r="S3082" s="14">
        <f t="shared" si="449"/>
        <v>41939.736620370371</v>
      </c>
      <c r="T3082" s="14">
        <f t="shared" si="450"/>
        <v>41999.778287037036</v>
      </c>
      <c r="U3082">
        <f t="shared" ref="U3082:U3085" si="454">SUM(L3082+5)</f>
        <v>12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448"/>
        <v>2.1029999999999998E-3</v>
      </c>
      <c r="P3083">
        <f t="shared" si="453"/>
        <v>420.6</v>
      </c>
      <c r="Q3083" s="9" t="s">
        <v>8316</v>
      </c>
      <c r="R3083" t="s">
        <v>8356</v>
      </c>
      <c r="S3083" s="14">
        <f t="shared" si="449"/>
        <v>42236.88994212963</v>
      </c>
      <c r="T3083" s="14">
        <f t="shared" si="450"/>
        <v>42266.88994212963</v>
      </c>
      <c r="U3083">
        <f t="shared" si="454"/>
        <v>10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448"/>
        <v>0</v>
      </c>
      <c r="P3084" t="e">
        <f t="shared" si="453"/>
        <v>#DIV/0!</v>
      </c>
      <c r="Q3084" s="9" t="s">
        <v>8316</v>
      </c>
      <c r="R3084" t="s">
        <v>8356</v>
      </c>
      <c r="S3084" s="14">
        <f t="shared" si="449"/>
        <v>42293.631319444445</v>
      </c>
      <c r="T3084" s="14">
        <f t="shared" si="450"/>
        <v>42323.672986111116</v>
      </c>
      <c r="U3084">
        <f t="shared" si="454"/>
        <v>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448"/>
        <v>2.8E-3</v>
      </c>
      <c r="P3085">
        <f t="shared" si="453"/>
        <v>18.666666666666668</v>
      </c>
      <c r="Q3085" s="9" t="s">
        <v>8316</v>
      </c>
      <c r="R3085" t="s">
        <v>8356</v>
      </c>
      <c r="S3085" s="14">
        <f t="shared" si="449"/>
        <v>41853.271736111114</v>
      </c>
      <c r="T3085" s="14">
        <f t="shared" si="450"/>
        <v>41882.916666666672</v>
      </c>
      <c r="U3085">
        <f t="shared" si="454"/>
        <v>8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448"/>
        <v>0.11579206701157921</v>
      </c>
      <c r="P3086"/>
      <c r="Q3086" s="9" t="s">
        <v>8316</v>
      </c>
      <c r="R3086" t="s">
        <v>8356</v>
      </c>
      <c r="S3086" s="14">
        <f t="shared" si="449"/>
        <v>42100.432071759256</v>
      </c>
      <c r="T3086" s="14">
        <f t="shared" si="450"/>
        <v>42129.491666666669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448"/>
        <v>2.4400000000000002E-2</v>
      </c>
      <c r="P3087"/>
      <c r="Q3087" s="9" t="s">
        <v>8316</v>
      </c>
      <c r="R3087" t="s">
        <v>8356</v>
      </c>
      <c r="S3087" s="14">
        <f t="shared" si="449"/>
        <v>42246.592118055552</v>
      </c>
      <c r="T3087" s="14">
        <f t="shared" si="450"/>
        <v>42276.592118055552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448"/>
        <v>2.5000000000000001E-3</v>
      </c>
      <c r="P3088">
        <f>SUM(E3088/L3088)</f>
        <v>16.666666666666668</v>
      </c>
      <c r="Q3088" s="9" t="s">
        <v>8316</v>
      </c>
      <c r="R3088" t="s">
        <v>8356</v>
      </c>
      <c r="S3088" s="14">
        <f t="shared" si="449"/>
        <v>42173.379155092596</v>
      </c>
      <c r="T3088" s="14">
        <f t="shared" si="450"/>
        <v>42233.379155092596</v>
      </c>
      <c r="U3088">
        <f>SUM(L3088+5)</f>
        <v>8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448"/>
        <v>6.2500000000000003E-3</v>
      </c>
      <c r="P3089"/>
      <c r="Q3089" s="9" t="s">
        <v>8316</v>
      </c>
      <c r="R3089" t="s">
        <v>8356</v>
      </c>
      <c r="S3089" s="14">
        <f t="shared" si="449"/>
        <v>42664.858680555561</v>
      </c>
      <c r="T3089" s="14">
        <f t="shared" si="450"/>
        <v>42724.900347222225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448"/>
        <v>1.9384615384615384E-3</v>
      </c>
      <c r="P3090">
        <f>SUM(E3090/L3090)</f>
        <v>42</v>
      </c>
      <c r="Q3090" s="9" t="s">
        <v>8316</v>
      </c>
      <c r="R3090" t="s">
        <v>8356</v>
      </c>
      <c r="S3090" s="14">
        <f t="shared" si="449"/>
        <v>41981.280636574076</v>
      </c>
      <c r="T3090" s="14">
        <f t="shared" si="450"/>
        <v>42012.27847222222</v>
      </c>
      <c r="U3090">
        <f>SUM(L3090+5)</f>
        <v>8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448"/>
        <v>0.23416000000000001</v>
      </c>
      <c r="P3091"/>
      <c r="Q3091" s="9" t="s">
        <v>8316</v>
      </c>
      <c r="R3091" t="s">
        <v>8356</v>
      </c>
      <c r="S3091" s="14">
        <f t="shared" si="449"/>
        <v>42528.250960648154</v>
      </c>
      <c r="T3091" s="14">
        <f t="shared" si="450"/>
        <v>42559.790972222225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448"/>
        <v>5.080888888888889E-2</v>
      </c>
      <c r="P3092"/>
      <c r="Q3092" s="9" t="s">
        <v>8316</v>
      </c>
      <c r="R3092" t="s">
        <v>8356</v>
      </c>
      <c r="S3092" s="14">
        <f t="shared" si="449"/>
        <v>42065.527141203704</v>
      </c>
      <c r="T3092" s="14">
        <f t="shared" si="450"/>
        <v>42125.485474537039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448"/>
        <v>0.15920000000000001</v>
      </c>
      <c r="P3093"/>
      <c r="Q3093" s="9" t="s">
        <v>8316</v>
      </c>
      <c r="R3093" t="s">
        <v>8356</v>
      </c>
      <c r="S3093" s="14">
        <f t="shared" si="449"/>
        <v>42566.656747685185</v>
      </c>
      <c r="T3093" s="14">
        <f t="shared" si="450"/>
        <v>42596.656747685185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448"/>
        <v>1.1831900000000001E-2</v>
      </c>
      <c r="P3094"/>
      <c r="Q3094" s="9" t="s">
        <v>8316</v>
      </c>
      <c r="R3094" t="s">
        <v>8356</v>
      </c>
      <c r="S3094" s="14">
        <f t="shared" si="449"/>
        <v>42255.327685185192</v>
      </c>
      <c r="T3094" s="14">
        <f t="shared" si="450"/>
        <v>42292.625000000007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448"/>
        <v>0.22750000000000001</v>
      </c>
      <c r="P3095"/>
      <c r="Q3095" s="9" t="s">
        <v>8316</v>
      </c>
      <c r="R3095" t="s">
        <v>8356</v>
      </c>
      <c r="S3095" s="14">
        <f t="shared" si="449"/>
        <v>41760.617372685185</v>
      </c>
      <c r="T3095" s="14">
        <f t="shared" si="450"/>
        <v>41790.874305555561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448"/>
        <v>2.5000000000000001E-4</v>
      </c>
      <c r="P3096">
        <f t="shared" ref="P3096:P3098" si="455">SUM(E3096/L3096)</f>
        <v>25</v>
      </c>
      <c r="Q3096" s="9" t="s">
        <v>8316</v>
      </c>
      <c r="R3096" t="s">
        <v>8356</v>
      </c>
      <c r="S3096" s="14">
        <f t="shared" si="449"/>
        <v>42207.504120370373</v>
      </c>
      <c r="T3096" s="14">
        <f t="shared" si="450"/>
        <v>42267.504120370373</v>
      </c>
      <c r="U3096">
        <f t="shared" ref="U3096:U3098" si="456">SUM(L3096+5)</f>
        <v>6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448"/>
        <v>3.351206434316354E-3</v>
      </c>
      <c r="P3097">
        <f t="shared" si="455"/>
        <v>50</v>
      </c>
      <c r="Q3097" s="9" t="s">
        <v>8316</v>
      </c>
      <c r="R3097" t="s">
        <v>8356</v>
      </c>
      <c r="S3097" s="14">
        <f t="shared" si="449"/>
        <v>42522.733564814822</v>
      </c>
      <c r="T3097" s="14">
        <f t="shared" si="450"/>
        <v>42582.733564814822</v>
      </c>
      <c r="U3097">
        <f t="shared" si="456"/>
        <v>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448"/>
        <v>3.9750000000000001E-2</v>
      </c>
      <c r="P3098">
        <f t="shared" si="455"/>
        <v>56.785714285714285</v>
      </c>
      <c r="Q3098" s="9" t="s">
        <v>8316</v>
      </c>
      <c r="R3098" t="s">
        <v>8356</v>
      </c>
      <c r="S3098" s="14">
        <f t="shared" si="449"/>
        <v>42114.533865740748</v>
      </c>
      <c r="T3098" s="14">
        <f t="shared" si="450"/>
        <v>42144.533865740748</v>
      </c>
      <c r="U3098">
        <f t="shared" si="456"/>
        <v>19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448"/>
        <v>0.17150000000000001</v>
      </c>
      <c r="P3099"/>
      <c r="Q3099" s="9" t="s">
        <v>8316</v>
      </c>
      <c r="R3099" t="s">
        <v>8356</v>
      </c>
      <c r="S3099" s="14">
        <f t="shared" si="449"/>
        <v>42629.211817129632</v>
      </c>
      <c r="T3099" s="14">
        <f t="shared" si="450"/>
        <v>42650.291666666664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448"/>
        <v>3.608004104669061E-2</v>
      </c>
      <c r="P3100">
        <f>SUM(E3100/L3100)</f>
        <v>65.111111111111114</v>
      </c>
      <c r="Q3100" s="9" t="s">
        <v>8316</v>
      </c>
      <c r="R3100" t="s">
        <v>8356</v>
      </c>
      <c r="S3100" s="14">
        <f t="shared" si="449"/>
        <v>42359.500567129631</v>
      </c>
      <c r="T3100" s="14">
        <f t="shared" si="450"/>
        <v>42407.720138888886</v>
      </c>
      <c r="U3100">
        <f>SUM(L3100+5)</f>
        <v>32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448"/>
        <v>0.13900000000000001</v>
      </c>
      <c r="P3101"/>
      <c r="Q3101" s="9" t="s">
        <v>8316</v>
      </c>
      <c r="R3101" t="s">
        <v>8356</v>
      </c>
      <c r="S3101" s="14">
        <f t="shared" si="449"/>
        <v>42381.898043981484</v>
      </c>
      <c r="T3101" s="14">
        <f t="shared" si="450"/>
        <v>42411.898043981484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448"/>
        <v>0.15225</v>
      </c>
      <c r="P3102"/>
      <c r="Q3102" s="9" t="s">
        <v>8316</v>
      </c>
      <c r="R3102" t="s">
        <v>8356</v>
      </c>
      <c r="S3102" s="14">
        <f t="shared" si="449"/>
        <v>41902.330729166672</v>
      </c>
      <c r="T3102" s="14">
        <f t="shared" si="450"/>
        <v>41932.330729166672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448"/>
        <v>0.12</v>
      </c>
      <c r="P3103"/>
      <c r="Q3103" s="9" t="s">
        <v>8316</v>
      </c>
      <c r="R3103" t="s">
        <v>8356</v>
      </c>
      <c r="S3103" s="14">
        <f t="shared" si="449"/>
        <v>42171.091863425929</v>
      </c>
      <c r="T3103" s="14">
        <f t="shared" si="450"/>
        <v>42201.038888888892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448"/>
        <v>0.391125</v>
      </c>
      <c r="P3104"/>
      <c r="Q3104" s="9" t="s">
        <v>8316</v>
      </c>
      <c r="R3104" t="s">
        <v>8356</v>
      </c>
      <c r="S3104" s="14">
        <f t="shared" si="449"/>
        <v>42555.048819444448</v>
      </c>
      <c r="T3104" s="14">
        <f t="shared" si="450"/>
        <v>42605.048819444448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448"/>
        <v>2.6829268292682929E-3</v>
      </c>
      <c r="P3105">
        <f>SUM(E3105/L3105)</f>
        <v>5.5</v>
      </c>
      <c r="Q3105" s="9" t="s">
        <v>8316</v>
      </c>
      <c r="R3105" t="s">
        <v>8356</v>
      </c>
      <c r="S3105" s="14">
        <f t="shared" si="449"/>
        <v>42106.864652777782</v>
      </c>
      <c r="T3105" s="14">
        <f t="shared" si="450"/>
        <v>42166.864652777782</v>
      </c>
      <c r="U3105">
        <f>SUM(L3105+5)</f>
        <v>7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448"/>
        <v>0.29625000000000001</v>
      </c>
      <c r="P3106"/>
      <c r="Q3106" s="9" t="s">
        <v>8316</v>
      </c>
      <c r="R3106" t="s">
        <v>8356</v>
      </c>
      <c r="S3106" s="14">
        <f t="shared" si="449"/>
        <v>42006.617025462961</v>
      </c>
      <c r="T3106" s="14">
        <f t="shared" si="450"/>
        <v>42037.791666666664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448"/>
        <v>0.4236099230111206</v>
      </c>
      <c r="P3107"/>
      <c r="Q3107" s="9" t="s">
        <v>8316</v>
      </c>
      <c r="R3107" t="s">
        <v>8356</v>
      </c>
      <c r="S3107" s="14">
        <f t="shared" si="449"/>
        <v>41876.427268518521</v>
      </c>
      <c r="T3107" s="14">
        <f t="shared" si="450"/>
        <v>41930.916666666672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448"/>
        <v>4.1000000000000002E-2</v>
      </c>
      <c r="P3108">
        <f>SUM(E3108/L3108)</f>
        <v>10.25</v>
      </c>
      <c r="Q3108" s="9" t="s">
        <v>8316</v>
      </c>
      <c r="R3108" t="s">
        <v>8356</v>
      </c>
      <c r="S3108" s="14">
        <f t="shared" si="449"/>
        <v>42241.137453703712</v>
      </c>
      <c r="T3108" s="14">
        <f t="shared" si="450"/>
        <v>42263.625000000007</v>
      </c>
      <c r="U3108">
        <f>SUM(L3108+5)</f>
        <v>9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448"/>
        <v>0.197625</v>
      </c>
      <c r="P3109"/>
      <c r="Q3109" s="9" t="s">
        <v>8316</v>
      </c>
      <c r="R3109" t="s">
        <v>8356</v>
      </c>
      <c r="S3109" s="14">
        <f t="shared" si="449"/>
        <v>42128.522581018515</v>
      </c>
      <c r="T3109" s="14">
        <f t="shared" si="450"/>
        <v>42135.522581018515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448"/>
        <v>5.1999999999999995E-4</v>
      </c>
      <c r="P3110">
        <f>SUM(E3110/L3110)</f>
        <v>13</v>
      </c>
      <c r="Q3110" s="9" t="s">
        <v>8316</v>
      </c>
      <c r="R3110" t="s">
        <v>8356</v>
      </c>
      <c r="S3110" s="14">
        <f t="shared" si="449"/>
        <v>42062.388819444452</v>
      </c>
      <c r="T3110" s="14">
        <f t="shared" si="450"/>
        <v>42122.34715277778</v>
      </c>
      <c r="U3110">
        <f>SUM(L3110+5)</f>
        <v>7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448"/>
        <v>0.25030188679245285</v>
      </c>
      <c r="P3111"/>
      <c r="Q3111" s="9" t="s">
        <v>8316</v>
      </c>
      <c r="R3111" t="s">
        <v>8356</v>
      </c>
      <c r="S3111" s="14">
        <f t="shared" si="449"/>
        <v>41843.833449074074</v>
      </c>
      <c r="T3111" s="14">
        <f t="shared" si="450"/>
        <v>41878.833449074074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448"/>
        <v>4.0000000000000002E-4</v>
      </c>
      <c r="P3112">
        <f>SUM(E3112/L3112)</f>
        <v>10</v>
      </c>
      <c r="Q3112" s="9" t="s">
        <v>8316</v>
      </c>
      <c r="R3112" t="s">
        <v>8356</v>
      </c>
      <c r="S3112" s="14">
        <f t="shared" si="449"/>
        <v>42744.739803240744</v>
      </c>
      <c r="T3112" s="14">
        <f t="shared" si="450"/>
        <v>42784.739803240744</v>
      </c>
      <c r="U3112">
        <f>SUM(L3112+5)</f>
        <v>6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448"/>
        <v>0.26640000000000003</v>
      </c>
      <c r="P3113"/>
      <c r="Q3113" s="9" t="s">
        <v>8316</v>
      </c>
      <c r="R3113" t="s">
        <v>8356</v>
      </c>
      <c r="S3113" s="14">
        <f t="shared" si="449"/>
        <v>41885.303472222222</v>
      </c>
      <c r="T3113" s="14">
        <f t="shared" si="450"/>
        <v>41916.303472222222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448"/>
        <v>4.7363636363636365E-2</v>
      </c>
      <c r="P3114"/>
      <c r="Q3114" s="9" t="s">
        <v>8316</v>
      </c>
      <c r="R3114" t="s">
        <v>8356</v>
      </c>
      <c r="S3114" s="14">
        <f t="shared" si="449"/>
        <v>42614.830254629633</v>
      </c>
      <c r="T3114" s="14">
        <f t="shared" si="450"/>
        <v>42674.830254629633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448"/>
        <v>4.2435339894712751E-2</v>
      </c>
      <c r="P3115">
        <f t="shared" ref="P3115:P3116" si="457">SUM(E3115/L3115)</f>
        <v>125.27027027027027</v>
      </c>
      <c r="Q3115" s="9" t="s">
        <v>8316</v>
      </c>
      <c r="R3115" t="s">
        <v>8356</v>
      </c>
      <c r="S3115" s="14">
        <f t="shared" si="449"/>
        <v>42081.439606481486</v>
      </c>
      <c r="T3115" s="14">
        <f t="shared" si="450"/>
        <v>42111.439606481486</v>
      </c>
      <c r="U3115">
        <f t="shared" ref="U3115:U3116" si="458">SUM(L3115+5)</f>
        <v>42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448"/>
        <v>0</v>
      </c>
      <c r="P3116" t="e">
        <f t="shared" si="457"/>
        <v>#DIV/0!</v>
      </c>
      <c r="Q3116" s="9" t="s">
        <v>8316</v>
      </c>
      <c r="R3116" t="s">
        <v>8356</v>
      </c>
      <c r="S3116" s="14">
        <f t="shared" si="449"/>
        <v>41843.340856481482</v>
      </c>
      <c r="T3116" s="14">
        <f t="shared" si="450"/>
        <v>41903.340856481482</v>
      </c>
      <c r="U3116">
        <f t="shared" si="458"/>
        <v>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448"/>
        <v>0.03</v>
      </c>
      <c r="P3117"/>
      <c r="Q3117" s="9" t="s">
        <v>8316</v>
      </c>
      <c r="R3117" t="s">
        <v>8356</v>
      </c>
      <c r="S3117" s="14">
        <f t="shared" si="449"/>
        <v>42496.155405092599</v>
      </c>
      <c r="T3117" s="14">
        <f t="shared" si="450"/>
        <v>42526.155405092599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448"/>
        <v>0.57333333333333336</v>
      </c>
      <c r="P3118"/>
      <c r="Q3118" s="9" t="s">
        <v>8316</v>
      </c>
      <c r="R3118" t="s">
        <v>8356</v>
      </c>
      <c r="S3118" s="14">
        <f t="shared" si="449"/>
        <v>42081.223668981482</v>
      </c>
      <c r="T3118" s="14">
        <f t="shared" si="450"/>
        <v>42095.223668981482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448"/>
        <v>1E-3</v>
      </c>
      <c r="P3119">
        <f t="shared" ref="P3119:P3122" si="459">SUM(E3119/L3119)</f>
        <v>1</v>
      </c>
      <c r="Q3119" s="9" t="s">
        <v>8316</v>
      </c>
      <c r="R3119" t="s">
        <v>8356</v>
      </c>
      <c r="S3119" s="14">
        <f t="shared" si="449"/>
        <v>42509.082870370366</v>
      </c>
      <c r="T3119" s="14">
        <f t="shared" si="450"/>
        <v>42517.258333333339</v>
      </c>
      <c r="U3119">
        <f t="shared" ref="U3119:U3122" si="460">SUM(L3119+5)</f>
        <v>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448"/>
        <v>3.0999999999999999E-3</v>
      </c>
      <c r="P3120">
        <f t="shared" si="459"/>
        <v>775</v>
      </c>
      <c r="Q3120" s="9" t="s">
        <v>8316</v>
      </c>
      <c r="R3120" t="s">
        <v>8356</v>
      </c>
      <c r="S3120" s="14">
        <f t="shared" si="449"/>
        <v>42534.357905092598</v>
      </c>
      <c r="T3120" s="14">
        <f t="shared" si="450"/>
        <v>42553.357905092598</v>
      </c>
      <c r="U3120">
        <f t="shared" si="460"/>
        <v>7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448"/>
        <v>5.0000000000000001E-4</v>
      </c>
      <c r="P3121">
        <f t="shared" si="459"/>
        <v>5</v>
      </c>
      <c r="Q3121" s="9" t="s">
        <v>8316</v>
      </c>
      <c r="R3121" t="s">
        <v>8356</v>
      </c>
      <c r="S3121" s="14">
        <f t="shared" si="449"/>
        <v>42059.753842592596</v>
      </c>
      <c r="T3121" s="14">
        <f t="shared" si="450"/>
        <v>42089.712175925924</v>
      </c>
      <c r="U3121">
        <f t="shared" si="460"/>
        <v>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448"/>
        <v>9.8461538461538464E-5</v>
      </c>
      <c r="P3122">
        <f t="shared" si="459"/>
        <v>12.8</v>
      </c>
      <c r="Q3122" s="9" t="s">
        <v>8316</v>
      </c>
      <c r="R3122" t="s">
        <v>8356</v>
      </c>
      <c r="S3122" s="14">
        <f t="shared" si="449"/>
        <v>42435.650416666671</v>
      </c>
      <c r="T3122" s="14">
        <f t="shared" si="450"/>
        <v>42495.608750000007</v>
      </c>
      <c r="U3122">
        <f t="shared" si="460"/>
        <v>15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448"/>
        <v>6.6666666666666671E-3</v>
      </c>
      <c r="P3123"/>
      <c r="Q3123" s="9" t="s">
        <v>8316</v>
      </c>
      <c r="R3123" t="s">
        <v>8356</v>
      </c>
      <c r="S3123" s="14">
        <f t="shared" si="449"/>
        <v>41848.388136574074</v>
      </c>
      <c r="T3123" s="14">
        <f t="shared" si="450"/>
        <v>41908.388136574074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448"/>
        <v>0.58291457286432158</v>
      </c>
      <c r="P3124"/>
      <c r="Q3124" s="9" t="s">
        <v>8316</v>
      </c>
      <c r="R3124" t="s">
        <v>8356</v>
      </c>
      <c r="S3124" s="14">
        <f t="shared" si="449"/>
        <v>42678.640416666669</v>
      </c>
      <c r="T3124" s="14">
        <f t="shared" si="450"/>
        <v>42683.68208333334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448"/>
        <v>0.68153600000000003</v>
      </c>
      <c r="P3125"/>
      <c r="Q3125" s="9" t="s">
        <v>8316</v>
      </c>
      <c r="R3125" t="s">
        <v>8356</v>
      </c>
      <c r="S3125" s="14">
        <f t="shared" si="449"/>
        <v>42530.701365740744</v>
      </c>
      <c r="T3125" s="14">
        <f t="shared" si="450"/>
        <v>42560.701365740744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448"/>
        <v>3.2499999999999997E-5</v>
      </c>
      <c r="P3126">
        <f t="shared" ref="P3126:P3129" si="461">SUM(E3126/L3126)</f>
        <v>6.5</v>
      </c>
      <c r="Q3126" s="9" t="s">
        <v>8316</v>
      </c>
      <c r="R3126" t="s">
        <v>8356</v>
      </c>
      <c r="S3126" s="14">
        <f t="shared" si="449"/>
        <v>41977.488437500004</v>
      </c>
      <c r="T3126" s="14">
        <f t="shared" si="450"/>
        <v>42037.488437500004</v>
      </c>
      <c r="U3126">
        <f t="shared" ref="U3126:U3129" si="462">SUM(L3126+5)</f>
        <v>9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448"/>
        <v>0</v>
      </c>
      <c r="P3127" t="e">
        <f t="shared" si="461"/>
        <v>#DIV/0!</v>
      </c>
      <c r="Q3127" s="9" t="s">
        <v>8316</v>
      </c>
      <c r="R3127" t="s">
        <v>8356</v>
      </c>
      <c r="S3127" s="14">
        <f t="shared" si="449"/>
        <v>42345.915185185186</v>
      </c>
      <c r="T3127" s="14">
        <f t="shared" si="450"/>
        <v>42375.915185185186</v>
      </c>
      <c r="U3127">
        <f t="shared" si="462"/>
        <v>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448"/>
        <v>4.1599999999999998E-2</v>
      </c>
      <c r="P3128">
        <f t="shared" si="461"/>
        <v>61.176470588235297</v>
      </c>
      <c r="Q3128" s="9" t="s">
        <v>8316</v>
      </c>
      <c r="R3128" t="s">
        <v>8356</v>
      </c>
      <c r="S3128" s="14">
        <f t="shared" si="449"/>
        <v>42426.726412037046</v>
      </c>
      <c r="T3128" s="14">
        <f t="shared" si="450"/>
        <v>42456.684745370374</v>
      </c>
      <c r="U3128">
        <f t="shared" si="462"/>
        <v>22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448"/>
        <v>0</v>
      </c>
      <c r="P3129" t="e">
        <f t="shared" si="461"/>
        <v>#DIV/0!</v>
      </c>
      <c r="Q3129" s="9" t="s">
        <v>8316</v>
      </c>
      <c r="R3129" t="s">
        <v>8356</v>
      </c>
      <c r="S3129" s="14">
        <f t="shared" si="449"/>
        <v>42034.565150462964</v>
      </c>
      <c r="T3129" s="14">
        <f t="shared" si="450"/>
        <v>42064.565150462964</v>
      </c>
      <c r="U3129">
        <f t="shared" si="462"/>
        <v>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448"/>
        <v>1.0860666666666667</v>
      </c>
      <c r="P3130"/>
      <c r="Q3130" s="9" t="s">
        <v>8316</v>
      </c>
      <c r="R3130" t="s">
        <v>8317</v>
      </c>
      <c r="S3130" s="14">
        <f t="shared" si="449"/>
        <v>42780.534039351849</v>
      </c>
      <c r="T3130" s="14">
        <f t="shared" si="450"/>
        <v>42810.492372685192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448"/>
        <v>8.0000000000000002E-3</v>
      </c>
      <c r="P3131"/>
      <c r="Q3131" s="9" t="s">
        <v>8316</v>
      </c>
      <c r="R3131" t="s">
        <v>8317</v>
      </c>
      <c r="S3131" s="14">
        <f t="shared" si="449"/>
        <v>42803.551145833335</v>
      </c>
      <c r="T3131" s="14">
        <f t="shared" si="450"/>
        <v>42843.509479166671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448"/>
        <v>3.7499999999999999E-2</v>
      </c>
      <c r="P3132">
        <f>SUM(E3132/L3132)</f>
        <v>93.75</v>
      </c>
      <c r="Q3132" s="9" t="s">
        <v>8316</v>
      </c>
      <c r="R3132" t="s">
        <v>8317</v>
      </c>
      <c r="S3132" s="14">
        <f t="shared" si="449"/>
        <v>42808.348564814813</v>
      </c>
      <c r="T3132" s="14">
        <f t="shared" si="450"/>
        <v>42838.915972222225</v>
      </c>
      <c r="U3132">
        <f>SUM(L3132+5)</f>
        <v>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448"/>
        <v>0.15731707317073171</v>
      </c>
      <c r="P3133"/>
      <c r="Q3133" s="9" t="s">
        <v>8316</v>
      </c>
      <c r="R3133" t="s">
        <v>8317</v>
      </c>
      <c r="S3133" s="14">
        <f t="shared" si="449"/>
        <v>42803.287557870375</v>
      </c>
      <c r="T3133" s="14">
        <f t="shared" si="450"/>
        <v>42833.245891203704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448"/>
        <v>3.3333333333333332E-4</v>
      </c>
      <c r="P3134">
        <f>SUM(E3134/L3134)</f>
        <v>10</v>
      </c>
      <c r="Q3134" s="9" t="s">
        <v>8316</v>
      </c>
      <c r="R3134" t="s">
        <v>8317</v>
      </c>
      <c r="S3134" s="14">
        <f t="shared" si="449"/>
        <v>42786.058564814819</v>
      </c>
      <c r="T3134" s="14">
        <f t="shared" si="450"/>
        <v>42846.016898148147</v>
      </c>
      <c r="U3134">
        <f>SUM(L3134+5)</f>
        <v>6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448"/>
        <v>1.08</v>
      </c>
      <c r="P3135"/>
      <c r="Q3135" s="9" t="s">
        <v>8316</v>
      </c>
      <c r="R3135" t="s">
        <v>8317</v>
      </c>
      <c r="S3135" s="14">
        <f t="shared" si="449"/>
        <v>42788.273541666669</v>
      </c>
      <c r="T3135" s="14">
        <f t="shared" si="450"/>
        <v>42818.231875000005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448"/>
        <v>0.22500000000000001</v>
      </c>
      <c r="P3136"/>
      <c r="Q3136" s="9" t="s">
        <v>8316</v>
      </c>
      <c r="R3136" t="s">
        <v>8317</v>
      </c>
      <c r="S3136" s="14">
        <f t="shared" si="449"/>
        <v>42800.428460648152</v>
      </c>
      <c r="T3136" s="14">
        <f t="shared" si="450"/>
        <v>42821.386793981488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448"/>
        <v>0.20849420849420849</v>
      </c>
      <c r="P3137"/>
      <c r="Q3137" s="9" t="s">
        <v>8316</v>
      </c>
      <c r="R3137" t="s">
        <v>8317</v>
      </c>
      <c r="S3137" s="14">
        <f t="shared" si="449"/>
        <v>42806.860196759262</v>
      </c>
      <c r="T3137" s="14">
        <f t="shared" si="450"/>
        <v>42828.860196759262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448"/>
        <v>1.278</v>
      </c>
      <c r="P3138"/>
      <c r="Q3138" s="9" t="s">
        <v>8316</v>
      </c>
      <c r="R3138" t="s">
        <v>8317</v>
      </c>
      <c r="S3138" s="14">
        <f t="shared" si="449"/>
        <v>42789.170763888891</v>
      </c>
      <c r="T3138" s="14">
        <f t="shared" si="450"/>
        <v>42825.665972222225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463">E3139/D3139</f>
        <v>3.3333333333333333E-2</v>
      </c>
      <c r="P3139"/>
      <c r="Q3139" s="9" t="s">
        <v>8316</v>
      </c>
      <c r="R3139" t="s">
        <v>8317</v>
      </c>
      <c r="S3139" s="14">
        <f t="shared" ref="S3139:S3202" si="464">((J3139/60/60/24)+DATE(1970,1,1)+(-7/24))</f>
        <v>42807.593391203707</v>
      </c>
      <c r="T3139" s="14">
        <f t="shared" ref="T3139:T3202" si="465">((I3139/60/60/24)+DATE(1970,1,1)+(-7/24))</f>
        <v>42858.508333333339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463"/>
        <v>0</v>
      </c>
      <c r="P3140" t="e">
        <f>SUM(E3140/L3140)</f>
        <v>#DIV/0!</v>
      </c>
      <c r="Q3140" s="9" t="s">
        <v>8316</v>
      </c>
      <c r="R3140" t="s">
        <v>8317</v>
      </c>
      <c r="S3140" s="14">
        <f t="shared" si="464"/>
        <v>42809.354247685187</v>
      </c>
      <c r="T3140" s="14">
        <f t="shared" si="465"/>
        <v>42828.354247685187</v>
      </c>
      <c r="U3140">
        <f>SUM(L3140+5)</f>
        <v>5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463"/>
        <v>5.3999999999999999E-2</v>
      </c>
      <c r="P3141"/>
      <c r="Q3141" s="9" t="s">
        <v>8316</v>
      </c>
      <c r="R3141" t="s">
        <v>8317</v>
      </c>
      <c r="S3141" s="14">
        <f t="shared" si="464"/>
        <v>42784.978703703709</v>
      </c>
      <c r="T3141" s="14">
        <f t="shared" si="465"/>
        <v>42818.897916666669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463"/>
        <v>9.5999999999999992E-3</v>
      </c>
      <c r="P3142"/>
      <c r="Q3142" s="9" t="s">
        <v>8316</v>
      </c>
      <c r="R3142" t="s">
        <v>8317</v>
      </c>
      <c r="S3142" s="14">
        <f t="shared" si="464"/>
        <v>42802.427118055559</v>
      </c>
      <c r="T3142" s="14">
        <f t="shared" si="465"/>
        <v>42832.385451388887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463"/>
        <v>0.51600000000000001</v>
      </c>
      <c r="P3143"/>
      <c r="Q3143" s="9" t="s">
        <v>8316</v>
      </c>
      <c r="R3143" t="s">
        <v>8317</v>
      </c>
      <c r="S3143" s="14">
        <f t="shared" si="464"/>
        <v>42800.46166666667</v>
      </c>
      <c r="T3143" s="14">
        <f t="shared" si="465"/>
        <v>42841.541666666664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463"/>
        <v>1.6363636363636365E-2</v>
      </c>
      <c r="P3144"/>
      <c r="Q3144" s="9" t="s">
        <v>8316</v>
      </c>
      <c r="R3144" t="s">
        <v>8317</v>
      </c>
      <c r="S3144" s="14">
        <f t="shared" si="464"/>
        <v>42783.22151620371</v>
      </c>
      <c r="T3144" s="14">
        <f t="shared" si="465"/>
        <v>42813.179849537039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463"/>
        <v>0</v>
      </c>
      <c r="P3145" t="e">
        <f>SUM(E3145/L3145)</f>
        <v>#DIV/0!</v>
      </c>
      <c r="Q3145" s="9" t="s">
        <v>8316</v>
      </c>
      <c r="R3145" t="s">
        <v>8317</v>
      </c>
      <c r="S3145" s="14">
        <f t="shared" si="464"/>
        <v>42808.066620370373</v>
      </c>
      <c r="T3145" s="14">
        <f t="shared" si="465"/>
        <v>42834.066620370373</v>
      </c>
      <c r="U3145">
        <f>SUM(L3145+5)</f>
        <v>5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463"/>
        <v>0.754</v>
      </c>
      <c r="P3146"/>
      <c r="Q3146" s="9" t="s">
        <v>8316</v>
      </c>
      <c r="R3146" t="s">
        <v>8317</v>
      </c>
      <c r="S3146" s="14">
        <f t="shared" si="464"/>
        <v>42796.246608796304</v>
      </c>
      <c r="T3146" s="14">
        <f t="shared" si="465"/>
        <v>42812.958333333336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463"/>
        <v>0</v>
      </c>
      <c r="P3147" t="e">
        <f>SUM(E3147/L3147)</f>
        <v>#DIV/0!</v>
      </c>
      <c r="Q3147" s="9" t="s">
        <v>8316</v>
      </c>
      <c r="R3147" t="s">
        <v>8317</v>
      </c>
      <c r="S3147" s="14">
        <f t="shared" si="464"/>
        <v>42761.749236111114</v>
      </c>
      <c r="T3147" s="14">
        <f t="shared" si="465"/>
        <v>42821.707569444443</v>
      </c>
      <c r="U3147">
        <f>SUM(L3147+5)</f>
        <v>5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463"/>
        <v>0.105</v>
      </c>
      <c r="P3148"/>
      <c r="Q3148" s="9" t="s">
        <v>8316</v>
      </c>
      <c r="R3148" t="s">
        <v>8317</v>
      </c>
      <c r="S3148" s="14">
        <f t="shared" si="464"/>
        <v>42796.390810185192</v>
      </c>
      <c r="T3148" s="14">
        <f t="shared" si="465"/>
        <v>42841.349143518521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463"/>
        <v>1.1752499999999999</v>
      </c>
      <c r="P3149"/>
      <c r="Q3149" s="9" t="s">
        <v>8316</v>
      </c>
      <c r="R3149" t="s">
        <v>8317</v>
      </c>
      <c r="S3149" s="14">
        <f t="shared" si="464"/>
        <v>41909.677719907413</v>
      </c>
      <c r="T3149" s="14">
        <f t="shared" si="465"/>
        <v>41949.719386574077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463"/>
        <v>1.3116666666666668</v>
      </c>
      <c r="P3150"/>
      <c r="Q3150" s="9" t="s">
        <v>8316</v>
      </c>
      <c r="R3150" t="s">
        <v>8317</v>
      </c>
      <c r="S3150" s="14">
        <f t="shared" si="464"/>
        <v>41891.373657407406</v>
      </c>
      <c r="T3150" s="14">
        <f t="shared" si="465"/>
        <v>41912.875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463"/>
        <v>1.04</v>
      </c>
      <c r="P3151"/>
      <c r="Q3151" s="9" t="s">
        <v>8316</v>
      </c>
      <c r="R3151" t="s">
        <v>8317</v>
      </c>
      <c r="S3151" s="14">
        <f t="shared" si="464"/>
        <v>41225.725694444445</v>
      </c>
      <c r="T3151" s="14">
        <f t="shared" si="465"/>
        <v>41249.791666666672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463"/>
        <v>1.01</v>
      </c>
      <c r="P3152"/>
      <c r="Q3152" s="9" t="s">
        <v>8316</v>
      </c>
      <c r="R3152" t="s">
        <v>8317</v>
      </c>
      <c r="S3152" s="14">
        <f t="shared" si="464"/>
        <v>40477.972256944449</v>
      </c>
      <c r="T3152" s="14">
        <f t="shared" si="465"/>
        <v>40567.875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463"/>
        <v>1.004</v>
      </c>
      <c r="P3153"/>
      <c r="Q3153" s="9" t="s">
        <v>8316</v>
      </c>
      <c r="R3153" t="s">
        <v>8317</v>
      </c>
      <c r="S3153" s="14">
        <f t="shared" si="464"/>
        <v>41862.548310185186</v>
      </c>
      <c r="T3153" s="14">
        <f t="shared" si="465"/>
        <v>41892.548310185186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463"/>
        <v>1.0595454545454546</v>
      </c>
      <c r="P3154"/>
      <c r="Q3154" s="9" t="s">
        <v>8316</v>
      </c>
      <c r="R3154" t="s">
        <v>8317</v>
      </c>
      <c r="S3154" s="14">
        <f t="shared" si="464"/>
        <v>41550.576006944444</v>
      </c>
      <c r="T3154" s="14">
        <f t="shared" si="465"/>
        <v>41580.576006944444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463"/>
        <v>3.3558333333333334</v>
      </c>
      <c r="P3155"/>
      <c r="Q3155" s="9" t="s">
        <v>8316</v>
      </c>
      <c r="R3155" t="s">
        <v>8317</v>
      </c>
      <c r="S3155" s="14">
        <f t="shared" si="464"/>
        <v>40632.862696759265</v>
      </c>
      <c r="T3155" s="14">
        <f t="shared" si="465"/>
        <v>40663.915972222225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463"/>
        <v>1.1292857142857142</v>
      </c>
      <c r="P3156"/>
      <c r="Q3156" s="9" t="s">
        <v>8316</v>
      </c>
      <c r="R3156" t="s">
        <v>8317</v>
      </c>
      <c r="S3156" s="14">
        <f t="shared" si="464"/>
        <v>40970.584004629629</v>
      </c>
      <c r="T3156" s="14">
        <f t="shared" si="465"/>
        <v>41000.542337962965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463"/>
        <v>1.885046</v>
      </c>
      <c r="P3157"/>
      <c r="Q3157" s="9" t="s">
        <v>8316</v>
      </c>
      <c r="R3157" t="s">
        <v>8317</v>
      </c>
      <c r="S3157" s="14">
        <f t="shared" si="464"/>
        <v>41233.207465277781</v>
      </c>
      <c r="T3157" s="14">
        <f t="shared" si="465"/>
        <v>41263.207465277781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463"/>
        <v>1.0181818181818181</v>
      </c>
      <c r="P3158"/>
      <c r="Q3158" s="9" t="s">
        <v>8316</v>
      </c>
      <c r="R3158" t="s">
        <v>8317</v>
      </c>
      <c r="S3158" s="14">
        <f t="shared" si="464"/>
        <v>41026.66138888889</v>
      </c>
      <c r="T3158" s="14">
        <f t="shared" si="465"/>
        <v>41061.66138888889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463"/>
        <v>1.01</v>
      </c>
      <c r="P3159"/>
      <c r="Q3159" s="9" t="s">
        <v>8316</v>
      </c>
      <c r="R3159" t="s">
        <v>8317</v>
      </c>
      <c r="S3159" s="14">
        <f t="shared" si="464"/>
        <v>41829.49658564815</v>
      </c>
      <c r="T3159" s="14">
        <f t="shared" si="465"/>
        <v>41838.916666666672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463"/>
        <v>1.1399999999999999</v>
      </c>
      <c r="P3160"/>
      <c r="Q3160" s="9" t="s">
        <v>8316</v>
      </c>
      <c r="R3160" t="s">
        <v>8317</v>
      </c>
      <c r="S3160" s="14">
        <f t="shared" si="464"/>
        <v>41447.548055555555</v>
      </c>
      <c r="T3160" s="14">
        <f t="shared" si="465"/>
        <v>41477.548055555555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463"/>
        <v>1.3348133333333334</v>
      </c>
      <c r="P3161"/>
      <c r="Q3161" s="9" t="s">
        <v>8316</v>
      </c>
      <c r="R3161" t="s">
        <v>8317</v>
      </c>
      <c r="S3161" s="14">
        <f t="shared" si="464"/>
        <v>40883.775011574078</v>
      </c>
      <c r="T3161" s="14">
        <f t="shared" si="465"/>
        <v>40926.666666666672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463"/>
        <v>1.0153333333333334</v>
      </c>
      <c r="P3162"/>
      <c r="Q3162" s="9" t="s">
        <v>8316</v>
      </c>
      <c r="R3162" t="s">
        <v>8317</v>
      </c>
      <c r="S3162" s="14">
        <f t="shared" si="464"/>
        <v>41840.973229166666</v>
      </c>
      <c r="T3162" s="14">
        <f t="shared" si="465"/>
        <v>41863.915972222225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463"/>
        <v>1.0509999999999999</v>
      </c>
      <c r="P3163"/>
      <c r="Q3163" s="9" t="s">
        <v>8316</v>
      </c>
      <c r="R3163" t="s">
        <v>8317</v>
      </c>
      <c r="S3163" s="14">
        <f t="shared" si="464"/>
        <v>41897.244467592594</v>
      </c>
      <c r="T3163" s="14">
        <f t="shared" si="465"/>
        <v>41927.244467592594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463"/>
        <v>1.2715000000000001</v>
      </c>
      <c r="P3164"/>
      <c r="Q3164" s="9" t="s">
        <v>8316</v>
      </c>
      <c r="R3164" t="s">
        <v>8317</v>
      </c>
      <c r="S3164" s="14">
        <f t="shared" si="464"/>
        <v>41799.394236111111</v>
      </c>
      <c r="T3164" s="14">
        <f t="shared" si="465"/>
        <v>41826.791666666672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463"/>
        <v>1.1115384615384616</v>
      </c>
      <c r="P3165"/>
      <c r="Q3165" s="9" t="s">
        <v>8316</v>
      </c>
      <c r="R3165" t="s">
        <v>8317</v>
      </c>
      <c r="S3165" s="14">
        <f t="shared" si="464"/>
        <v>41775.462094907409</v>
      </c>
      <c r="T3165" s="14">
        <f t="shared" si="465"/>
        <v>41805.462094907409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463"/>
        <v>1.0676000000000001</v>
      </c>
      <c r="P3166"/>
      <c r="Q3166" s="9" t="s">
        <v>8316</v>
      </c>
      <c r="R3166" t="s">
        <v>8317</v>
      </c>
      <c r="S3166" s="14">
        <f t="shared" si="464"/>
        <v>41766.514062500006</v>
      </c>
      <c r="T3166" s="14">
        <f t="shared" si="465"/>
        <v>41799.514062500006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463"/>
        <v>1.6266666666666667</v>
      </c>
      <c r="P3167"/>
      <c r="Q3167" s="9" t="s">
        <v>8316</v>
      </c>
      <c r="R3167" t="s">
        <v>8317</v>
      </c>
      <c r="S3167" s="14">
        <f t="shared" si="464"/>
        <v>40643.867592592593</v>
      </c>
      <c r="T3167" s="14">
        <f t="shared" si="465"/>
        <v>40665.874305555561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463"/>
        <v>1.6022808571428573</v>
      </c>
      <c r="P3168"/>
      <c r="Q3168" s="9" t="s">
        <v>8316</v>
      </c>
      <c r="R3168" t="s">
        <v>8317</v>
      </c>
      <c r="S3168" s="14">
        <f t="shared" si="464"/>
        <v>41940.399918981486</v>
      </c>
      <c r="T3168" s="14">
        <f t="shared" si="465"/>
        <v>41969.040972222225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463"/>
        <v>1.1616666666666666</v>
      </c>
      <c r="P3169"/>
      <c r="Q3169" s="9" t="s">
        <v>8316</v>
      </c>
      <c r="R3169" t="s">
        <v>8317</v>
      </c>
      <c r="S3169" s="14">
        <f t="shared" si="464"/>
        <v>41838.884039351855</v>
      </c>
      <c r="T3169" s="14">
        <f t="shared" si="465"/>
        <v>41852.884039351855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463"/>
        <v>1.242</v>
      </c>
      <c r="P3170"/>
      <c r="Q3170" s="9" t="s">
        <v>8316</v>
      </c>
      <c r="R3170" t="s">
        <v>8317</v>
      </c>
      <c r="S3170" s="14">
        <f t="shared" si="464"/>
        <v>41771.81427083334</v>
      </c>
      <c r="T3170" s="14">
        <f t="shared" si="465"/>
        <v>41803.625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463"/>
        <v>1.030125</v>
      </c>
      <c r="P3171"/>
      <c r="Q3171" s="9" t="s">
        <v>8316</v>
      </c>
      <c r="R3171" t="s">
        <v>8317</v>
      </c>
      <c r="S3171" s="14">
        <f t="shared" si="464"/>
        <v>41591.44630787037</v>
      </c>
      <c r="T3171" s="14">
        <f t="shared" si="465"/>
        <v>41620.915972222225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463"/>
        <v>1.1225000000000001</v>
      </c>
      <c r="P3172"/>
      <c r="Q3172" s="9" t="s">
        <v>8316</v>
      </c>
      <c r="R3172" t="s">
        <v>8317</v>
      </c>
      <c r="S3172" s="14">
        <f t="shared" si="464"/>
        <v>41788.788703703707</v>
      </c>
      <c r="T3172" s="14">
        <f t="shared" si="465"/>
        <v>41821.875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463"/>
        <v>1.0881428571428571</v>
      </c>
      <c r="P3173"/>
      <c r="Q3173" s="9" t="s">
        <v>8316</v>
      </c>
      <c r="R3173" t="s">
        <v>8317</v>
      </c>
      <c r="S3173" s="14">
        <f t="shared" si="464"/>
        <v>42466.316643518519</v>
      </c>
      <c r="T3173" s="14">
        <f t="shared" si="465"/>
        <v>42496.316643518519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463"/>
        <v>1.1499999999999999</v>
      </c>
      <c r="P3174"/>
      <c r="Q3174" s="9" t="s">
        <v>8316</v>
      </c>
      <c r="R3174" t="s">
        <v>8317</v>
      </c>
      <c r="S3174" s="14">
        <f t="shared" si="464"/>
        <v>40923.438287037039</v>
      </c>
      <c r="T3174" s="14">
        <f t="shared" si="465"/>
        <v>40953.438287037039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463"/>
        <v>1.03</v>
      </c>
      <c r="P3175"/>
      <c r="Q3175" s="9" t="s">
        <v>8316</v>
      </c>
      <c r="R3175" t="s">
        <v>8317</v>
      </c>
      <c r="S3175" s="14">
        <f t="shared" si="464"/>
        <v>41878.586712962962</v>
      </c>
      <c r="T3175" s="14">
        <f t="shared" si="465"/>
        <v>41908.586712962962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463"/>
        <v>1.0113333333333334</v>
      </c>
      <c r="P3176"/>
      <c r="Q3176" s="9" t="s">
        <v>8316</v>
      </c>
      <c r="R3176" t="s">
        <v>8317</v>
      </c>
      <c r="S3176" s="14">
        <f t="shared" si="464"/>
        <v>41862.573009259264</v>
      </c>
      <c r="T3176" s="14">
        <f t="shared" si="465"/>
        <v>41876.573009259264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463"/>
        <v>1.0955999999999999</v>
      </c>
      <c r="P3177"/>
      <c r="Q3177" s="9" t="s">
        <v>8316</v>
      </c>
      <c r="R3177" t="s">
        <v>8317</v>
      </c>
      <c r="S3177" s="14">
        <f t="shared" si="464"/>
        <v>40531.595219907409</v>
      </c>
      <c r="T3177" s="14">
        <f t="shared" si="465"/>
        <v>40591.595219907409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463"/>
        <v>1.148421052631579</v>
      </c>
      <c r="P3178"/>
      <c r="Q3178" s="9" t="s">
        <v>8316</v>
      </c>
      <c r="R3178" t="s">
        <v>8317</v>
      </c>
      <c r="S3178" s="14">
        <f t="shared" si="464"/>
        <v>41477.639247685183</v>
      </c>
      <c r="T3178" s="14">
        <f t="shared" si="465"/>
        <v>41504.333333333336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463"/>
        <v>1.1739999999999999</v>
      </c>
      <c r="P3179"/>
      <c r="Q3179" s="9" t="s">
        <v>8316</v>
      </c>
      <c r="R3179" t="s">
        <v>8317</v>
      </c>
      <c r="S3179" s="14">
        <f t="shared" si="464"/>
        <v>41781.375104166669</v>
      </c>
      <c r="T3179" s="14">
        <f t="shared" si="465"/>
        <v>41811.375104166669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463"/>
        <v>1.7173333333333334</v>
      </c>
      <c r="P3180"/>
      <c r="Q3180" s="9" t="s">
        <v>8316</v>
      </c>
      <c r="R3180" t="s">
        <v>8317</v>
      </c>
      <c r="S3180" s="14">
        <f t="shared" si="464"/>
        <v>41806.313368055555</v>
      </c>
      <c r="T3180" s="14">
        <f t="shared" si="465"/>
        <v>41836.313368055555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463"/>
        <v>1.1416238095238094</v>
      </c>
      <c r="P3181"/>
      <c r="Q3181" s="9" t="s">
        <v>8316</v>
      </c>
      <c r="R3181" t="s">
        <v>8317</v>
      </c>
      <c r="S3181" s="14">
        <f t="shared" si="464"/>
        <v>41375.410543981481</v>
      </c>
      <c r="T3181" s="14">
        <f t="shared" si="465"/>
        <v>41400.410543981481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463"/>
        <v>1.1975</v>
      </c>
      <c r="P3182"/>
      <c r="Q3182" s="9" t="s">
        <v>8316</v>
      </c>
      <c r="R3182" t="s">
        <v>8317</v>
      </c>
      <c r="S3182" s="14">
        <f t="shared" si="464"/>
        <v>41780.120937500003</v>
      </c>
      <c r="T3182" s="14">
        <f t="shared" si="465"/>
        <v>41810.120937500003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463"/>
        <v>1.0900000000000001</v>
      </c>
      <c r="P3183"/>
      <c r="Q3183" s="9" t="s">
        <v>8316</v>
      </c>
      <c r="R3183" t="s">
        <v>8317</v>
      </c>
      <c r="S3183" s="14">
        <f t="shared" si="464"/>
        <v>41779.018368055556</v>
      </c>
      <c r="T3183" s="14">
        <f t="shared" si="465"/>
        <v>41805.375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463"/>
        <v>1.0088571428571429</v>
      </c>
      <c r="P3184"/>
      <c r="Q3184" s="9" t="s">
        <v>8316</v>
      </c>
      <c r="R3184" t="s">
        <v>8317</v>
      </c>
      <c r="S3184" s="14">
        <f t="shared" si="464"/>
        <v>40883.657650462963</v>
      </c>
      <c r="T3184" s="14">
        <f t="shared" si="465"/>
        <v>40939.416666666672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463"/>
        <v>1.0900000000000001</v>
      </c>
      <c r="P3185"/>
      <c r="Q3185" s="9" t="s">
        <v>8316</v>
      </c>
      <c r="R3185" t="s">
        <v>8317</v>
      </c>
      <c r="S3185" s="14">
        <f t="shared" si="464"/>
        <v>41491.503113425926</v>
      </c>
      <c r="T3185" s="14">
        <f t="shared" si="465"/>
        <v>41509.503113425926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463"/>
        <v>1.0720930232558139</v>
      </c>
      <c r="P3186"/>
      <c r="Q3186" s="9" t="s">
        <v>8316</v>
      </c>
      <c r="R3186" t="s">
        <v>8317</v>
      </c>
      <c r="S3186" s="14">
        <f t="shared" si="464"/>
        <v>41791.701747685183</v>
      </c>
      <c r="T3186" s="14">
        <f t="shared" si="465"/>
        <v>41821.701747685183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463"/>
        <v>1</v>
      </c>
      <c r="P3187"/>
      <c r="Q3187" s="9" t="s">
        <v>8316</v>
      </c>
      <c r="R3187" t="s">
        <v>8317</v>
      </c>
      <c r="S3187" s="14">
        <f t="shared" si="464"/>
        <v>41829.685659722229</v>
      </c>
      <c r="T3187" s="14">
        <f t="shared" si="465"/>
        <v>41836.685659722229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463"/>
        <v>1.0218750000000001</v>
      </c>
      <c r="P3188"/>
      <c r="Q3188" s="9" t="s">
        <v>8316</v>
      </c>
      <c r="R3188" t="s">
        <v>8317</v>
      </c>
      <c r="S3188" s="14">
        <f t="shared" si="464"/>
        <v>41868.632384259261</v>
      </c>
      <c r="T3188" s="14">
        <f t="shared" si="465"/>
        <v>41898.583333333336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463"/>
        <v>1.1629333333333334</v>
      </c>
      <c r="P3189"/>
      <c r="Q3189" s="9" t="s">
        <v>8316</v>
      </c>
      <c r="R3189" t="s">
        <v>8317</v>
      </c>
      <c r="S3189" s="14">
        <f t="shared" si="464"/>
        <v>41835.3746875</v>
      </c>
      <c r="T3189" s="14">
        <f t="shared" si="465"/>
        <v>41855.3746875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463"/>
        <v>0.65</v>
      </c>
      <c r="P3190"/>
      <c r="Q3190" s="9" t="s">
        <v>8316</v>
      </c>
      <c r="R3190" t="s">
        <v>8358</v>
      </c>
      <c r="S3190" s="14">
        <f t="shared" si="464"/>
        <v>42144.123865740745</v>
      </c>
      <c r="T3190" s="14">
        <f t="shared" si="465"/>
        <v>42165.123865740745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463"/>
        <v>0.12327272727272727</v>
      </c>
      <c r="P3191"/>
      <c r="Q3191" s="9" t="s">
        <v>8316</v>
      </c>
      <c r="R3191" t="s">
        <v>8358</v>
      </c>
      <c r="S3191" s="14">
        <f t="shared" si="464"/>
        <v>42118.054768518523</v>
      </c>
      <c r="T3191" s="14">
        <f t="shared" si="465"/>
        <v>42148.054768518523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463"/>
        <v>0</v>
      </c>
      <c r="P3192" t="e">
        <f t="shared" ref="P3192:P3193" si="466">SUM(E3192/L3192)</f>
        <v>#DIV/0!</v>
      </c>
      <c r="Q3192" s="9" t="s">
        <v>8316</v>
      </c>
      <c r="R3192" t="s">
        <v>8358</v>
      </c>
      <c r="S3192" s="14">
        <f t="shared" si="464"/>
        <v>42682.859664351854</v>
      </c>
      <c r="T3192" s="14">
        <f t="shared" si="465"/>
        <v>42712.901331018518</v>
      </c>
      <c r="U3192">
        <f t="shared" ref="U3192:U3193" si="467">SUM(L3192+5)</f>
        <v>5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463"/>
        <v>4.0266666666666666E-2</v>
      </c>
      <c r="P3193">
        <f t="shared" si="466"/>
        <v>37.75</v>
      </c>
      <c r="Q3193" s="9" t="s">
        <v>8316</v>
      </c>
      <c r="R3193" t="s">
        <v>8358</v>
      </c>
      <c r="S3193" s="14">
        <f t="shared" si="464"/>
        <v>42538.463761574072</v>
      </c>
      <c r="T3193" s="14">
        <f t="shared" si="465"/>
        <v>42598.463761574072</v>
      </c>
      <c r="U3193">
        <f t="shared" si="467"/>
        <v>9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463"/>
        <v>1.0200000000000001E-2</v>
      </c>
      <c r="P3194"/>
      <c r="Q3194" s="9" t="s">
        <v>8316</v>
      </c>
      <c r="R3194" t="s">
        <v>8358</v>
      </c>
      <c r="S3194" s="14">
        <f t="shared" si="464"/>
        <v>42018.648831018516</v>
      </c>
      <c r="T3194" s="14">
        <f t="shared" si="465"/>
        <v>42063.625000000007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463"/>
        <v>0.1174</v>
      </c>
      <c r="P3195"/>
      <c r="Q3195" s="9" t="s">
        <v>8316</v>
      </c>
      <c r="R3195" t="s">
        <v>8358</v>
      </c>
      <c r="S3195" s="14">
        <f t="shared" si="464"/>
        <v>42010.676574074074</v>
      </c>
      <c r="T3195" s="14">
        <f t="shared" si="465"/>
        <v>42055.676574074074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463"/>
        <v>0</v>
      </c>
      <c r="P3196" t="e">
        <f>SUM(E3196/L3196)</f>
        <v>#DIV/0!</v>
      </c>
      <c r="Q3196" s="9" t="s">
        <v>8316</v>
      </c>
      <c r="R3196" t="s">
        <v>8358</v>
      </c>
      <c r="S3196" s="14">
        <f t="shared" si="464"/>
        <v>42181.770810185182</v>
      </c>
      <c r="T3196" s="14">
        <f t="shared" si="465"/>
        <v>42211.770810185182</v>
      </c>
      <c r="U3196">
        <f>SUM(L3196+5)</f>
        <v>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463"/>
        <v>0.59142857142857141</v>
      </c>
      <c r="P3197"/>
      <c r="Q3197" s="9" t="s">
        <v>8316</v>
      </c>
      <c r="R3197" t="s">
        <v>8358</v>
      </c>
      <c r="S3197" s="14">
        <f t="shared" si="464"/>
        <v>42017.302569444444</v>
      </c>
      <c r="T3197" s="14">
        <f t="shared" si="465"/>
        <v>42047.302569444444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463"/>
        <v>5.9999999999999995E-4</v>
      </c>
      <c r="P3198">
        <f>SUM(E3198/L3198)</f>
        <v>300</v>
      </c>
      <c r="Q3198" s="9" t="s">
        <v>8316</v>
      </c>
      <c r="R3198" t="s">
        <v>8358</v>
      </c>
      <c r="S3198" s="14">
        <f t="shared" si="464"/>
        <v>42157.306423611117</v>
      </c>
      <c r="T3198" s="14">
        <f t="shared" si="465"/>
        <v>42217.291666666664</v>
      </c>
      <c r="U3198">
        <f>SUM(L3198+5)</f>
        <v>11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463"/>
        <v>0.1145</v>
      </c>
      <c r="P3199"/>
      <c r="Q3199" s="9" t="s">
        <v>8316</v>
      </c>
      <c r="R3199" t="s">
        <v>8358</v>
      </c>
      <c r="S3199" s="14">
        <f t="shared" si="464"/>
        <v>42009.201597222222</v>
      </c>
      <c r="T3199" s="14">
        <f t="shared" si="465"/>
        <v>42039.201597222222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463"/>
        <v>3.6666666666666666E-3</v>
      </c>
      <c r="P3200">
        <f>SUM(E3200/L3200)</f>
        <v>36.666666666666664</v>
      </c>
      <c r="Q3200" s="9" t="s">
        <v>8316</v>
      </c>
      <c r="R3200" t="s">
        <v>8358</v>
      </c>
      <c r="S3200" s="14">
        <f t="shared" si="464"/>
        <v>42013.132835648146</v>
      </c>
      <c r="T3200" s="14">
        <f t="shared" si="465"/>
        <v>42051.132835648146</v>
      </c>
      <c r="U3200">
        <f>SUM(L3200+5)</f>
        <v>8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463"/>
        <v>0.52159999999999995</v>
      </c>
      <c r="P3201"/>
      <c r="Q3201" s="9" t="s">
        <v>8316</v>
      </c>
      <c r="R3201" t="s">
        <v>8358</v>
      </c>
      <c r="S3201" s="14">
        <f t="shared" si="464"/>
        <v>41858.47011574074</v>
      </c>
      <c r="T3201" s="14">
        <f t="shared" si="465"/>
        <v>41888.583333333336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463"/>
        <v>2.0000000000000002E-5</v>
      </c>
      <c r="P3202">
        <f>SUM(E3202/L3202)</f>
        <v>1</v>
      </c>
      <c r="Q3202" s="9" t="s">
        <v>8316</v>
      </c>
      <c r="R3202" t="s">
        <v>8358</v>
      </c>
      <c r="S3202" s="14">
        <f t="shared" si="464"/>
        <v>42460.028946759259</v>
      </c>
      <c r="T3202" s="14">
        <f t="shared" si="465"/>
        <v>42489.94027777778</v>
      </c>
      <c r="U3202">
        <f>SUM(L3202+5)</f>
        <v>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468">E3203/D3203</f>
        <v>1.2500000000000001E-2</v>
      </c>
      <c r="P3203"/>
      <c r="Q3203" s="9" t="s">
        <v>8316</v>
      </c>
      <c r="R3203" t="s">
        <v>8358</v>
      </c>
      <c r="S3203" s="14">
        <f t="shared" ref="S3203:S3266" si="469">((J3203/60/60/24)+DATE(1970,1,1)+(-7/24))</f>
        <v>41861.475428240745</v>
      </c>
      <c r="T3203" s="14">
        <f t="shared" ref="T3203:T3266" si="470">((I3203/60/60/24)+DATE(1970,1,1)+(-7/24))</f>
        <v>41882.475428240745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468"/>
        <v>0.54520000000000002</v>
      </c>
      <c r="P3204"/>
      <c r="Q3204" s="9" t="s">
        <v>8316</v>
      </c>
      <c r="R3204" t="s">
        <v>8358</v>
      </c>
      <c r="S3204" s="14">
        <f t="shared" si="469"/>
        <v>42293.561875000007</v>
      </c>
      <c r="T3204" s="14">
        <f t="shared" si="470"/>
        <v>42351.957638888889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468"/>
        <v>0.25</v>
      </c>
      <c r="P3205"/>
      <c r="Q3205" s="9" t="s">
        <v>8316</v>
      </c>
      <c r="R3205" t="s">
        <v>8358</v>
      </c>
      <c r="S3205" s="14">
        <f t="shared" si="469"/>
        <v>42242.697013888894</v>
      </c>
      <c r="T3205" s="14">
        <f t="shared" si="470"/>
        <v>42272.697013888894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468"/>
        <v>0</v>
      </c>
      <c r="P3206" t="e">
        <f>SUM(E3206/L3206)</f>
        <v>#DIV/0!</v>
      </c>
      <c r="Q3206" s="9" t="s">
        <v>8316</v>
      </c>
      <c r="R3206" t="s">
        <v>8358</v>
      </c>
      <c r="S3206" s="14">
        <f t="shared" si="469"/>
        <v>42172.394432870373</v>
      </c>
      <c r="T3206" s="14">
        <f t="shared" si="470"/>
        <v>42202.384722222225</v>
      </c>
      <c r="U3206">
        <f>SUM(L3206+5)</f>
        <v>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468"/>
        <v>3.4125000000000003E-2</v>
      </c>
      <c r="P3207"/>
      <c r="Q3207" s="9" t="s">
        <v>8316</v>
      </c>
      <c r="R3207" t="s">
        <v>8358</v>
      </c>
      <c r="S3207" s="14">
        <f t="shared" si="469"/>
        <v>42095.083009259259</v>
      </c>
      <c r="T3207" s="14">
        <f t="shared" si="470"/>
        <v>42125.083009259259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468"/>
        <v>0</v>
      </c>
      <c r="P3208" t="e">
        <f>SUM(E3208/L3208)</f>
        <v>#DIV/0!</v>
      </c>
      <c r="Q3208" s="9" t="s">
        <v>8316</v>
      </c>
      <c r="R3208" t="s">
        <v>8358</v>
      </c>
      <c r="S3208" s="14">
        <f t="shared" si="469"/>
        <v>42235.984386574077</v>
      </c>
      <c r="T3208" s="14">
        <f t="shared" si="470"/>
        <v>42265.984386574077</v>
      </c>
      <c r="U3208">
        <f>SUM(L3208+5)</f>
        <v>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468"/>
        <v>0.46363636363636362</v>
      </c>
      <c r="P3209"/>
      <c r="Q3209" s="9" t="s">
        <v>8316</v>
      </c>
      <c r="R3209" t="s">
        <v>8358</v>
      </c>
      <c r="S3209" s="14">
        <f t="shared" si="469"/>
        <v>42056.986192129632</v>
      </c>
      <c r="T3209" s="14">
        <f t="shared" si="470"/>
        <v>42116.944525462961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468"/>
        <v>1.0349999999999999</v>
      </c>
      <c r="P3210"/>
      <c r="Q3210" s="9" t="s">
        <v>8316</v>
      </c>
      <c r="R3210" t="s">
        <v>8317</v>
      </c>
      <c r="S3210" s="14">
        <f t="shared" si="469"/>
        <v>41827.313391203708</v>
      </c>
      <c r="T3210" s="14">
        <f t="shared" si="470"/>
        <v>41848.313391203708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468"/>
        <v>1.1932315789473684</v>
      </c>
      <c r="P3211"/>
      <c r="Q3211" s="9" t="s">
        <v>8316</v>
      </c>
      <c r="R3211" t="s">
        <v>8317</v>
      </c>
      <c r="S3211" s="14">
        <f t="shared" si="469"/>
        <v>41778.345578703709</v>
      </c>
      <c r="T3211" s="14">
        <f t="shared" si="470"/>
        <v>41810.666666666672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468"/>
        <v>1.2576666666666667</v>
      </c>
      <c r="P3212"/>
      <c r="Q3212" s="9" t="s">
        <v>8316</v>
      </c>
      <c r="R3212" t="s">
        <v>8317</v>
      </c>
      <c r="S3212" s="14">
        <f t="shared" si="469"/>
        <v>41013.644895833335</v>
      </c>
      <c r="T3212" s="14">
        <f t="shared" si="470"/>
        <v>41060.874305555561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468"/>
        <v>1.1974347826086957</v>
      </c>
      <c r="P3213"/>
      <c r="Q3213" s="9" t="s">
        <v>8316</v>
      </c>
      <c r="R3213" t="s">
        <v>8317</v>
      </c>
      <c r="S3213" s="14">
        <f t="shared" si="469"/>
        <v>41834.294907407413</v>
      </c>
      <c r="T3213" s="14">
        <f t="shared" si="470"/>
        <v>41865.791666666672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468"/>
        <v>1.2625</v>
      </c>
      <c r="P3214"/>
      <c r="Q3214" s="9" t="s">
        <v>8316</v>
      </c>
      <c r="R3214" t="s">
        <v>8317</v>
      </c>
      <c r="S3214" s="14">
        <f t="shared" si="469"/>
        <v>41829.504062500004</v>
      </c>
      <c r="T3214" s="14">
        <f t="shared" si="470"/>
        <v>41859.504062500004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468"/>
        <v>1.0011666666666668</v>
      </c>
      <c r="P3215"/>
      <c r="Q3215" s="9" t="s">
        <v>8316</v>
      </c>
      <c r="R3215" t="s">
        <v>8317</v>
      </c>
      <c r="S3215" s="14">
        <f t="shared" si="469"/>
        <v>42171.471747685187</v>
      </c>
      <c r="T3215" s="14">
        <f t="shared" si="470"/>
        <v>42211.471747685187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468"/>
        <v>1.0213333333333334</v>
      </c>
      <c r="P3216"/>
      <c r="Q3216" s="9" t="s">
        <v>8316</v>
      </c>
      <c r="R3216" t="s">
        <v>8317</v>
      </c>
      <c r="S3216" s="14">
        <f t="shared" si="469"/>
        <v>42337.500844907408</v>
      </c>
      <c r="T3216" s="14">
        <f t="shared" si="470"/>
        <v>42374.704861111117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468"/>
        <v>1.0035142857142858</v>
      </c>
      <c r="P3217"/>
      <c r="Q3217" s="9" t="s">
        <v>8316</v>
      </c>
      <c r="R3217" t="s">
        <v>8317</v>
      </c>
      <c r="S3217" s="14">
        <f t="shared" si="469"/>
        <v>42219.373506944445</v>
      </c>
      <c r="T3217" s="14">
        <f t="shared" si="470"/>
        <v>42256.874305555561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468"/>
        <v>1.0004999999999999</v>
      </c>
      <c r="P3218"/>
      <c r="Q3218" s="9" t="s">
        <v>8316</v>
      </c>
      <c r="R3218" t="s">
        <v>8317</v>
      </c>
      <c r="S3218" s="14">
        <f t="shared" si="469"/>
        <v>42165.170960648153</v>
      </c>
      <c r="T3218" s="14">
        <f t="shared" si="470"/>
        <v>42196.312500000007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468"/>
        <v>1.1602222222222223</v>
      </c>
      <c r="P3219"/>
      <c r="Q3219" s="9" t="s">
        <v>8316</v>
      </c>
      <c r="R3219" t="s">
        <v>8317</v>
      </c>
      <c r="S3219" s="14">
        <f t="shared" si="469"/>
        <v>42648.254444444443</v>
      </c>
      <c r="T3219" s="14">
        <f t="shared" si="470"/>
        <v>42678.254444444443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468"/>
        <v>1.0209999999999999</v>
      </c>
      <c r="P3220"/>
      <c r="Q3220" s="9" t="s">
        <v>8316</v>
      </c>
      <c r="R3220" t="s">
        <v>8317</v>
      </c>
      <c r="S3220" s="14">
        <f t="shared" si="469"/>
        <v>41970.710486111115</v>
      </c>
      <c r="T3220" s="14">
        <f t="shared" si="470"/>
        <v>42003.708333333336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468"/>
        <v>1.0011000000000001</v>
      </c>
      <c r="P3221"/>
      <c r="Q3221" s="9" t="s">
        <v>8316</v>
      </c>
      <c r="R3221" t="s">
        <v>8317</v>
      </c>
      <c r="S3221" s="14">
        <f t="shared" si="469"/>
        <v>42050.691516203711</v>
      </c>
      <c r="T3221" s="14">
        <f t="shared" si="470"/>
        <v>42085.64984953704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468"/>
        <v>1.0084</v>
      </c>
      <c r="P3222"/>
      <c r="Q3222" s="9" t="s">
        <v>8316</v>
      </c>
      <c r="R3222" t="s">
        <v>8317</v>
      </c>
      <c r="S3222" s="14">
        <f t="shared" si="469"/>
        <v>42772.541712962964</v>
      </c>
      <c r="T3222" s="14">
        <f t="shared" si="470"/>
        <v>42806.583333333336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468"/>
        <v>1.0342499999999999</v>
      </c>
      <c r="P3223"/>
      <c r="Q3223" s="9" t="s">
        <v>8316</v>
      </c>
      <c r="R3223" t="s">
        <v>8317</v>
      </c>
      <c r="S3223" s="14">
        <f t="shared" si="469"/>
        <v>42155.405127314814</v>
      </c>
      <c r="T3223" s="14">
        <f t="shared" si="470"/>
        <v>42190.405127314814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468"/>
        <v>1.248</v>
      </c>
      <c r="P3224"/>
      <c r="Q3224" s="9" t="s">
        <v>8316</v>
      </c>
      <c r="R3224" t="s">
        <v>8317</v>
      </c>
      <c r="S3224" s="14">
        <f t="shared" si="469"/>
        <v>42270.29047453704</v>
      </c>
      <c r="T3224" s="14">
        <f t="shared" si="470"/>
        <v>42301.603472222225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468"/>
        <v>1.0951612903225807</v>
      </c>
      <c r="P3225"/>
      <c r="Q3225" s="9" t="s">
        <v>8316</v>
      </c>
      <c r="R3225" t="s">
        <v>8317</v>
      </c>
      <c r="S3225" s="14">
        <f t="shared" si="469"/>
        <v>42206.543703703712</v>
      </c>
      <c r="T3225" s="14">
        <f t="shared" si="470"/>
        <v>42236.543703703712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468"/>
        <v>1.0203333333333333</v>
      </c>
      <c r="P3226"/>
      <c r="Q3226" s="9" t="s">
        <v>8316</v>
      </c>
      <c r="R3226" t="s">
        <v>8317</v>
      </c>
      <c r="S3226" s="14">
        <f t="shared" si="469"/>
        <v>42697.559178240743</v>
      </c>
      <c r="T3226" s="14">
        <f t="shared" si="470"/>
        <v>42744.916666666664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468"/>
        <v>1.0235000000000001</v>
      </c>
      <c r="P3227"/>
      <c r="Q3227" s="9" t="s">
        <v>8316</v>
      </c>
      <c r="R3227" t="s">
        <v>8317</v>
      </c>
      <c r="S3227" s="14">
        <f t="shared" si="469"/>
        <v>42503.267800925933</v>
      </c>
      <c r="T3227" s="14">
        <f t="shared" si="470"/>
        <v>42524.583333333336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468"/>
        <v>1.0416666666666667</v>
      </c>
      <c r="P3228"/>
      <c r="Q3228" s="9" t="s">
        <v>8316</v>
      </c>
      <c r="R3228" t="s">
        <v>8317</v>
      </c>
      <c r="S3228" s="14">
        <f t="shared" si="469"/>
        <v>42277.291805555556</v>
      </c>
      <c r="T3228" s="14">
        <f t="shared" si="470"/>
        <v>42307.291805555556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468"/>
        <v>1.25</v>
      </c>
      <c r="P3229"/>
      <c r="Q3229" s="9" t="s">
        <v>8316</v>
      </c>
      <c r="R3229" t="s">
        <v>8317</v>
      </c>
      <c r="S3229" s="14">
        <f t="shared" si="469"/>
        <v>42722.59069444445</v>
      </c>
      <c r="T3229" s="14">
        <f t="shared" si="470"/>
        <v>42752.59069444445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468"/>
        <v>1.0234285714285714</v>
      </c>
      <c r="P3230"/>
      <c r="Q3230" s="9" t="s">
        <v>8316</v>
      </c>
      <c r="R3230" t="s">
        <v>8317</v>
      </c>
      <c r="S3230" s="14">
        <f t="shared" si="469"/>
        <v>42323.417638888895</v>
      </c>
      <c r="T3230" s="14">
        <f t="shared" si="470"/>
        <v>42354.915972222225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468"/>
        <v>1.0786500000000001</v>
      </c>
      <c r="P3231"/>
      <c r="Q3231" s="9" t="s">
        <v>8316</v>
      </c>
      <c r="R3231" t="s">
        <v>8317</v>
      </c>
      <c r="S3231" s="14">
        <f t="shared" si="469"/>
        <v>41932.999976851854</v>
      </c>
      <c r="T3231" s="14">
        <f t="shared" si="470"/>
        <v>41963.041643518525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468"/>
        <v>1.0988461538461538</v>
      </c>
      <c r="P3232"/>
      <c r="Q3232" s="9" t="s">
        <v>8316</v>
      </c>
      <c r="R3232" t="s">
        <v>8317</v>
      </c>
      <c r="S3232" s="14">
        <f t="shared" si="469"/>
        <v>41897.87645833334</v>
      </c>
      <c r="T3232" s="14">
        <f t="shared" si="470"/>
        <v>41912.874305555561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468"/>
        <v>1.61</v>
      </c>
      <c r="P3233"/>
      <c r="Q3233" s="9" t="s">
        <v>8316</v>
      </c>
      <c r="R3233" t="s">
        <v>8317</v>
      </c>
      <c r="S3233" s="14">
        <f t="shared" si="469"/>
        <v>42446.652164351857</v>
      </c>
      <c r="T3233" s="14">
        <f t="shared" si="470"/>
        <v>42476.652164351857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468"/>
        <v>1.3120000000000001</v>
      </c>
      <c r="P3234"/>
      <c r="Q3234" s="9" t="s">
        <v>8316</v>
      </c>
      <c r="R3234" t="s">
        <v>8317</v>
      </c>
      <c r="S3234" s="14">
        <f t="shared" si="469"/>
        <v>42463.522187500006</v>
      </c>
      <c r="T3234" s="14">
        <f t="shared" si="470"/>
        <v>42493.874305555561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468"/>
        <v>1.1879999999999999</v>
      </c>
      <c r="P3235"/>
      <c r="Q3235" s="9" t="s">
        <v>8316</v>
      </c>
      <c r="R3235" t="s">
        <v>8317</v>
      </c>
      <c r="S3235" s="14">
        <f t="shared" si="469"/>
        <v>42766.513368055559</v>
      </c>
      <c r="T3235" s="14">
        <f t="shared" si="470"/>
        <v>42796.513368055559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468"/>
        <v>1.0039275000000001</v>
      </c>
      <c r="P3236"/>
      <c r="Q3236" s="9" t="s">
        <v>8316</v>
      </c>
      <c r="R3236" t="s">
        <v>8317</v>
      </c>
      <c r="S3236" s="14">
        <f t="shared" si="469"/>
        <v>42734.497777777775</v>
      </c>
      <c r="T3236" s="14">
        <f t="shared" si="470"/>
        <v>42767.688194444447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468"/>
        <v>1.0320666666666667</v>
      </c>
      <c r="P3237"/>
      <c r="Q3237" s="9" t="s">
        <v>8316</v>
      </c>
      <c r="R3237" t="s">
        <v>8317</v>
      </c>
      <c r="S3237" s="14">
        <f t="shared" si="469"/>
        <v>42522.056145833332</v>
      </c>
      <c r="T3237" s="14">
        <f t="shared" si="470"/>
        <v>42552.056145833332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468"/>
        <v>1.006</v>
      </c>
      <c r="P3238"/>
      <c r="Q3238" s="9" t="s">
        <v>8316</v>
      </c>
      <c r="R3238" t="s">
        <v>8317</v>
      </c>
      <c r="S3238" s="14">
        <f t="shared" si="469"/>
        <v>42702.625381944446</v>
      </c>
      <c r="T3238" s="14">
        <f t="shared" si="470"/>
        <v>42732.625381944446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468"/>
        <v>1.0078754285714286</v>
      </c>
      <c r="P3239"/>
      <c r="Q3239" s="9" t="s">
        <v>8316</v>
      </c>
      <c r="R3239" t="s">
        <v>8317</v>
      </c>
      <c r="S3239" s="14">
        <f t="shared" si="469"/>
        <v>42252.182685185187</v>
      </c>
      <c r="T3239" s="14">
        <f t="shared" si="470"/>
        <v>42275.874305555561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468"/>
        <v>1.1232142857142857</v>
      </c>
      <c r="P3240"/>
      <c r="Q3240" s="9" t="s">
        <v>8316</v>
      </c>
      <c r="R3240" t="s">
        <v>8317</v>
      </c>
      <c r="S3240" s="14">
        <f t="shared" si="469"/>
        <v>42156.218726851854</v>
      </c>
      <c r="T3240" s="14">
        <f t="shared" si="470"/>
        <v>42186.218726851854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468"/>
        <v>1.0591914022517912</v>
      </c>
      <c r="P3241"/>
      <c r="Q3241" s="9" t="s">
        <v>8316</v>
      </c>
      <c r="R3241" t="s">
        <v>8317</v>
      </c>
      <c r="S3241" s="14">
        <f t="shared" si="469"/>
        <v>42277.797372685185</v>
      </c>
      <c r="T3241" s="14">
        <f t="shared" si="470"/>
        <v>42302.707638888889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468"/>
        <v>1.0056666666666667</v>
      </c>
      <c r="P3242"/>
      <c r="Q3242" s="9" t="s">
        <v>8316</v>
      </c>
      <c r="R3242" t="s">
        <v>8317</v>
      </c>
      <c r="S3242" s="14">
        <f t="shared" si="469"/>
        <v>42754.402175925927</v>
      </c>
      <c r="T3242" s="14">
        <f t="shared" si="470"/>
        <v>42782.666666666664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468"/>
        <v>1.1530588235294117</v>
      </c>
      <c r="P3243"/>
      <c r="Q3243" s="9" t="s">
        <v>8316</v>
      </c>
      <c r="R3243" t="s">
        <v>8317</v>
      </c>
      <c r="S3243" s="14">
        <f t="shared" si="469"/>
        <v>41893.033217592594</v>
      </c>
      <c r="T3243" s="14">
        <f t="shared" si="470"/>
        <v>41925.999305555561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468"/>
        <v>1.273042</v>
      </c>
      <c r="P3244"/>
      <c r="Q3244" s="9" t="s">
        <v>8316</v>
      </c>
      <c r="R3244" t="s">
        <v>8317</v>
      </c>
      <c r="S3244" s="14">
        <f t="shared" si="469"/>
        <v>41871.46402777778</v>
      </c>
      <c r="T3244" s="14">
        <f t="shared" si="470"/>
        <v>41901.46402777778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468"/>
        <v>1.028375</v>
      </c>
      <c r="P3245"/>
      <c r="Q3245" s="9" t="s">
        <v>8316</v>
      </c>
      <c r="R3245" t="s">
        <v>8317</v>
      </c>
      <c r="S3245" s="14">
        <f t="shared" si="469"/>
        <v>42261.805115740739</v>
      </c>
      <c r="T3245" s="14">
        <f t="shared" si="470"/>
        <v>42285.708333333336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468"/>
        <v>1.0293749999999999</v>
      </c>
      <c r="P3246"/>
      <c r="Q3246" s="9" t="s">
        <v>8316</v>
      </c>
      <c r="R3246" t="s">
        <v>8317</v>
      </c>
      <c r="S3246" s="14">
        <f t="shared" si="469"/>
        <v>42675.40256944445</v>
      </c>
      <c r="T3246" s="14">
        <f t="shared" si="470"/>
        <v>42705.444236111114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468"/>
        <v>1.043047619047619</v>
      </c>
      <c r="P3247"/>
      <c r="Q3247" s="9" t="s">
        <v>8316</v>
      </c>
      <c r="R3247" t="s">
        <v>8317</v>
      </c>
      <c r="S3247" s="14">
        <f t="shared" si="469"/>
        <v>42135.308541666665</v>
      </c>
      <c r="T3247" s="14">
        <f t="shared" si="470"/>
        <v>42166.791666666664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468"/>
        <v>1.1122000000000001</v>
      </c>
      <c r="P3248"/>
      <c r="Q3248" s="9" t="s">
        <v>8316</v>
      </c>
      <c r="R3248" t="s">
        <v>8317</v>
      </c>
      <c r="S3248" s="14">
        <f t="shared" si="469"/>
        <v>42230.180555555555</v>
      </c>
      <c r="T3248" s="14">
        <f t="shared" si="470"/>
        <v>42258.874305555561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468"/>
        <v>1.0586</v>
      </c>
      <c r="P3249"/>
      <c r="Q3249" s="9" t="s">
        <v>8316</v>
      </c>
      <c r="R3249" t="s">
        <v>8317</v>
      </c>
      <c r="S3249" s="14">
        <f t="shared" si="469"/>
        <v>42167.142500000002</v>
      </c>
      <c r="T3249" s="14">
        <f t="shared" si="470"/>
        <v>42197.142500000002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468"/>
        <v>1.0079166666666666</v>
      </c>
      <c r="P3250"/>
      <c r="Q3250" s="9" t="s">
        <v>8316</v>
      </c>
      <c r="R3250" t="s">
        <v>8317</v>
      </c>
      <c r="S3250" s="14">
        <f t="shared" si="469"/>
        <v>42068.596724537041</v>
      </c>
      <c r="T3250" s="14">
        <f t="shared" si="470"/>
        <v>42098.555057870377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468"/>
        <v>1.0492727272727274</v>
      </c>
      <c r="P3251"/>
      <c r="Q3251" s="9" t="s">
        <v>8316</v>
      </c>
      <c r="R3251" t="s">
        <v>8317</v>
      </c>
      <c r="S3251" s="14">
        <f t="shared" si="469"/>
        <v>42145.455023148148</v>
      </c>
      <c r="T3251" s="14">
        <f t="shared" si="470"/>
        <v>42175.455023148148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468"/>
        <v>1.01552</v>
      </c>
      <c r="P3252"/>
      <c r="Q3252" s="9" t="s">
        <v>8316</v>
      </c>
      <c r="R3252" t="s">
        <v>8317</v>
      </c>
      <c r="S3252" s="14">
        <f t="shared" si="469"/>
        <v>41918.450509259259</v>
      </c>
      <c r="T3252" s="14">
        <f t="shared" si="470"/>
        <v>41948.49217592593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468"/>
        <v>1.1073333333333333</v>
      </c>
      <c r="P3253"/>
      <c r="Q3253" s="9" t="s">
        <v>8316</v>
      </c>
      <c r="R3253" t="s">
        <v>8317</v>
      </c>
      <c r="S3253" s="14">
        <f t="shared" si="469"/>
        <v>42146.439421296302</v>
      </c>
      <c r="T3253" s="14">
        <f t="shared" si="470"/>
        <v>42176.439421296302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468"/>
        <v>1.2782222222222221</v>
      </c>
      <c r="P3254"/>
      <c r="Q3254" s="9" t="s">
        <v>8316</v>
      </c>
      <c r="R3254" t="s">
        <v>8317</v>
      </c>
      <c r="S3254" s="14">
        <f t="shared" si="469"/>
        <v>42590.181018518524</v>
      </c>
      <c r="T3254" s="14">
        <f t="shared" si="470"/>
        <v>42620.181018518524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468"/>
        <v>1.0182500000000001</v>
      </c>
      <c r="P3255"/>
      <c r="Q3255" s="9" t="s">
        <v>8316</v>
      </c>
      <c r="R3255" t="s">
        <v>8317</v>
      </c>
      <c r="S3255" s="14">
        <f t="shared" si="469"/>
        <v>42602.285046296303</v>
      </c>
      <c r="T3255" s="14">
        <f t="shared" si="470"/>
        <v>42620.864583333336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468"/>
        <v>1.012576923076923</v>
      </c>
      <c r="P3256"/>
      <c r="Q3256" s="9" t="s">
        <v>8316</v>
      </c>
      <c r="R3256" t="s">
        <v>8317</v>
      </c>
      <c r="S3256" s="14">
        <f t="shared" si="469"/>
        <v>42058.794085648151</v>
      </c>
      <c r="T3256" s="14">
        <f t="shared" si="470"/>
        <v>42088.752418981479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468"/>
        <v>1.75</v>
      </c>
      <c r="P3257"/>
      <c r="Q3257" s="9" t="s">
        <v>8316</v>
      </c>
      <c r="R3257" t="s">
        <v>8317</v>
      </c>
      <c r="S3257" s="14">
        <f t="shared" si="469"/>
        <v>41889.4765625</v>
      </c>
      <c r="T3257" s="14">
        <f t="shared" si="470"/>
        <v>41919.4765625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468"/>
        <v>1.2806</v>
      </c>
      <c r="P3258"/>
      <c r="Q3258" s="9" t="s">
        <v>8316</v>
      </c>
      <c r="R3258" t="s">
        <v>8317</v>
      </c>
      <c r="S3258" s="14">
        <f t="shared" si="469"/>
        <v>42144.282141203708</v>
      </c>
      <c r="T3258" s="14">
        <f t="shared" si="470"/>
        <v>42165.874305555561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468"/>
        <v>1.0629949999999999</v>
      </c>
      <c r="P3259"/>
      <c r="Q3259" s="9" t="s">
        <v>8316</v>
      </c>
      <c r="R3259" t="s">
        <v>8317</v>
      </c>
      <c r="S3259" s="14">
        <f t="shared" si="469"/>
        <v>42758.267962962964</v>
      </c>
      <c r="T3259" s="14">
        <f t="shared" si="470"/>
        <v>42788.267962962964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468"/>
        <v>1.052142857142857</v>
      </c>
      <c r="P3260"/>
      <c r="Q3260" s="9" t="s">
        <v>8316</v>
      </c>
      <c r="R3260" t="s">
        <v>8317</v>
      </c>
      <c r="S3260" s="14">
        <f t="shared" si="469"/>
        <v>41982.595613425925</v>
      </c>
      <c r="T3260" s="14">
        <f t="shared" si="470"/>
        <v>42012.595613425925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468"/>
        <v>1.0616782608695652</v>
      </c>
      <c r="P3261"/>
      <c r="Q3261" s="9" t="s">
        <v>8316</v>
      </c>
      <c r="R3261" t="s">
        <v>8317</v>
      </c>
      <c r="S3261" s="14">
        <f t="shared" si="469"/>
        <v>42614.469270833339</v>
      </c>
      <c r="T3261" s="14">
        <f t="shared" si="470"/>
        <v>42643.874305555561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468"/>
        <v>1.0924</v>
      </c>
      <c r="P3262"/>
      <c r="Q3262" s="9" t="s">
        <v>8316</v>
      </c>
      <c r="R3262" t="s">
        <v>8317</v>
      </c>
      <c r="S3262" s="14">
        <f t="shared" si="469"/>
        <v>42303.380995370368</v>
      </c>
      <c r="T3262" s="14">
        <f t="shared" si="470"/>
        <v>42338.422662037039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468"/>
        <v>1.0045454545454546</v>
      </c>
      <c r="P3263"/>
      <c r="Q3263" s="9" t="s">
        <v>8316</v>
      </c>
      <c r="R3263" t="s">
        <v>8317</v>
      </c>
      <c r="S3263" s="14">
        <f t="shared" si="469"/>
        <v>42171.433750000004</v>
      </c>
      <c r="T3263" s="14">
        <f t="shared" si="470"/>
        <v>42201.433750000004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468"/>
        <v>1.0304098360655738</v>
      </c>
      <c r="P3264"/>
      <c r="Q3264" s="9" t="s">
        <v>8316</v>
      </c>
      <c r="R3264" t="s">
        <v>8317</v>
      </c>
      <c r="S3264" s="14">
        <f t="shared" si="469"/>
        <v>41964.023865740739</v>
      </c>
      <c r="T3264" s="14">
        <f t="shared" si="470"/>
        <v>41994.875000000007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468"/>
        <v>1.121664</v>
      </c>
      <c r="P3265"/>
      <c r="Q3265" s="9" t="s">
        <v>8316</v>
      </c>
      <c r="R3265" t="s">
        <v>8317</v>
      </c>
      <c r="S3265" s="14">
        <f t="shared" si="469"/>
        <v>42284.224398148152</v>
      </c>
      <c r="T3265" s="14">
        <f t="shared" si="470"/>
        <v>42307.583333333336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468"/>
        <v>1.03</v>
      </c>
      <c r="P3266"/>
      <c r="Q3266" s="9" t="s">
        <v>8316</v>
      </c>
      <c r="R3266" t="s">
        <v>8317</v>
      </c>
      <c r="S3266" s="14">
        <f t="shared" si="469"/>
        <v>42016.50854166667</v>
      </c>
      <c r="T3266" s="14">
        <f t="shared" si="470"/>
        <v>42032.625000000007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471">E3267/D3267</f>
        <v>1.64</v>
      </c>
      <c r="P3267"/>
      <c r="Q3267" s="9" t="s">
        <v>8316</v>
      </c>
      <c r="R3267" t="s">
        <v>8317</v>
      </c>
      <c r="S3267" s="14">
        <f t="shared" ref="S3267:S3330" si="472">((J3267/60/60/24)+DATE(1970,1,1)+(-7/24))</f>
        <v>42311.420312499999</v>
      </c>
      <c r="T3267" s="14">
        <f t="shared" ref="T3267:T3330" si="473">((I3267/60/60/24)+DATE(1970,1,1)+(-7/24))</f>
        <v>42341.416666666664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471"/>
        <v>1.3128333333333333</v>
      </c>
      <c r="P3268"/>
      <c r="Q3268" s="9" t="s">
        <v>8316</v>
      </c>
      <c r="R3268" t="s">
        <v>8317</v>
      </c>
      <c r="S3268" s="14">
        <f t="shared" si="472"/>
        <v>42136.244467592602</v>
      </c>
      <c r="T3268" s="14">
        <f t="shared" si="473"/>
        <v>42167.583333333336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471"/>
        <v>1.0209999999999999</v>
      </c>
      <c r="P3269"/>
      <c r="Q3269" s="9" t="s">
        <v>8316</v>
      </c>
      <c r="R3269" t="s">
        <v>8317</v>
      </c>
      <c r="S3269" s="14">
        <f t="shared" si="472"/>
        <v>42172.46597222222</v>
      </c>
      <c r="T3269" s="14">
        <f t="shared" si="473"/>
        <v>42202.46597222222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471"/>
        <v>1.28</v>
      </c>
      <c r="P3270"/>
      <c r="Q3270" s="9" t="s">
        <v>8316</v>
      </c>
      <c r="R3270" t="s">
        <v>8317</v>
      </c>
      <c r="S3270" s="14">
        <f t="shared" si="472"/>
        <v>42590.612592592595</v>
      </c>
      <c r="T3270" s="14">
        <f t="shared" si="473"/>
        <v>42606.612592592595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471"/>
        <v>1.0149999999999999</v>
      </c>
      <c r="P3271"/>
      <c r="Q3271" s="9" t="s">
        <v>8316</v>
      </c>
      <c r="R3271" t="s">
        <v>8317</v>
      </c>
      <c r="S3271" s="14">
        <f t="shared" si="472"/>
        <v>42137.104131944441</v>
      </c>
      <c r="T3271" s="14">
        <f t="shared" si="473"/>
        <v>42171.166666666664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471"/>
        <v>1.0166666666666666</v>
      </c>
      <c r="P3272"/>
      <c r="Q3272" s="9" t="s">
        <v>8316</v>
      </c>
      <c r="R3272" t="s">
        <v>8317</v>
      </c>
      <c r="S3272" s="14">
        <f t="shared" si="472"/>
        <v>42167.241493055561</v>
      </c>
      <c r="T3272" s="14">
        <f t="shared" si="473"/>
        <v>42197.241493055561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471"/>
        <v>1.3</v>
      </c>
      <c r="P3273"/>
      <c r="Q3273" s="9" t="s">
        <v>8316</v>
      </c>
      <c r="R3273" t="s">
        <v>8317</v>
      </c>
      <c r="S3273" s="14">
        <f t="shared" si="472"/>
        <v>41915.145543981482</v>
      </c>
      <c r="T3273" s="14">
        <f t="shared" si="473"/>
        <v>41945.187210648153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471"/>
        <v>1.5443</v>
      </c>
      <c r="P3274"/>
      <c r="Q3274" s="9" t="s">
        <v>8316</v>
      </c>
      <c r="R3274" t="s">
        <v>8317</v>
      </c>
      <c r="S3274" s="14">
        <f t="shared" si="472"/>
        <v>42284.208437500005</v>
      </c>
      <c r="T3274" s="14">
        <f t="shared" si="473"/>
        <v>42314.250104166669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471"/>
        <v>1.0740000000000001</v>
      </c>
      <c r="P3275"/>
      <c r="Q3275" s="9" t="s">
        <v>8316</v>
      </c>
      <c r="R3275" t="s">
        <v>8317</v>
      </c>
      <c r="S3275" s="14">
        <f t="shared" si="472"/>
        <v>42611.509745370371</v>
      </c>
      <c r="T3275" s="14">
        <f t="shared" si="473"/>
        <v>42627.500000000007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471"/>
        <v>1.0132258064516129</v>
      </c>
      <c r="P3276"/>
      <c r="Q3276" s="9" t="s">
        <v>8316</v>
      </c>
      <c r="R3276" t="s">
        <v>8317</v>
      </c>
      <c r="S3276" s="14">
        <f t="shared" si="472"/>
        <v>42400.412870370368</v>
      </c>
      <c r="T3276" s="14">
        <f t="shared" si="473"/>
        <v>42444.583333333336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471"/>
        <v>1.0027777777777778</v>
      </c>
      <c r="P3277"/>
      <c r="Q3277" s="9" t="s">
        <v>8316</v>
      </c>
      <c r="R3277" t="s">
        <v>8317</v>
      </c>
      <c r="S3277" s="14">
        <f t="shared" si="472"/>
        <v>42017.588784722226</v>
      </c>
      <c r="T3277" s="14">
        <f t="shared" si="473"/>
        <v>42043.895833333336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471"/>
        <v>1.1684444444444444</v>
      </c>
      <c r="P3278"/>
      <c r="Q3278" s="9" t="s">
        <v>8316</v>
      </c>
      <c r="R3278" t="s">
        <v>8317</v>
      </c>
      <c r="S3278" s="14">
        <f t="shared" si="472"/>
        <v>42426.658321759263</v>
      </c>
      <c r="T3278" s="14">
        <f t="shared" si="473"/>
        <v>42460.874305555561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471"/>
        <v>1.0860000000000001</v>
      </c>
      <c r="P3279"/>
      <c r="Q3279" s="9" t="s">
        <v>8316</v>
      </c>
      <c r="R3279" t="s">
        <v>8317</v>
      </c>
      <c r="S3279" s="14">
        <f t="shared" si="472"/>
        <v>41931.391273148154</v>
      </c>
      <c r="T3279" s="14">
        <f t="shared" si="473"/>
        <v>41961.432939814818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471"/>
        <v>1.034</v>
      </c>
      <c r="P3280"/>
      <c r="Q3280" s="9" t="s">
        <v>8316</v>
      </c>
      <c r="R3280" t="s">
        <v>8317</v>
      </c>
      <c r="S3280" s="14">
        <f t="shared" si="472"/>
        <v>42124.556747685187</v>
      </c>
      <c r="T3280" s="14">
        <f t="shared" si="473"/>
        <v>42154.556747685187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471"/>
        <v>1.1427586206896552</v>
      </c>
      <c r="P3281"/>
      <c r="Q3281" s="9" t="s">
        <v>8316</v>
      </c>
      <c r="R3281" t="s">
        <v>8317</v>
      </c>
      <c r="S3281" s="14">
        <f t="shared" si="472"/>
        <v>42430.810868055552</v>
      </c>
      <c r="T3281" s="14">
        <f t="shared" si="473"/>
        <v>42460.769201388895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471"/>
        <v>1.03</v>
      </c>
      <c r="P3282"/>
      <c r="Q3282" s="9" t="s">
        <v>8316</v>
      </c>
      <c r="R3282" t="s">
        <v>8317</v>
      </c>
      <c r="S3282" s="14">
        <f t="shared" si="472"/>
        <v>42121.465254629635</v>
      </c>
      <c r="T3282" s="14">
        <f t="shared" si="473"/>
        <v>42155.916666666664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471"/>
        <v>1.216</v>
      </c>
      <c r="P3283"/>
      <c r="Q3283" s="9" t="s">
        <v>8316</v>
      </c>
      <c r="R3283" t="s">
        <v>8317</v>
      </c>
      <c r="S3283" s="14">
        <f t="shared" si="472"/>
        <v>42218.728067129632</v>
      </c>
      <c r="T3283" s="14">
        <f t="shared" si="473"/>
        <v>42248.728067129632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471"/>
        <v>1.026467741935484</v>
      </c>
      <c r="P3284"/>
      <c r="Q3284" s="9" t="s">
        <v>8316</v>
      </c>
      <c r="R3284" t="s">
        <v>8317</v>
      </c>
      <c r="S3284" s="14">
        <f t="shared" si="472"/>
        <v>42444.902638888896</v>
      </c>
      <c r="T3284" s="14">
        <f t="shared" si="473"/>
        <v>42488.902638888896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471"/>
        <v>1.0475000000000001</v>
      </c>
      <c r="P3285"/>
      <c r="Q3285" s="9" t="s">
        <v>8316</v>
      </c>
      <c r="R3285" t="s">
        <v>8317</v>
      </c>
      <c r="S3285" s="14">
        <f t="shared" si="472"/>
        <v>42379.452523148146</v>
      </c>
      <c r="T3285" s="14">
        <f t="shared" si="473"/>
        <v>42410.583333333336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471"/>
        <v>1.016</v>
      </c>
      <c r="P3286"/>
      <c r="Q3286" s="9" t="s">
        <v>8316</v>
      </c>
      <c r="R3286" t="s">
        <v>8317</v>
      </c>
      <c r="S3286" s="14">
        <f t="shared" si="472"/>
        <v>42380.593206018522</v>
      </c>
      <c r="T3286" s="14">
        <f t="shared" si="473"/>
        <v>42397.957638888889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471"/>
        <v>1.1210242048409682</v>
      </c>
      <c r="P3287"/>
      <c r="Q3287" s="9" t="s">
        <v>8316</v>
      </c>
      <c r="R3287" t="s">
        <v>8317</v>
      </c>
      <c r="S3287" s="14">
        <f t="shared" si="472"/>
        <v>42762.650763888894</v>
      </c>
      <c r="T3287" s="14">
        <f t="shared" si="473"/>
        <v>42793.916666666664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471"/>
        <v>1.0176666666666667</v>
      </c>
      <c r="P3288"/>
      <c r="Q3288" s="9" t="s">
        <v>8316</v>
      </c>
      <c r="R3288" t="s">
        <v>8317</v>
      </c>
      <c r="S3288" s="14">
        <f t="shared" si="472"/>
        <v>42567.548402777778</v>
      </c>
      <c r="T3288" s="14">
        <f t="shared" si="473"/>
        <v>42597.548402777778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471"/>
        <v>1</v>
      </c>
      <c r="P3289"/>
      <c r="Q3289" s="9" t="s">
        <v>8316</v>
      </c>
      <c r="R3289" t="s">
        <v>8317</v>
      </c>
      <c r="S3289" s="14">
        <f t="shared" si="472"/>
        <v>42311.458657407413</v>
      </c>
      <c r="T3289" s="14">
        <f t="shared" si="473"/>
        <v>42336.458657407413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471"/>
        <v>1.0026489999999999</v>
      </c>
      <c r="P3290"/>
      <c r="Q3290" s="9" t="s">
        <v>8316</v>
      </c>
      <c r="R3290" t="s">
        <v>8317</v>
      </c>
      <c r="S3290" s="14">
        <f t="shared" si="472"/>
        <v>42505.482812499999</v>
      </c>
      <c r="T3290" s="14">
        <f t="shared" si="473"/>
        <v>42541.666666666664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471"/>
        <v>1.3304200000000002</v>
      </c>
      <c r="P3291"/>
      <c r="Q3291" s="9" t="s">
        <v>8316</v>
      </c>
      <c r="R3291" t="s">
        <v>8317</v>
      </c>
      <c r="S3291" s="14">
        <f t="shared" si="472"/>
        <v>42758.076412037037</v>
      </c>
      <c r="T3291" s="14">
        <f t="shared" si="473"/>
        <v>42786.076412037037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471"/>
        <v>1.212</v>
      </c>
      <c r="P3292"/>
      <c r="Q3292" s="9" t="s">
        <v>8316</v>
      </c>
      <c r="R3292" t="s">
        <v>8317</v>
      </c>
      <c r="S3292" s="14">
        <f t="shared" si="472"/>
        <v>42775.223275462966</v>
      </c>
      <c r="T3292" s="14">
        <f t="shared" si="473"/>
        <v>42805.223275462966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471"/>
        <v>1.1399999999999999</v>
      </c>
      <c r="P3293"/>
      <c r="Q3293" s="9" t="s">
        <v>8316</v>
      </c>
      <c r="R3293" t="s">
        <v>8317</v>
      </c>
      <c r="S3293" s="14">
        <f t="shared" si="472"/>
        <v>42232.410879629628</v>
      </c>
      <c r="T3293" s="14">
        <f t="shared" si="473"/>
        <v>42263.874305555561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471"/>
        <v>2.8613861386138613</v>
      </c>
      <c r="P3294"/>
      <c r="Q3294" s="9" t="s">
        <v>8316</v>
      </c>
      <c r="R3294" t="s">
        <v>8317</v>
      </c>
      <c r="S3294" s="14">
        <f t="shared" si="472"/>
        <v>42282.478564814817</v>
      </c>
      <c r="T3294" s="14">
        <f t="shared" si="473"/>
        <v>42342.520231481489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471"/>
        <v>1.7044444444444444</v>
      </c>
      <c r="P3295"/>
      <c r="Q3295" s="9" t="s">
        <v>8316</v>
      </c>
      <c r="R3295" t="s">
        <v>8317</v>
      </c>
      <c r="S3295" s="14">
        <f t="shared" si="472"/>
        <v>42768.133703703708</v>
      </c>
      <c r="T3295" s="14">
        <f t="shared" si="473"/>
        <v>42798.133703703708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471"/>
        <v>1.1833333333333333</v>
      </c>
      <c r="P3296"/>
      <c r="Q3296" s="9" t="s">
        <v>8316</v>
      </c>
      <c r="R3296" t="s">
        <v>8317</v>
      </c>
      <c r="S3296" s="14">
        <f t="shared" si="472"/>
        <v>42141.249467592592</v>
      </c>
      <c r="T3296" s="14">
        <f t="shared" si="473"/>
        <v>42171.249467592592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471"/>
        <v>1.0285857142857142</v>
      </c>
      <c r="P3297"/>
      <c r="Q3297" s="9" t="s">
        <v>8316</v>
      </c>
      <c r="R3297" t="s">
        <v>8317</v>
      </c>
      <c r="S3297" s="14">
        <f t="shared" si="472"/>
        <v>42609.150798611117</v>
      </c>
      <c r="T3297" s="14">
        <f t="shared" si="473"/>
        <v>42639.150798611117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471"/>
        <v>1.4406666666666668</v>
      </c>
      <c r="P3298"/>
      <c r="Q3298" s="9" t="s">
        <v>8316</v>
      </c>
      <c r="R3298" t="s">
        <v>8317</v>
      </c>
      <c r="S3298" s="14">
        <f t="shared" si="472"/>
        <v>42309.464953703711</v>
      </c>
      <c r="T3298" s="14">
        <f t="shared" si="473"/>
        <v>42330.625000000007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471"/>
        <v>1.0007272727272727</v>
      </c>
      <c r="P3299"/>
      <c r="Q3299" s="9" t="s">
        <v>8316</v>
      </c>
      <c r="R3299" t="s">
        <v>8317</v>
      </c>
      <c r="S3299" s="14">
        <f t="shared" si="472"/>
        <v>42193.479814814818</v>
      </c>
      <c r="T3299" s="14">
        <f t="shared" si="473"/>
        <v>42212.665972222225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471"/>
        <v>1.0173000000000001</v>
      </c>
      <c r="P3300"/>
      <c r="Q3300" s="9" t="s">
        <v>8316</v>
      </c>
      <c r="R3300" t="s">
        <v>8317</v>
      </c>
      <c r="S3300" s="14">
        <f t="shared" si="472"/>
        <v>42239.666296296295</v>
      </c>
      <c r="T3300" s="14">
        <f t="shared" si="473"/>
        <v>42259.708333333336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471"/>
        <v>1.1619999999999999</v>
      </c>
      <c r="P3301"/>
      <c r="Q3301" s="9" t="s">
        <v>8316</v>
      </c>
      <c r="R3301" t="s">
        <v>8317</v>
      </c>
      <c r="S3301" s="14">
        <f t="shared" si="472"/>
        <v>42261.62572916667</v>
      </c>
      <c r="T3301" s="14">
        <f t="shared" si="473"/>
        <v>42291.62572916667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471"/>
        <v>1.3616666666666666</v>
      </c>
      <c r="P3302"/>
      <c r="Q3302" s="9" t="s">
        <v>8316</v>
      </c>
      <c r="R3302" t="s">
        <v>8317</v>
      </c>
      <c r="S3302" s="14">
        <f t="shared" si="472"/>
        <v>42102.452106481483</v>
      </c>
      <c r="T3302" s="14">
        <f t="shared" si="473"/>
        <v>42123.452106481483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471"/>
        <v>1.3346666666666667</v>
      </c>
      <c r="P3303"/>
      <c r="Q3303" s="9" t="s">
        <v>8316</v>
      </c>
      <c r="R3303" t="s">
        <v>8317</v>
      </c>
      <c r="S3303" s="14">
        <f t="shared" si="472"/>
        <v>42538.444166666675</v>
      </c>
      <c r="T3303" s="14">
        <f t="shared" si="473"/>
        <v>42582.999305555561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471"/>
        <v>1.0339285714285715</v>
      </c>
      <c r="P3304"/>
      <c r="Q3304" s="9" t="s">
        <v>8316</v>
      </c>
      <c r="R3304" t="s">
        <v>8317</v>
      </c>
      <c r="S3304" s="14">
        <f t="shared" si="472"/>
        <v>42681.059907407405</v>
      </c>
      <c r="T3304" s="14">
        <f t="shared" si="473"/>
        <v>42711.059907407405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471"/>
        <v>1.1588888888888889</v>
      </c>
      <c r="P3305"/>
      <c r="Q3305" s="9" t="s">
        <v>8316</v>
      </c>
      <c r="R3305" t="s">
        <v>8317</v>
      </c>
      <c r="S3305" s="14">
        <f t="shared" si="472"/>
        <v>42056.359768518516</v>
      </c>
      <c r="T3305" s="14">
        <f t="shared" si="473"/>
        <v>42091.318101851859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471"/>
        <v>1.0451666666666666</v>
      </c>
      <c r="P3306"/>
      <c r="Q3306" s="9" t="s">
        <v>8316</v>
      </c>
      <c r="R3306" t="s">
        <v>8317</v>
      </c>
      <c r="S3306" s="14">
        <f t="shared" si="472"/>
        <v>42696.332777777781</v>
      </c>
      <c r="T3306" s="14">
        <f t="shared" si="473"/>
        <v>42726.332777777781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471"/>
        <v>1.0202500000000001</v>
      </c>
      <c r="P3307"/>
      <c r="Q3307" s="9" t="s">
        <v>8316</v>
      </c>
      <c r="R3307" t="s">
        <v>8317</v>
      </c>
      <c r="S3307" s="14">
        <f t="shared" si="472"/>
        <v>42186.564212962963</v>
      </c>
      <c r="T3307" s="14">
        <f t="shared" si="473"/>
        <v>42216.564212962963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471"/>
        <v>1.7533333333333334</v>
      </c>
      <c r="P3308"/>
      <c r="Q3308" s="9" t="s">
        <v>8316</v>
      </c>
      <c r="R3308" t="s">
        <v>8317</v>
      </c>
      <c r="S3308" s="14">
        <f t="shared" si="472"/>
        <v>42492.927569444444</v>
      </c>
      <c r="T3308" s="14">
        <f t="shared" si="473"/>
        <v>42530.833333333336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471"/>
        <v>1.0668</v>
      </c>
      <c r="P3309"/>
      <c r="Q3309" s="9" t="s">
        <v>8316</v>
      </c>
      <c r="R3309" t="s">
        <v>8317</v>
      </c>
      <c r="S3309" s="14">
        <f t="shared" si="472"/>
        <v>42474.765497685185</v>
      </c>
      <c r="T3309" s="14">
        <f t="shared" si="473"/>
        <v>42504.765497685185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471"/>
        <v>1.2228571428571429</v>
      </c>
      <c r="P3310"/>
      <c r="Q3310" s="9" t="s">
        <v>8316</v>
      </c>
      <c r="R3310" t="s">
        <v>8317</v>
      </c>
      <c r="S3310" s="14">
        <f t="shared" si="472"/>
        <v>42452.585243055561</v>
      </c>
      <c r="T3310" s="14">
        <f t="shared" si="473"/>
        <v>42473.585243055561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471"/>
        <v>1.5942857142857143</v>
      </c>
      <c r="P3311"/>
      <c r="Q3311" s="9" t="s">
        <v>8316</v>
      </c>
      <c r="R3311" t="s">
        <v>8317</v>
      </c>
      <c r="S3311" s="14">
        <f t="shared" si="472"/>
        <v>42628.358541666668</v>
      </c>
      <c r="T3311" s="14">
        <f t="shared" si="473"/>
        <v>42659.358541666668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471"/>
        <v>1.0007692307692309</v>
      </c>
      <c r="P3312"/>
      <c r="Q3312" s="9" t="s">
        <v>8316</v>
      </c>
      <c r="R3312" t="s">
        <v>8317</v>
      </c>
      <c r="S3312" s="14">
        <f t="shared" si="472"/>
        <v>42253.636863425927</v>
      </c>
      <c r="T3312" s="14">
        <f t="shared" si="473"/>
        <v>42283.636863425927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471"/>
        <v>1.0984</v>
      </c>
      <c r="P3313"/>
      <c r="Q3313" s="9" t="s">
        <v>8316</v>
      </c>
      <c r="R3313" t="s">
        <v>8317</v>
      </c>
      <c r="S3313" s="14">
        <f t="shared" si="472"/>
        <v>42264.000115740746</v>
      </c>
      <c r="T3313" s="14">
        <f t="shared" si="473"/>
        <v>42294.000115740746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471"/>
        <v>1.0004</v>
      </c>
      <c r="P3314"/>
      <c r="Q3314" s="9" t="s">
        <v>8316</v>
      </c>
      <c r="R3314" t="s">
        <v>8317</v>
      </c>
      <c r="S3314" s="14">
        <f t="shared" si="472"/>
        <v>42664.517893518518</v>
      </c>
      <c r="T3314" s="14">
        <f t="shared" si="473"/>
        <v>42685.625000000007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471"/>
        <v>1.1605000000000001</v>
      </c>
      <c r="P3315"/>
      <c r="Q3315" s="9" t="s">
        <v>8316</v>
      </c>
      <c r="R3315" t="s">
        <v>8317</v>
      </c>
      <c r="S3315" s="14">
        <f t="shared" si="472"/>
        <v>42381.952743055554</v>
      </c>
      <c r="T3315" s="14">
        <f t="shared" si="473"/>
        <v>42395.750000000007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471"/>
        <v>2.1074999999999999</v>
      </c>
      <c r="P3316"/>
      <c r="Q3316" s="9" t="s">
        <v>8316</v>
      </c>
      <c r="R3316" t="s">
        <v>8317</v>
      </c>
      <c r="S3316" s="14">
        <f t="shared" si="472"/>
        <v>42104.975821759261</v>
      </c>
      <c r="T3316" s="14">
        <f t="shared" si="473"/>
        <v>42132.545138888891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471"/>
        <v>1.1000000000000001</v>
      </c>
      <c r="P3317"/>
      <c r="Q3317" s="9" t="s">
        <v>8316</v>
      </c>
      <c r="R3317" t="s">
        <v>8317</v>
      </c>
      <c r="S3317" s="14">
        <f t="shared" si="472"/>
        <v>42466.012048611119</v>
      </c>
      <c r="T3317" s="14">
        <f t="shared" si="473"/>
        <v>42496.012048611119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471"/>
        <v>1.0008673425918038</v>
      </c>
      <c r="P3318"/>
      <c r="Q3318" s="9" t="s">
        <v>8316</v>
      </c>
      <c r="R3318" t="s">
        <v>8317</v>
      </c>
      <c r="S3318" s="14">
        <f t="shared" si="472"/>
        <v>41826.579571759263</v>
      </c>
      <c r="T3318" s="14">
        <f t="shared" si="473"/>
        <v>41859.287500000006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471"/>
        <v>1.0619047619047619</v>
      </c>
      <c r="P3319"/>
      <c r="Q3319" s="9" t="s">
        <v>8316</v>
      </c>
      <c r="R3319" t="s">
        <v>8317</v>
      </c>
      <c r="S3319" s="14">
        <f t="shared" si="472"/>
        <v>42498.74796296296</v>
      </c>
      <c r="T3319" s="14">
        <f t="shared" si="473"/>
        <v>42528.74796296296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471"/>
        <v>1.256</v>
      </c>
      <c r="P3320"/>
      <c r="Q3320" s="9" t="s">
        <v>8316</v>
      </c>
      <c r="R3320" t="s">
        <v>8317</v>
      </c>
      <c r="S3320" s="14">
        <f t="shared" si="472"/>
        <v>42431.010335648149</v>
      </c>
      <c r="T3320" s="14">
        <f t="shared" si="473"/>
        <v>42470.812500000007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471"/>
        <v>1.08</v>
      </c>
      <c r="P3321"/>
      <c r="Q3321" s="9" t="s">
        <v>8316</v>
      </c>
      <c r="R3321" t="s">
        <v>8317</v>
      </c>
      <c r="S3321" s="14">
        <f t="shared" si="472"/>
        <v>41990.29381944445</v>
      </c>
      <c r="T3321" s="14">
        <f t="shared" si="473"/>
        <v>42035.29381944445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471"/>
        <v>1.01</v>
      </c>
      <c r="P3322"/>
      <c r="Q3322" s="9" t="s">
        <v>8316</v>
      </c>
      <c r="R3322" t="s">
        <v>8317</v>
      </c>
      <c r="S3322" s="14">
        <f t="shared" si="472"/>
        <v>42512.75413194445</v>
      </c>
      <c r="T3322" s="14">
        <f t="shared" si="473"/>
        <v>42542.75413194445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471"/>
        <v>1.0740000000000001</v>
      </c>
      <c r="P3323"/>
      <c r="Q3323" s="9" t="s">
        <v>8316</v>
      </c>
      <c r="R3323" t="s">
        <v>8317</v>
      </c>
      <c r="S3323" s="14">
        <f t="shared" si="472"/>
        <v>41913.808622685188</v>
      </c>
      <c r="T3323" s="14">
        <f t="shared" si="473"/>
        <v>41927.874305555561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471"/>
        <v>1.0151515151515151</v>
      </c>
      <c r="P3324"/>
      <c r="Q3324" s="9" t="s">
        <v>8316</v>
      </c>
      <c r="R3324" t="s">
        <v>8317</v>
      </c>
      <c r="S3324" s="14">
        <f t="shared" si="472"/>
        <v>42520.718703703707</v>
      </c>
      <c r="T3324" s="14">
        <f t="shared" si="473"/>
        <v>42542.871527777781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471"/>
        <v>1.2589999999999999</v>
      </c>
      <c r="P3325"/>
      <c r="Q3325" s="9" t="s">
        <v>8316</v>
      </c>
      <c r="R3325" t="s">
        <v>8317</v>
      </c>
      <c r="S3325" s="14">
        <f t="shared" si="472"/>
        <v>42608.074166666665</v>
      </c>
      <c r="T3325" s="14">
        <f t="shared" si="473"/>
        <v>42638.074166666665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471"/>
        <v>1.0166666666666666</v>
      </c>
      <c r="P3326"/>
      <c r="Q3326" s="9" t="s">
        <v>8316</v>
      </c>
      <c r="R3326" t="s">
        <v>8317</v>
      </c>
      <c r="S3326" s="14">
        <f t="shared" si="472"/>
        <v>42512.291550925926</v>
      </c>
      <c r="T3326" s="14">
        <f t="shared" si="473"/>
        <v>42526.291550925926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471"/>
        <v>1.125</v>
      </c>
      <c r="P3327"/>
      <c r="Q3327" s="9" t="s">
        <v>8316</v>
      </c>
      <c r="R3327" t="s">
        <v>8317</v>
      </c>
      <c r="S3327" s="14">
        <f t="shared" si="472"/>
        <v>42064.493946759263</v>
      </c>
      <c r="T3327" s="14">
        <f t="shared" si="473"/>
        <v>42099.452280092599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471"/>
        <v>1.0137499999999999</v>
      </c>
      <c r="P3328"/>
      <c r="Q3328" s="9" t="s">
        <v>8316</v>
      </c>
      <c r="R3328" t="s">
        <v>8317</v>
      </c>
      <c r="S3328" s="14">
        <f t="shared" si="472"/>
        <v>42041.422511574077</v>
      </c>
      <c r="T3328" s="14">
        <f t="shared" si="473"/>
        <v>42071.380844907406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471"/>
        <v>1.0125</v>
      </c>
      <c r="P3329"/>
      <c r="Q3329" s="9" t="s">
        <v>8316</v>
      </c>
      <c r="R3329" t="s">
        <v>8317</v>
      </c>
      <c r="S3329" s="14">
        <f t="shared" si="472"/>
        <v>42468.082939814813</v>
      </c>
      <c r="T3329" s="14">
        <f t="shared" si="473"/>
        <v>42498.082939814813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471"/>
        <v>1.4638888888888888</v>
      </c>
      <c r="P3330"/>
      <c r="Q3330" s="9" t="s">
        <v>8316</v>
      </c>
      <c r="R3330" t="s">
        <v>8317</v>
      </c>
      <c r="S3330" s="14">
        <f t="shared" si="472"/>
        <v>41822.283368055556</v>
      </c>
      <c r="T3330" s="14">
        <f t="shared" si="473"/>
        <v>41824.75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474">E3331/D3331</f>
        <v>1.1679999999999999</v>
      </c>
      <c r="P3331"/>
      <c r="Q3331" s="9" t="s">
        <v>8316</v>
      </c>
      <c r="R3331" t="s">
        <v>8317</v>
      </c>
      <c r="S3331" s="14">
        <f t="shared" ref="S3331:S3394" si="475">((J3331/60/60/24)+DATE(1970,1,1)+(-7/24))</f>
        <v>41837.031342592592</v>
      </c>
      <c r="T3331" s="14">
        <f t="shared" ref="T3331:T3394" si="476">((I3331/60/60/24)+DATE(1970,1,1)+(-7/24))</f>
        <v>41847.666666666672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474"/>
        <v>1.0626666666666666</v>
      </c>
      <c r="P3332"/>
      <c r="Q3332" s="9" t="s">
        <v>8316</v>
      </c>
      <c r="R3332" t="s">
        <v>8317</v>
      </c>
      <c r="S3332" s="14">
        <f t="shared" si="475"/>
        <v>42065.595694444448</v>
      </c>
      <c r="T3332" s="14">
        <f t="shared" si="476"/>
        <v>42095.554027777784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474"/>
        <v>1.0451999999999999</v>
      </c>
      <c r="P3333"/>
      <c r="Q3333" s="9" t="s">
        <v>8316</v>
      </c>
      <c r="R3333" t="s">
        <v>8317</v>
      </c>
      <c r="S3333" s="14">
        <f t="shared" si="475"/>
        <v>42248.406087962961</v>
      </c>
      <c r="T3333" s="14">
        <f t="shared" si="476"/>
        <v>42283.406087962961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474"/>
        <v>1</v>
      </c>
      <c r="P3334"/>
      <c r="Q3334" s="9" t="s">
        <v>8316</v>
      </c>
      <c r="R3334" t="s">
        <v>8317</v>
      </c>
      <c r="S3334" s="14">
        <f t="shared" si="475"/>
        <v>41809.56863425926</v>
      </c>
      <c r="T3334" s="14">
        <f t="shared" si="476"/>
        <v>41839.56863425926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474"/>
        <v>1.0457142857142858</v>
      </c>
      <c r="P3335"/>
      <c r="Q3335" s="9" t="s">
        <v>8316</v>
      </c>
      <c r="R3335" t="s">
        <v>8317</v>
      </c>
      <c r="S3335" s="14">
        <f t="shared" si="475"/>
        <v>42148.385185185187</v>
      </c>
      <c r="T3335" s="14">
        <f t="shared" si="476"/>
        <v>42170.385185185187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474"/>
        <v>1.3862051149573753</v>
      </c>
      <c r="P3336"/>
      <c r="Q3336" s="9" t="s">
        <v>8316</v>
      </c>
      <c r="R3336" t="s">
        <v>8317</v>
      </c>
      <c r="S3336" s="14">
        <f t="shared" si="475"/>
        <v>42185.229421296295</v>
      </c>
      <c r="T3336" s="14">
        <f t="shared" si="476"/>
        <v>42215.229421296295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474"/>
        <v>1.0032000000000001</v>
      </c>
      <c r="P3337"/>
      <c r="Q3337" s="9" t="s">
        <v>8316</v>
      </c>
      <c r="R3337" t="s">
        <v>8317</v>
      </c>
      <c r="S3337" s="14">
        <f t="shared" si="475"/>
        <v>41827.382476851853</v>
      </c>
      <c r="T3337" s="14">
        <f t="shared" si="476"/>
        <v>41854.666666666672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474"/>
        <v>1</v>
      </c>
      <c r="P3338"/>
      <c r="Q3338" s="9" t="s">
        <v>8316</v>
      </c>
      <c r="R3338" t="s">
        <v>8317</v>
      </c>
      <c r="S3338" s="14">
        <f t="shared" si="475"/>
        <v>42437.107013888897</v>
      </c>
      <c r="T3338" s="14">
        <f t="shared" si="476"/>
        <v>42465.065347222226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474"/>
        <v>1.1020000000000001</v>
      </c>
      <c r="P3339"/>
      <c r="Q3339" s="9" t="s">
        <v>8316</v>
      </c>
      <c r="R3339" t="s">
        <v>8317</v>
      </c>
      <c r="S3339" s="14">
        <f t="shared" si="475"/>
        <v>41900.990358796298</v>
      </c>
      <c r="T3339" s="14">
        <f t="shared" si="476"/>
        <v>41922.583333333336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474"/>
        <v>1.0218</v>
      </c>
      <c r="P3340"/>
      <c r="Q3340" s="9" t="s">
        <v>8316</v>
      </c>
      <c r="R3340" t="s">
        <v>8317</v>
      </c>
      <c r="S3340" s="14">
        <f t="shared" si="475"/>
        <v>42769.283333333333</v>
      </c>
      <c r="T3340" s="14">
        <f t="shared" si="476"/>
        <v>42790.283333333333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474"/>
        <v>1.0435000000000001</v>
      </c>
      <c r="P3341"/>
      <c r="Q3341" s="9" t="s">
        <v>8316</v>
      </c>
      <c r="R3341" t="s">
        <v>8317</v>
      </c>
      <c r="S3341" s="14">
        <f t="shared" si="475"/>
        <v>42549.37405092593</v>
      </c>
      <c r="T3341" s="14">
        <f t="shared" si="476"/>
        <v>42579.37405092593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474"/>
        <v>1.3816666666666666</v>
      </c>
      <c r="P3342"/>
      <c r="Q3342" s="9" t="s">
        <v>8316</v>
      </c>
      <c r="R3342" t="s">
        <v>8317</v>
      </c>
      <c r="S3342" s="14">
        <f t="shared" si="475"/>
        <v>42685.682337962964</v>
      </c>
      <c r="T3342" s="14">
        <f t="shared" si="476"/>
        <v>42710.682337962964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474"/>
        <v>1</v>
      </c>
      <c r="P3343"/>
      <c r="Q3343" s="9" t="s">
        <v>8316</v>
      </c>
      <c r="R3343" t="s">
        <v>8317</v>
      </c>
      <c r="S3343" s="14">
        <f t="shared" si="475"/>
        <v>42510.507187500007</v>
      </c>
      <c r="T3343" s="14">
        <f t="shared" si="476"/>
        <v>42533.416666666664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474"/>
        <v>1.0166666666666666</v>
      </c>
      <c r="P3344"/>
      <c r="Q3344" s="9" t="s">
        <v>8316</v>
      </c>
      <c r="R3344" t="s">
        <v>8317</v>
      </c>
      <c r="S3344" s="14">
        <f t="shared" si="475"/>
        <v>42062.004745370366</v>
      </c>
      <c r="T3344" s="14">
        <f t="shared" si="476"/>
        <v>42094.915972222225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474"/>
        <v>1.7142857142857142</v>
      </c>
      <c r="P3345"/>
      <c r="Q3345" s="9" t="s">
        <v>8316</v>
      </c>
      <c r="R3345" t="s">
        <v>8317</v>
      </c>
      <c r="S3345" s="14">
        <f t="shared" si="475"/>
        <v>42452.624814814822</v>
      </c>
      <c r="T3345" s="14">
        <f t="shared" si="476"/>
        <v>42473.262500000004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474"/>
        <v>1.0144444444444445</v>
      </c>
      <c r="P3346"/>
      <c r="Q3346" s="9" t="s">
        <v>8316</v>
      </c>
      <c r="R3346" t="s">
        <v>8317</v>
      </c>
      <c r="S3346" s="14">
        <f t="shared" si="475"/>
        <v>41850.908483796295</v>
      </c>
      <c r="T3346" s="14">
        <f t="shared" si="476"/>
        <v>41880.908483796295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474"/>
        <v>1.3</v>
      </c>
      <c r="P3347"/>
      <c r="Q3347" s="9" t="s">
        <v>8316</v>
      </c>
      <c r="R3347" t="s">
        <v>8317</v>
      </c>
      <c r="S3347" s="14">
        <f t="shared" si="475"/>
        <v>42052.814444444448</v>
      </c>
      <c r="T3347" s="14">
        <f t="shared" si="476"/>
        <v>42111.734027777777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474"/>
        <v>1.1000000000000001</v>
      </c>
      <c r="P3348"/>
      <c r="Q3348" s="9" t="s">
        <v>8316</v>
      </c>
      <c r="R3348" t="s">
        <v>8317</v>
      </c>
      <c r="S3348" s="14">
        <f t="shared" si="475"/>
        <v>42053.732754629636</v>
      </c>
      <c r="T3348" s="14">
        <f t="shared" si="476"/>
        <v>42060.732754629636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474"/>
        <v>1.1944999999999999</v>
      </c>
      <c r="P3349"/>
      <c r="Q3349" s="9" t="s">
        <v>8316</v>
      </c>
      <c r="R3349" t="s">
        <v>8317</v>
      </c>
      <c r="S3349" s="14">
        <f t="shared" si="475"/>
        <v>42484.259884259263</v>
      </c>
      <c r="T3349" s="14">
        <f t="shared" si="476"/>
        <v>42498.583333333336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474"/>
        <v>1.002909090909091</v>
      </c>
      <c r="P3350"/>
      <c r="Q3350" s="9" t="s">
        <v>8316</v>
      </c>
      <c r="R3350" t="s">
        <v>8317</v>
      </c>
      <c r="S3350" s="14">
        <f t="shared" si="475"/>
        <v>42466.267129629632</v>
      </c>
      <c r="T3350" s="14">
        <f t="shared" si="476"/>
        <v>42489.874305555561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474"/>
        <v>1.534</v>
      </c>
      <c r="P3351"/>
      <c r="Q3351" s="9" t="s">
        <v>8316</v>
      </c>
      <c r="R3351" t="s">
        <v>8317</v>
      </c>
      <c r="S3351" s="14">
        <f t="shared" si="475"/>
        <v>42512.819120370368</v>
      </c>
      <c r="T3351" s="14">
        <f t="shared" si="476"/>
        <v>42534.416666666664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474"/>
        <v>1.0442857142857143</v>
      </c>
      <c r="P3352"/>
      <c r="Q3352" s="9" t="s">
        <v>8316</v>
      </c>
      <c r="R3352" t="s">
        <v>8317</v>
      </c>
      <c r="S3352" s="14">
        <f t="shared" si="475"/>
        <v>42302.409849537034</v>
      </c>
      <c r="T3352" s="14">
        <f t="shared" si="476"/>
        <v>42337.666666666664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474"/>
        <v>1.0109999999999999</v>
      </c>
      <c r="P3353"/>
      <c r="Q3353" s="9" t="s">
        <v>8316</v>
      </c>
      <c r="R3353" t="s">
        <v>8317</v>
      </c>
      <c r="S3353" s="14">
        <f t="shared" si="475"/>
        <v>41806.103761574079</v>
      </c>
      <c r="T3353" s="14">
        <f t="shared" si="476"/>
        <v>41843.166666666672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474"/>
        <v>1.0751999999999999</v>
      </c>
      <c r="P3354"/>
      <c r="Q3354" s="9" t="s">
        <v>8316</v>
      </c>
      <c r="R3354" t="s">
        <v>8317</v>
      </c>
      <c r="S3354" s="14">
        <f t="shared" si="475"/>
        <v>42495.701134259267</v>
      </c>
      <c r="T3354" s="14">
        <f t="shared" si="476"/>
        <v>42552.666666666664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474"/>
        <v>3.15</v>
      </c>
      <c r="P3355"/>
      <c r="Q3355" s="9" t="s">
        <v>8316</v>
      </c>
      <c r="R3355" t="s">
        <v>8317</v>
      </c>
      <c r="S3355" s="14">
        <f t="shared" si="475"/>
        <v>42479.140625000007</v>
      </c>
      <c r="T3355" s="14">
        <f t="shared" si="476"/>
        <v>42492.666666666664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474"/>
        <v>1.0193333333333334</v>
      </c>
      <c r="P3356"/>
      <c r="Q3356" s="9" t="s">
        <v>8316</v>
      </c>
      <c r="R3356" t="s">
        <v>8317</v>
      </c>
      <c r="S3356" s="14">
        <f t="shared" si="475"/>
        <v>42270.435254629636</v>
      </c>
      <c r="T3356" s="14">
        <f t="shared" si="476"/>
        <v>42305.875694444447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474"/>
        <v>1.2628571428571429</v>
      </c>
      <c r="P3357"/>
      <c r="Q3357" s="9" t="s">
        <v>8316</v>
      </c>
      <c r="R3357" t="s">
        <v>8317</v>
      </c>
      <c r="S3357" s="14">
        <f t="shared" si="475"/>
        <v>42489.3278587963</v>
      </c>
      <c r="T3357" s="14">
        <f t="shared" si="476"/>
        <v>42500.178472222229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474"/>
        <v>1.014</v>
      </c>
      <c r="P3358"/>
      <c r="Q3358" s="9" t="s">
        <v>8316</v>
      </c>
      <c r="R3358" t="s">
        <v>8317</v>
      </c>
      <c r="S3358" s="14">
        <f t="shared" si="475"/>
        <v>42536.523981481485</v>
      </c>
      <c r="T3358" s="14">
        <f t="shared" si="476"/>
        <v>42566.523981481485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474"/>
        <v>1.01</v>
      </c>
      <c r="P3359"/>
      <c r="Q3359" s="9" t="s">
        <v>8316</v>
      </c>
      <c r="R3359" t="s">
        <v>8317</v>
      </c>
      <c r="S3359" s="14">
        <f t="shared" si="475"/>
        <v>41822.126273148147</v>
      </c>
      <c r="T3359" s="14">
        <f t="shared" si="476"/>
        <v>41852.126273148147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474"/>
        <v>1.0299</v>
      </c>
      <c r="P3360"/>
      <c r="Q3360" s="9" t="s">
        <v>8316</v>
      </c>
      <c r="R3360" t="s">
        <v>8317</v>
      </c>
      <c r="S3360" s="14">
        <f t="shared" si="475"/>
        <v>41932.019432870373</v>
      </c>
      <c r="T3360" s="14">
        <f t="shared" si="476"/>
        <v>41962.061099537044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474"/>
        <v>1.0625</v>
      </c>
      <c r="P3361"/>
      <c r="Q3361" s="9" t="s">
        <v>8316</v>
      </c>
      <c r="R3361" t="s">
        <v>8317</v>
      </c>
      <c r="S3361" s="14">
        <f t="shared" si="475"/>
        <v>42745.765439814822</v>
      </c>
      <c r="T3361" s="14">
        <f t="shared" si="476"/>
        <v>42790.765439814822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474"/>
        <v>1.0137777777777779</v>
      </c>
      <c r="P3362"/>
      <c r="Q3362" s="9" t="s">
        <v>8316</v>
      </c>
      <c r="R3362" t="s">
        <v>8317</v>
      </c>
      <c r="S3362" s="14">
        <f t="shared" si="475"/>
        <v>42696.791006944448</v>
      </c>
      <c r="T3362" s="14">
        <f t="shared" si="476"/>
        <v>42718.374305555561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474"/>
        <v>1.1346000000000001</v>
      </c>
      <c r="P3363"/>
      <c r="Q3363" s="9" t="s">
        <v>8316</v>
      </c>
      <c r="R3363" t="s">
        <v>8317</v>
      </c>
      <c r="S3363" s="14">
        <f t="shared" si="475"/>
        <v>41865.733680555561</v>
      </c>
      <c r="T3363" s="14">
        <f t="shared" si="476"/>
        <v>41883.374305555561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474"/>
        <v>2.1800000000000002</v>
      </c>
      <c r="P3364"/>
      <c r="Q3364" s="9" t="s">
        <v>8316</v>
      </c>
      <c r="R3364" t="s">
        <v>8317</v>
      </c>
      <c r="S3364" s="14">
        <f t="shared" si="475"/>
        <v>42055.79996527778</v>
      </c>
      <c r="T3364" s="14">
        <f t="shared" si="476"/>
        <v>42069.913194444445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474"/>
        <v>1.0141935483870967</v>
      </c>
      <c r="P3365"/>
      <c r="Q3365" s="9" t="s">
        <v>8316</v>
      </c>
      <c r="R3365" t="s">
        <v>8317</v>
      </c>
      <c r="S3365" s="14">
        <f t="shared" si="475"/>
        <v>41851.479687500003</v>
      </c>
      <c r="T3365" s="14">
        <f t="shared" si="476"/>
        <v>41870.375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474"/>
        <v>1.0593333333333332</v>
      </c>
      <c r="P3366"/>
      <c r="Q3366" s="9" t="s">
        <v>8316</v>
      </c>
      <c r="R3366" t="s">
        <v>8317</v>
      </c>
      <c r="S3366" s="14">
        <f t="shared" si="475"/>
        <v>42422.685752314814</v>
      </c>
      <c r="T3366" s="14">
        <f t="shared" si="476"/>
        <v>42444.583333333336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474"/>
        <v>1.04</v>
      </c>
      <c r="P3367"/>
      <c r="Q3367" s="9" t="s">
        <v>8316</v>
      </c>
      <c r="R3367" t="s">
        <v>8317</v>
      </c>
      <c r="S3367" s="14">
        <f t="shared" si="475"/>
        <v>42320.810092592597</v>
      </c>
      <c r="T3367" s="14">
        <f t="shared" si="476"/>
        <v>42350.810092592597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474"/>
        <v>2.21</v>
      </c>
      <c r="P3368"/>
      <c r="Q3368" s="9" t="s">
        <v>8316</v>
      </c>
      <c r="R3368" t="s">
        <v>8317</v>
      </c>
      <c r="S3368" s="14">
        <f t="shared" si="475"/>
        <v>42106.775891203702</v>
      </c>
      <c r="T3368" s="14">
        <f t="shared" si="476"/>
        <v>42136.775891203702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474"/>
        <v>1.1866666666666668</v>
      </c>
      <c r="P3369"/>
      <c r="Q3369" s="9" t="s">
        <v>8316</v>
      </c>
      <c r="R3369" t="s">
        <v>8317</v>
      </c>
      <c r="S3369" s="14">
        <f t="shared" si="475"/>
        <v>42192.642291666671</v>
      </c>
      <c r="T3369" s="14">
        <f t="shared" si="476"/>
        <v>42217.642291666671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474"/>
        <v>1.046</v>
      </c>
      <c r="P3370"/>
      <c r="Q3370" s="9" t="s">
        <v>8316</v>
      </c>
      <c r="R3370" t="s">
        <v>8317</v>
      </c>
      <c r="S3370" s="14">
        <f t="shared" si="475"/>
        <v>41968.908090277779</v>
      </c>
      <c r="T3370" s="14">
        <f t="shared" si="476"/>
        <v>42004.916666666664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474"/>
        <v>1.0389999999999999</v>
      </c>
      <c r="P3371"/>
      <c r="Q3371" s="9" t="s">
        <v>8316</v>
      </c>
      <c r="R3371" t="s">
        <v>8317</v>
      </c>
      <c r="S3371" s="14">
        <f t="shared" si="475"/>
        <v>42689.749768518523</v>
      </c>
      <c r="T3371" s="14">
        <f t="shared" si="476"/>
        <v>42749.749768518523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474"/>
        <v>1.1773333333333333</v>
      </c>
      <c r="P3372"/>
      <c r="Q3372" s="9" t="s">
        <v>8316</v>
      </c>
      <c r="R3372" t="s">
        <v>8317</v>
      </c>
      <c r="S3372" s="14">
        <f t="shared" si="475"/>
        <v>42690.042650462965</v>
      </c>
      <c r="T3372" s="14">
        <f t="shared" si="476"/>
        <v>42721.041666666664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474"/>
        <v>1.385</v>
      </c>
      <c r="P3373"/>
      <c r="Q3373" s="9" t="s">
        <v>8316</v>
      </c>
      <c r="R3373" t="s">
        <v>8317</v>
      </c>
      <c r="S3373" s="14">
        <f t="shared" si="475"/>
        <v>42312.582928240743</v>
      </c>
      <c r="T3373" s="14">
        <f t="shared" si="476"/>
        <v>42340.582928240743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474"/>
        <v>1.0349999999999999</v>
      </c>
      <c r="P3374"/>
      <c r="Q3374" s="9" t="s">
        <v>8316</v>
      </c>
      <c r="R3374" t="s">
        <v>8317</v>
      </c>
      <c r="S3374" s="14">
        <f t="shared" si="475"/>
        <v>41855.256435185183</v>
      </c>
      <c r="T3374" s="14">
        <f t="shared" si="476"/>
        <v>41875.915972222225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474"/>
        <v>1.0024999999999999</v>
      </c>
      <c r="P3375"/>
      <c r="Q3375" s="9" t="s">
        <v>8316</v>
      </c>
      <c r="R3375" t="s">
        <v>8317</v>
      </c>
      <c r="S3375" s="14">
        <f t="shared" si="475"/>
        <v>42179.562962962962</v>
      </c>
      <c r="T3375" s="14">
        <f t="shared" si="476"/>
        <v>42203.375000000007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474"/>
        <v>1.0657142857142856</v>
      </c>
      <c r="P3376"/>
      <c r="Q3376" s="9" t="s">
        <v>8316</v>
      </c>
      <c r="R3376" t="s">
        <v>8317</v>
      </c>
      <c r="S3376" s="14">
        <f t="shared" si="475"/>
        <v>42275.44</v>
      </c>
      <c r="T3376" s="14">
        <f t="shared" si="476"/>
        <v>42305.440000000002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474"/>
        <v>1</v>
      </c>
      <c r="P3377"/>
      <c r="Q3377" s="9" t="s">
        <v>8316</v>
      </c>
      <c r="R3377" t="s">
        <v>8317</v>
      </c>
      <c r="S3377" s="14">
        <f t="shared" si="475"/>
        <v>41765.319131944445</v>
      </c>
      <c r="T3377" s="14">
        <f t="shared" si="476"/>
        <v>41777.319131944445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474"/>
        <v>1.0001249999999999</v>
      </c>
      <c r="P3378"/>
      <c r="Q3378" s="9" t="s">
        <v>8316</v>
      </c>
      <c r="R3378" t="s">
        <v>8317</v>
      </c>
      <c r="S3378" s="14">
        <f t="shared" si="475"/>
        <v>42059.40965277778</v>
      </c>
      <c r="T3378" s="14">
        <f t="shared" si="476"/>
        <v>42119.367986111109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474"/>
        <v>1.0105</v>
      </c>
      <c r="P3379"/>
      <c r="Q3379" s="9" t="s">
        <v>8316</v>
      </c>
      <c r="R3379" t="s">
        <v>8317</v>
      </c>
      <c r="S3379" s="14">
        <f t="shared" si="475"/>
        <v>42053.440960648157</v>
      </c>
      <c r="T3379" s="14">
        <f t="shared" si="476"/>
        <v>42083.413888888892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474"/>
        <v>1.0763636363636364</v>
      </c>
      <c r="P3380"/>
      <c r="Q3380" s="9" t="s">
        <v>8316</v>
      </c>
      <c r="R3380" t="s">
        <v>8317</v>
      </c>
      <c r="S3380" s="14">
        <f t="shared" si="475"/>
        <v>41858.063726851855</v>
      </c>
      <c r="T3380" s="14">
        <f t="shared" si="476"/>
        <v>41882.255555555559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474"/>
        <v>1.0365</v>
      </c>
      <c r="P3381"/>
      <c r="Q3381" s="9" t="s">
        <v>8316</v>
      </c>
      <c r="R3381" t="s">
        <v>8317</v>
      </c>
      <c r="S3381" s="14">
        <f t="shared" si="475"/>
        <v>42225.222222222226</v>
      </c>
      <c r="T3381" s="14">
        <f t="shared" si="476"/>
        <v>42242.666666666664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474"/>
        <v>1.0443333333333333</v>
      </c>
      <c r="P3382"/>
      <c r="Q3382" s="9" t="s">
        <v>8316</v>
      </c>
      <c r="R3382" t="s">
        <v>8317</v>
      </c>
      <c r="S3382" s="14">
        <f t="shared" si="475"/>
        <v>41937.661782407406</v>
      </c>
      <c r="T3382" s="14">
        <f t="shared" si="476"/>
        <v>41972.70344907407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474"/>
        <v>1.0225</v>
      </c>
      <c r="P3383"/>
      <c r="Q3383" s="9" t="s">
        <v>8316</v>
      </c>
      <c r="R3383" t="s">
        <v>8317</v>
      </c>
      <c r="S3383" s="14">
        <f t="shared" si="475"/>
        <v>42043.893321759264</v>
      </c>
      <c r="T3383" s="14">
        <f t="shared" si="476"/>
        <v>42073.851655092592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474"/>
        <v>1.0074285714285713</v>
      </c>
      <c r="P3384"/>
      <c r="Q3384" s="9" t="s">
        <v>8316</v>
      </c>
      <c r="R3384" t="s">
        <v>8317</v>
      </c>
      <c r="S3384" s="14">
        <f t="shared" si="475"/>
        <v>42559.139537037037</v>
      </c>
      <c r="T3384" s="14">
        <f t="shared" si="476"/>
        <v>42583.665972222225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474"/>
        <v>1.1171428571428572</v>
      </c>
      <c r="P3385"/>
      <c r="Q3385" s="9" t="s">
        <v>8316</v>
      </c>
      <c r="R3385" t="s">
        <v>8317</v>
      </c>
      <c r="S3385" s="14">
        <f t="shared" si="475"/>
        <v>42524.490972222229</v>
      </c>
      <c r="T3385" s="14">
        <f t="shared" si="476"/>
        <v>42544.490972222229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474"/>
        <v>1.0001100000000001</v>
      </c>
      <c r="P3386"/>
      <c r="Q3386" s="9" t="s">
        <v>8316</v>
      </c>
      <c r="R3386" t="s">
        <v>8317</v>
      </c>
      <c r="S3386" s="14">
        <f t="shared" si="475"/>
        <v>42291.79592592593</v>
      </c>
      <c r="T3386" s="14">
        <f t="shared" si="476"/>
        <v>42328.833333333336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474"/>
        <v>1</v>
      </c>
      <c r="P3387"/>
      <c r="Q3387" s="9" t="s">
        <v>8316</v>
      </c>
      <c r="R3387" t="s">
        <v>8317</v>
      </c>
      <c r="S3387" s="14">
        <f t="shared" si="475"/>
        <v>41953.575833333336</v>
      </c>
      <c r="T3387" s="14">
        <f t="shared" si="476"/>
        <v>41983.575833333336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474"/>
        <v>1.05</v>
      </c>
      <c r="P3388"/>
      <c r="Q3388" s="9" t="s">
        <v>8316</v>
      </c>
      <c r="R3388" t="s">
        <v>8317</v>
      </c>
      <c r="S3388" s="14">
        <f t="shared" si="475"/>
        <v>41946.353078703709</v>
      </c>
      <c r="T3388" s="14">
        <f t="shared" si="476"/>
        <v>41976.353078703709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474"/>
        <v>1.1686666666666667</v>
      </c>
      <c r="P3389"/>
      <c r="Q3389" s="9" t="s">
        <v>8316</v>
      </c>
      <c r="R3389" t="s">
        <v>8317</v>
      </c>
      <c r="S3389" s="14">
        <f t="shared" si="475"/>
        <v>41947.470925925925</v>
      </c>
      <c r="T3389" s="14">
        <f t="shared" si="476"/>
        <v>41987.470925925933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474"/>
        <v>1.038</v>
      </c>
      <c r="P3390"/>
      <c r="Q3390" s="9" t="s">
        <v>8316</v>
      </c>
      <c r="R3390" t="s">
        <v>8317</v>
      </c>
      <c r="S3390" s="14">
        <f t="shared" si="475"/>
        <v>42143.169456018521</v>
      </c>
      <c r="T3390" s="14">
        <f t="shared" si="476"/>
        <v>42173.169456018521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474"/>
        <v>1.145</v>
      </c>
      <c r="P3391"/>
      <c r="Q3391" s="9" t="s">
        <v>8316</v>
      </c>
      <c r="R3391" t="s">
        <v>8317</v>
      </c>
      <c r="S3391" s="14">
        <f t="shared" si="475"/>
        <v>42494.271782407413</v>
      </c>
      <c r="T3391" s="14">
        <f t="shared" si="476"/>
        <v>42524.271782407413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474"/>
        <v>1.024</v>
      </c>
      <c r="P3392"/>
      <c r="Q3392" s="9" t="s">
        <v>8316</v>
      </c>
      <c r="R3392" t="s">
        <v>8317</v>
      </c>
      <c r="S3392" s="14">
        <f t="shared" si="475"/>
        <v>41815.483159722222</v>
      </c>
      <c r="T3392" s="14">
        <f t="shared" si="476"/>
        <v>41830.483159722222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474"/>
        <v>2.23</v>
      </c>
      <c r="P3393"/>
      <c r="Q3393" s="9" t="s">
        <v>8316</v>
      </c>
      <c r="R3393" t="s">
        <v>8317</v>
      </c>
      <c r="S3393" s="14">
        <f t="shared" si="475"/>
        <v>41830.254027777781</v>
      </c>
      <c r="T3393" s="14">
        <f t="shared" si="476"/>
        <v>41859.64444444445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474"/>
        <v>1</v>
      </c>
      <c r="P3394"/>
      <c r="Q3394" s="9" t="s">
        <v>8316</v>
      </c>
      <c r="R3394" t="s">
        <v>8317</v>
      </c>
      <c r="S3394" s="14">
        <f t="shared" si="475"/>
        <v>42446.553877314822</v>
      </c>
      <c r="T3394" s="14">
        <f t="shared" si="476"/>
        <v>42496.553877314822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477">E3395/D3395</f>
        <v>1.0580000000000001</v>
      </c>
      <c r="P3395"/>
      <c r="Q3395" s="9" t="s">
        <v>8316</v>
      </c>
      <c r="R3395" t="s">
        <v>8317</v>
      </c>
      <c r="S3395" s="14">
        <f t="shared" ref="S3395:S3458" si="478">((J3395/60/60/24)+DATE(1970,1,1)+(-7/24))</f>
        <v>41923.629976851858</v>
      </c>
      <c r="T3395" s="14">
        <f t="shared" ref="T3395:T3458" si="479">((I3395/60/60/24)+DATE(1970,1,1)+(-7/24))</f>
        <v>41948.740277777782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477"/>
        <v>1.4236363636363636</v>
      </c>
      <c r="P3396"/>
      <c r="Q3396" s="9" t="s">
        <v>8316</v>
      </c>
      <c r="R3396" t="s">
        <v>8317</v>
      </c>
      <c r="S3396" s="14">
        <f t="shared" si="478"/>
        <v>41817.303761574076</v>
      </c>
      <c r="T3396" s="14">
        <f t="shared" si="479"/>
        <v>41847.303761574076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477"/>
        <v>1.84</v>
      </c>
      <c r="P3397"/>
      <c r="Q3397" s="9" t="s">
        <v>8316</v>
      </c>
      <c r="R3397" t="s">
        <v>8317</v>
      </c>
      <c r="S3397" s="14">
        <f t="shared" si="478"/>
        <v>42140.420648148152</v>
      </c>
      <c r="T3397" s="14">
        <f t="shared" si="479"/>
        <v>42154.465277777781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477"/>
        <v>1.0433333333333332</v>
      </c>
      <c r="P3398"/>
      <c r="Q3398" s="9" t="s">
        <v>8316</v>
      </c>
      <c r="R3398" t="s">
        <v>8317</v>
      </c>
      <c r="S3398" s="14">
        <f t="shared" si="478"/>
        <v>41764.154965277776</v>
      </c>
      <c r="T3398" s="14">
        <f t="shared" si="479"/>
        <v>41790.874305555561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477"/>
        <v>1.1200000000000001</v>
      </c>
      <c r="P3399"/>
      <c r="Q3399" s="9" t="s">
        <v>8316</v>
      </c>
      <c r="R3399" t="s">
        <v>8317</v>
      </c>
      <c r="S3399" s="14">
        <f t="shared" si="478"/>
        <v>42378.186678240738</v>
      </c>
      <c r="T3399" s="14">
        <f t="shared" si="479"/>
        <v>42418.625000000007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477"/>
        <v>1.1107499999999999</v>
      </c>
      <c r="P3400"/>
      <c r="Q3400" s="9" t="s">
        <v>8316</v>
      </c>
      <c r="R3400" t="s">
        <v>8317</v>
      </c>
      <c r="S3400" s="14">
        <f t="shared" si="478"/>
        <v>41941.460370370376</v>
      </c>
      <c r="T3400" s="14">
        <f t="shared" si="479"/>
        <v>41964.416666666664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477"/>
        <v>1.0375000000000001</v>
      </c>
      <c r="P3401"/>
      <c r="Q3401" s="9" t="s">
        <v>8316</v>
      </c>
      <c r="R3401" t="s">
        <v>8317</v>
      </c>
      <c r="S3401" s="14">
        <f t="shared" si="478"/>
        <v>42026.62876157408</v>
      </c>
      <c r="T3401" s="14">
        <f t="shared" si="479"/>
        <v>42056.62876157408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477"/>
        <v>1.0041</v>
      </c>
      <c r="P3402"/>
      <c r="Q3402" s="9" t="s">
        <v>8316</v>
      </c>
      <c r="R3402" t="s">
        <v>8317</v>
      </c>
      <c r="S3402" s="14">
        <f t="shared" si="478"/>
        <v>41834.662199074075</v>
      </c>
      <c r="T3402" s="14">
        <f t="shared" si="479"/>
        <v>41879.662199074075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477"/>
        <v>1.0186206896551724</v>
      </c>
      <c r="P3403"/>
      <c r="Q3403" s="9" t="s">
        <v>8316</v>
      </c>
      <c r="R3403" t="s">
        <v>8317</v>
      </c>
      <c r="S3403" s="14">
        <f t="shared" si="478"/>
        <v>42193.432245370372</v>
      </c>
      <c r="T3403" s="14">
        <f t="shared" si="479"/>
        <v>42223.432245370372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477"/>
        <v>1.0976666666666666</v>
      </c>
      <c r="P3404"/>
      <c r="Q3404" s="9" t="s">
        <v>8316</v>
      </c>
      <c r="R3404" t="s">
        <v>8317</v>
      </c>
      <c r="S3404" s="14">
        <f t="shared" si="478"/>
        <v>42290.326886574076</v>
      </c>
      <c r="T3404" s="14">
        <f t="shared" si="479"/>
        <v>42319.813194444447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477"/>
        <v>1</v>
      </c>
      <c r="P3405"/>
      <c r="Q3405" s="9" t="s">
        <v>8316</v>
      </c>
      <c r="R3405" t="s">
        <v>8317</v>
      </c>
      <c r="S3405" s="14">
        <f t="shared" si="478"/>
        <v>42150.170416666668</v>
      </c>
      <c r="T3405" s="14">
        <f t="shared" si="479"/>
        <v>42180.170416666668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477"/>
        <v>1.22</v>
      </c>
      <c r="P3406"/>
      <c r="Q3406" s="9" t="s">
        <v>8316</v>
      </c>
      <c r="R3406" t="s">
        <v>8317</v>
      </c>
      <c r="S3406" s="14">
        <f t="shared" si="478"/>
        <v>42152.211828703708</v>
      </c>
      <c r="T3406" s="14">
        <f t="shared" si="479"/>
        <v>42172.211828703708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477"/>
        <v>1.3757142857142857</v>
      </c>
      <c r="P3407"/>
      <c r="Q3407" s="9" t="s">
        <v>8316</v>
      </c>
      <c r="R3407" t="s">
        <v>8317</v>
      </c>
      <c r="S3407" s="14">
        <f t="shared" si="478"/>
        <v>42409.725532407414</v>
      </c>
      <c r="T3407" s="14">
        <f t="shared" si="479"/>
        <v>42430.707638888889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477"/>
        <v>1.0031000000000001</v>
      </c>
      <c r="P3408"/>
      <c r="Q3408" s="9" t="s">
        <v>8316</v>
      </c>
      <c r="R3408" t="s">
        <v>8317</v>
      </c>
      <c r="S3408" s="14">
        <f t="shared" si="478"/>
        <v>41791.201111111113</v>
      </c>
      <c r="T3408" s="14">
        <f t="shared" si="479"/>
        <v>41836.201111111113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477"/>
        <v>1.071</v>
      </c>
      <c r="P3409"/>
      <c r="Q3409" s="9" t="s">
        <v>8316</v>
      </c>
      <c r="R3409" t="s">
        <v>8317</v>
      </c>
      <c r="S3409" s="14">
        <f t="shared" si="478"/>
        <v>41796.130659722221</v>
      </c>
      <c r="T3409" s="14">
        <f t="shared" si="479"/>
        <v>41826.130659722221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477"/>
        <v>2.11</v>
      </c>
      <c r="P3410"/>
      <c r="Q3410" s="9" t="s">
        <v>8316</v>
      </c>
      <c r="R3410" t="s">
        <v>8317</v>
      </c>
      <c r="S3410" s="14">
        <f t="shared" si="478"/>
        <v>41808.700277777782</v>
      </c>
      <c r="T3410" s="14">
        <f t="shared" si="479"/>
        <v>41838.700277777782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477"/>
        <v>1.236</v>
      </c>
      <c r="P3411"/>
      <c r="Q3411" s="9" t="s">
        <v>8316</v>
      </c>
      <c r="R3411" t="s">
        <v>8317</v>
      </c>
      <c r="S3411" s="14">
        <f t="shared" si="478"/>
        <v>42544.522662037045</v>
      </c>
      <c r="T3411" s="14">
        <f t="shared" si="479"/>
        <v>42582.581944444442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477"/>
        <v>1.085</v>
      </c>
      <c r="P3412"/>
      <c r="Q3412" s="9" t="s">
        <v>8316</v>
      </c>
      <c r="R3412" t="s">
        <v>8317</v>
      </c>
      <c r="S3412" s="14">
        <f t="shared" si="478"/>
        <v>42499.749884259261</v>
      </c>
      <c r="T3412" s="14">
        <f t="shared" si="479"/>
        <v>42527.000000000007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477"/>
        <v>1.0356666666666667</v>
      </c>
      <c r="P3413"/>
      <c r="Q3413" s="9" t="s">
        <v>8316</v>
      </c>
      <c r="R3413" t="s">
        <v>8317</v>
      </c>
      <c r="S3413" s="14">
        <f t="shared" si="478"/>
        <v>42264.731157407405</v>
      </c>
      <c r="T3413" s="14">
        <f t="shared" si="479"/>
        <v>42284.731157407405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477"/>
        <v>1</v>
      </c>
      <c r="P3414"/>
      <c r="Q3414" s="9" t="s">
        <v>8316</v>
      </c>
      <c r="R3414" t="s">
        <v>8317</v>
      </c>
      <c r="S3414" s="14">
        <f t="shared" si="478"/>
        <v>41879.667384259265</v>
      </c>
      <c r="T3414" s="14">
        <f t="shared" si="479"/>
        <v>41909.667384259265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477"/>
        <v>1.3</v>
      </c>
      <c r="P3415"/>
      <c r="Q3415" s="9" t="s">
        <v>8316</v>
      </c>
      <c r="R3415" t="s">
        <v>8317</v>
      </c>
      <c r="S3415" s="14">
        <f t="shared" si="478"/>
        <v>42053.441412037042</v>
      </c>
      <c r="T3415" s="14">
        <f t="shared" si="479"/>
        <v>42062.915972222225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477"/>
        <v>1.0349999999999999</v>
      </c>
      <c r="P3416"/>
      <c r="Q3416" s="9" t="s">
        <v>8316</v>
      </c>
      <c r="R3416" t="s">
        <v>8317</v>
      </c>
      <c r="S3416" s="14">
        <f t="shared" si="478"/>
        <v>42675.540798611117</v>
      </c>
      <c r="T3416" s="14">
        <f t="shared" si="479"/>
        <v>42705.040972222225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477"/>
        <v>1</v>
      </c>
      <c r="P3417"/>
      <c r="Q3417" s="9" t="s">
        <v>8316</v>
      </c>
      <c r="R3417" t="s">
        <v>8317</v>
      </c>
      <c r="S3417" s="14">
        <f t="shared" si="478"/>
        <v>42466.852500000001</v>
      </c>
      <c r="T3417" s="14">
        <f t="shared" si="479"/>
        <v>42477.687500000007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477"/>
        <v>1.196</v>
      </c>
      <c r="P3418"/>
      <c r="Q3418" s="9" t="s">
        <v>8316</v>
      </c>
      <c r="R3418" t="s">
        <v>8317</v>
      </c>
      <c r="S3418" s="14">
        <f t="shared" si="478"/>
        <v>42089.120891203704</v>
      </c>
      <c r="T3418" s="14">
        <f t="shared" si="479"/>
        <v>42117.479166666664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477"/>
        <v>1.0000058823529412</v>
      </c>
      <c r="P3419"/>
      <c r="Q3419" s="9" t="s">
        <v>8316</v>
      </c>
      <c r="R3419" t="s">
        <v>8317</v>
      </c>
      <c r="S3419" s="14">
        <f t="shared" si="478"/>
        <v>41894.622083333335</v>
      </c>
      <c r="T3419" s="14">
        <f t="shared" si="479"/>
        <v>41937.73819444445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477"/>
        <v>1.00875</v>
      </c>
      <c r="P3420"/>
      <c r="Q3420" s="9" t="s">
        <v>8316</v>
      </c>
      <c r="R3420" t="s">
        <v>8317</v>
      </c>
      <c r="S3420" s="14">
        <f t="shared" si="478"/>
        <v>41752.542905092596</v>
      </c>
      <c r="T3420" s="14">
        <f t="shared" si="479"/>
        <v>41782.542905092596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477"/>
        <v>1.0654545454545454</v>
      </c>
      <c r="P3421"/>
      <c r="Q3421" s="9" t="s">
        <v>8316</v>
      </c>
      <c r="R3421" t="s">
        <v>8317</v>
      </c>
      <c r="S3421" s="14">
        <f t="shared" si="478"/>
        <v>42448.529918981483</v>
      </c>
      <c r="T3421" s="14">
        <f t="shared" si="479"/>
        <v>42466.604166666664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477"/>
        <v>1.38</v>
      </c>
      <c r="P3422"/>
      <c r="Q3422" s="9" t="s">
        <v>8316</v>
      </c>
      <c r="R3422" t="s">
        <v>8317</v>
      </c>
      <c r="S3422" s="14">
        <f t="shared" si="478"/>
        <v>42404.798634259263</v>
      </c>
      <c r="T3422" s="14">
        <f t="shared" si="479"/>
        <v>42413.708333333336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477"/>
        <v>1.0115000000000001</v>
      </c>
      <c r="P3423"/>
      <c r="Q3423" s="9" t="s">
        <v>8316</v>
      </c>
      <c r="R3423" t="s">
        <v>8317</v>
      </c>
      <c r="S3423" s="14">
        <f t="shared" si="478"/>
        <v>42037.499571759261</v>
      </c>
      <c r="T3423" s="14">
        <f t="shared" si="479"/>
        <v>42067.499571759261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477"/>
        <v>1.091</v>
      </c>
      <c r="P3424"/>
      <c r="Q3424" s="9" t="s">
        <v>8316</v>
      </c>
      <c r="R3424" t="s">
        <v>8317</v>
      </c>
      <c r="S3424" s="14">
        <f t="shared" si="478"/>
        <v>42323.270555555559</v>
      </c>
      <c r="T3424" s="14">
        <f t="shared" si="479"/>
        <v>42351.708333333336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477"/>
        <v>1.4</v>
      </c>
      <c r="P3425"/>
      <c r="Q3425" s="9" t="s">
        <v>8316</v>
      </c>
      <c r="R3425" t="s">
        <v>8317</v>
      </c>
      <c r="S3425" s="14">
        <f t="shared" si="478"/>
        <v>42088.619687500002</v>
      </c>
      <c r="T3425" s="14">
        <f t="shared" si="479"/>
        <v>42118.619687500002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477"/>
        <v>1.0358333333333334</v>
      </c>
      <c r="P3426"/>
      <c r="Q3426" s="9" t="s">
        <v>8316</v>
      </c>
      <c r="R3426" t="s">
        <v>8317</v>
      </c>
      <c r="S3426" s="14">
        <f t="shared" si="478"/>
        <v>42018.385231481479</v>
      </c>
      <c r="T3426" s="14">
        <f t="shared" si="479"/>
        <v>42039.999305555561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477"/>
        <v>1.0297033333333332</v>
      </c>
      <c r="P3427"/>
      <c r="Q3427" s="9" t="s">
        <v>8316</v>
      </c>
      <c r="R3427" t="s">
        <v>8317</v>
      </c>
      <c r="S3427" s="14">
        <f t="shared" si="478"/>
        <v>41884.325648148151</v>
      </c>
      <c r="T3427" s="14">
        <f t="shared" si="479"/>
        <v>41916.325648148151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477"/>
        <v>1.0813333333333333</v>
      </c>
      <c r="P3428"/>
      <c r="Q3428" s="9" t="s">
        <v>8316</v>
      </c>
      <c r="R3428" t="s">
        <v>8317</v>
      </c>
      <c r="S3428" s="14">
        <f t="shared" si="478"/>
        <v>41883.765081018522</v>
      </c>
      <c r="T3428" s="14">
        <f t="shared" si="479"/>
        <v>41902.791666666672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477"/>
        <v>1</v>
      </c>
      <c r="P3429"/>
      <c r="Q3429" s="9" t="s">
        <v>8316</v>
      </c>
      <c r="R3429" t="s">
        <v>8317</v>
      </c>
      <c r="S3429" s="14">
        <f t="shared" si="478"/>
        <v>41792.35361111111</v>
      </c>
      <c r="T3429" s="14">
        <f t="shared" si="479"/>
        <v>41822.35361111111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477"/>
        <v>1.0275000000000001</v>
      </c>
      <c r="P3430"/>
      <c r="Q3430" s="9" t="s">
        <v>8316</v>
      </c>
      <c r="R3430" t="s">
        <v>8317</v>
      </c>
      <c r="S3430" s="14">
        <f t="shared" si="478"/>
        <v>42038.428784722222</v>
      </c>
      <c r="T3430" s="14">
        <f t="shared" si="479"/>
        <v>42063.416666666664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477"/>
        <v>1.3</v>
      </c>
      <c r="P3431"/>
      <c r="Q3431" s="9" t="s">
        <v>8316</v>
      </c>
      <c r="R3431" t="s">
        <v>8317</v>
      </c>
      <c r="S3431" s="14">
        <f t="shared" si="478"/>
        <v>42661.729872685188</v>
      </c>
      <c r="T3431" s="14">
        <f t="shared" si="479"/>
        <v>42675.729872685188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477"/>
        <v>1.0854949999999999</v>
      </c>
      <c r="P3432"/>
      <c r="Q3432" s="9" t="s">
        <v>8316</v>
      </c>
      <c r="R3432" t="s">
        <v>8317</v>
      </c>
      <c r="S3432" s="14">
        <f t="shared" si="478"/>
        <v>41820.653946759259</v>
      </c>
      <c r="T3432" s="14">
        <f t="shared" si="479"/>
        <v>41850.653946759259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477"/>
        <v>1</v>
      </c>
      <c r="P3433"/>
      <c r="Q3433" s="9" t="s">
        <v>8316</v>
      </c>
      <c r="R3433" t="s">
        <v>8317</v>
      </c>
      <c r="S3433" s="14">
        <f t="shared" si="478"/>
        <v>41839.43927083334</v>
      </c>
      <c r="T3433" s="14">
        <f t="shared" si="479"/>
        <v>41869.43927083334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477"/>
        <v>1.0965</v>
      </c>
      <c r="P3434"/>
      <c r="Q3434" s="9" t="s">
        <v>8316</v>
      </c>
      <c r="R3434" t="s">
        <v>8317</v>
      </c>
      <c r="S3434" s="14">
        <f t="shared" si="478"/>
        <v>42380.289513888893</v>
      </c>
      <c r="T3434" s="14">
        <f t="shared" si="479"/>
        <v>42405.625000000007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477"/>
        <v>1.0026315789473683</v>
      </c>
      <c r="P3435"/>
      <c r="Q3435" s="9" t="s">
        <v>8316</v>
      </c>
      <c r="R3435" t="s">
        <v>8317</v>
      </c>
      <c r="S3435" s="14">
        <f t="shared" si="478"/>
        <v>41775.771469907413</v>
      </c>
      <c r="T3435" s="14">
        <f t="shared" si="479"/>
        <v>41806.833333333336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477"/>
        <v>1.0555000000000001</v>
      </c>
      <c r="P3436"/>
      <c r="Q3436" s="9" t="s">
        <v>8316</v>
      </c>
      <c r="R3436" t="s">
        <v>8317</v>
      </c>
      <c r="S3436" s="14">
        <f t="shared" si="478"/>
        <v>41800.088761574079</v>
      </c>
      <c r="T3436" s="14">
        <f t="shared" si="479"/>
        <v>41830.088761574079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477"/>
        <v>1.1200000000000001</v>
      </c>
      <c r="P3437"/>
      <c r="Q3437" s="9" t="s">
        <v>8316</v>
      </c>
      <c r="R3437" t="s">
        <v>8317</v>
      </c>
      <c r="S3437" s="14">
        <f t="shared" si="478"/>
        <v>42572.325150462966</v>
      </c>
      <c r="T3437" s="14">
        <f t="shared" si="479"/>
        <v>42588.833333333336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477"/>
        <v>1.0589999999999999</v>
      </c>
      <c r="P3438"/>
      <c r="Q3438" s="9" t="s">
        <v>8316</v>
      </c>
      <c r="R3438" t="s">
        <v>8317</v>
      </c>
      <c r="S3438" s="14">
        <f t="shared" si="478"/>
        <v>41851.249918981484</v>
      </c>
      <c r="T3438" s="14">
        <f t="shared" si="479"/>
        <v>41872.39444444445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477"/>
        <v>1.01</v>
      </c>
      <c r="P3439"/>
      <c r="Q3439" s="9" t="s">
        <v>8316</v>
      </c>
      <c r="R3439" t="s">
        <v>8317</v>
      </c>
      <c r="S3439" s="14">
        <f t="shared" si="478"/>
        <v>42205.419212962966</v>
      </c>
      <c r="T3439" s="14">
        <f t="shared" si="479"/>
        <v>42235.419212962966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477"/>
        <v>1.042</v>
      </c>
      <c r="P3440"/>
      <c r="Q3440" s="9" t="s">
        <v>8316</v>
      </c>
      <c r="R3440" t="s">
        <v>8317</v>
      </c>
      <c r="S3440" s="14">
        <f t="shared" si="478"/>
        <v>42100.636192129627</v>
      </c>
      <c r="T3440" s="14">
        <f t="shared" si="479"/>
        <v>42126.583333333336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477"/>
        <v>1.3467833333333334</v>
      </c>
      <c r="P3441"/>
      <c r="Q3441" s="9" t="s">
        <v>8316</v>
      </c>
      <c r="R3441" t="s">
        <v>8317</v>
      </c>
      <c r="S3441" s="14">
        <f t="shared" si="478"/>
        <v>42374.619560185187</v>
      </c>
      <c r="T3441" s="14">
        <f t="shared" si="479"/>
        <v>42387.915972222225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477"/>
        <v>1.052184</v>
      </c>
      <c r="P3442"/>
      <c r="Q3442" s="9" t="s">
        <v>8316</v>
      </c>
      <c r="R3442" t="s">
        <v>8317</v>
      </c>
      <c r="S3442" s="14">
        <f t="shared" si="478"/>
        <v>41808.831342592595</v>
      </c>
      <c r="T3442" s="14">
        <f t="shared" si="479"/>
        <v>41831.385416666672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477"/>
        <v>1.026</v>
      </c>
      <c r="P3443"/>
      <c r="Q3443" s="9" t="s">
        <v>8316</v>
      </c>
      <c r="R3443" t="s">
        <v>8317</v>
      </c>
      <c r="S3443" s="14">
        <f t="shared" si="478"/>
        <v>42294.137974537043</v>
      </c>
      <c r="T3443" s="14">
        <f t="shared" si="479"/>
        <v>42321.553472222229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477"/>
        <v>1</v>
      </c>
      <c r="P3444"/>
      <c r="Q3444" s="9" t="s">
        <v>8316</v>
      </c>
      <c r="R3444" t="s">
        <v>8317</v>
      </c>
      <c r="S3444" s="14">
        <f t="shared" si="478"/>
        <v>42124.549444444441</v>
      </c>
      <c r="T3444" s="14">
        <f t="shared" si="479"/>
        <v>42154.549444444441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477"/>
        <v>1.855</v>
      </c>
      <c r="P3445"/>
      <c r="Q3445" s="9" t="s">
        <v>8316</v>
      </c>
      <c r="R3445" t="s">
        <v>8317</v>
      </c>
      <c r="S3445" s="14">
        <f t="shared" si="478"/>
        <v>41861.233171296299</v>
      </c>
      <c r="T3445" s="14">
        <f t="shared" si="479"/>
        <v>41891.233171296299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477"/>
        <v>2.89</v>
      </c>
      <c r="P3446"/>
      <c r="Q3446" s="9" t="s">
        <v>8316</v>
      </c>
      <c r="R3446" t="s">
        <v>8317</v>
      </c>
      <c r="S3446" s="14">
        <f t="shared" si="478"/>
        <v>42520.999837962961</v>
      </c>
      <c r="T3446" s="14">
        <f t="shared" si="479"/>
        <v>42529.290972222225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477"/>
        <v>1</v>
      </c>
      <c r="P3447"/>
      <c r="Q3447" s="9" t="s">
        <v>8316</v>
      </c>
      <c r="R3447" t="s">
        <v>8317</v>
      </c>
      <c r="S3447" s="14">
        <f t="shared" si="478"/>
        <v>42272.238842592596</v>
      </c>
      <c r="T3447" s="14">
        <f t="shared" si="479"/>
        <v>42300.238842592596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477"/>
        <v>1.0820000000000001</v>
      </c>
      <c r="P3448"/>
      <c r="Q3448" s="9" t="s">
        <v>8316</v>
      </c>
      <c r="R3448" t="s">
        <v>8317</v>
      </c>
      <c r="S3448" s="14">
        <f t="shared" si="478"/>
        <v>42016.540798611117</v>
      </c>
      <c r="T3448" s="14">
        <f t="shared" si="479"/>
        <v>42040.222222222226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477"/>
        <v>1.0780000000000001</v>
      </c>
      <c r="P3449"/>
      <c r="Q3449" s="9" t="s">
        <v>8316</v>
      </c>
      <c r="R3449" t="s">
        <v>8317</v>
      </c>
      <c r="S3449" s="14">
        <f t="shared" si="478"/>
        <v>42402.597361111119</v>
      </c>
      <c r="T3449" s="14">
        <f t="shared" si="479"/>
        <v>42447.555694444447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477"/>
        <v>1.0976190476190477</v>
      </c>
      <c r="P3450"/>
      <c r="Q3450" s="9" t="s">
        <v>8316</v>
      </c>
      <c r="R3450" t="s">
        <v>8317</v>
      </c>
      <c r="S3450" s="14">
        <f t="shared" si="478"/>
        <v>41959.827418981484</v>
      </c>
      <c r="T3450" s="14">
        <f t="shared" si="479"/>
        <v>41989.827418981484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477"/>
        <v>1.70625</v>
      </c>
      <c r="P3451"/>
      <c r="Q3451" s="9" t="s">
        <v>8316</v>
      </c>
      <c r="R3451" t="s">
        <v>8317</v>
      </c>
      <c r="S3451" s="14">
        <f t="shared" si="478"/>
        <v>42531.76085648148</v>
      </c>
      <c r="T3451" s="14">
        <f t="shared" si="479"/>
        <v>42559.875000000007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477"/>
        <v>1.52</v>
      </c>
      <c r="P3452"/>
      <c r="Q3452" s="9" t="s">
        <v>8316</v>
      </c>
      <c r="R3452" t="s">
        <v>8317</v>
      </c>
      <c r="S3452" s="14">
        <f t="shared" si="478"/>
        <v>42036.412858796299</v>
      </c>
      <c r="T3452" s="14">
        <f t="shared" si="479"/>
        <v>42096.371192129627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477"/>
        <v>1.0123076923076924</v>
      </c>
      <c r="P3453"/>
      <c r="Q3453" s="9" t="s">
        <v>8316</v>
      </c>
      <c r="R3453" t="s">
        <v>8317</v>
      </c>
      <c r="S3453" s="14">
        <f t="shared" si="478"/>
        <v>42088.432025462964</v>
      </c>
      <c r="T3453" s="14">
        <f t="shared" si="479"/>
        <v>42115.432025462964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477"/>
        <v>1.532</v>
      </c>
      <c r="P3454"/>
      <c r="Q3454" s="9" t="s">
        <v>8316</v>
      </c>
      <c r="R3454" t="s">
        <v>8317</v>
      </c>
      <c r="S3454" s="14">
        <f t="shared" si="478"/>
        <v>41820.34752314815</v>
      </c>
      <c r="T3454" s="14">
        <f t="shared" si="479"/>
        <v>41842.874305555561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477"/>
        <v>1.2833333333333334</v>
      </c>
      <c r="P3455"/>
      <c r="Q3455" s="9" t="s">
        <v>8316</v>
      </c>
      <c r="R3455" t="s">
        <v>8317</v>
      </c>
      <c r="S3455" s="14">
        <f t="shared" si="478"/>
        <v>42535.686990740745</v>
      </c>
      <c r="T3455" s="14">
        <f t="shared" si="479"/>
        <v>42595.686990740745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477"/>
        <v>1.0071428571428571</v>
      </c>
      <c r="P3456"/>
      <c r="Q3456" s="9" t="s">
        <v>8316</v>
      </c>
      <c r="R3456" t="s">
        <v>8317</v>
      </c>
      <c r="S3456" s="14">
        <f t="shared" si="478"/>
        <v>41821.40693287037</v>
      </c>
      <c r="T3456" s="14">
        <f t="shared" si="479"/>
        <v>41851.40693287037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477"/>
        <v>1.0065</v>
      </c>
      <c r="P3457"/>
      <c r="Q3457" s="9" t="s">
        <v>8316</v>
      </c>
      <c r="R3457" t="s">
        <v>8317</v>
      </c>
      <c r="S3457" s="14">
        <f t="shared" si="478"/>
        <v>42626.458645833336</v>
      </c>
      <c r="T3457" s="14">
        <f t="shared" si="479"/>
        <v>42656.458645833336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477"/>
        <v>1.913</v>
      </c>
      <c r="P3458"/>
      <c r="Q3458" s="9" t="s">
        <v>8316</v>
      </c>
      <c r="R3458" t="s">
        <v>8317</v>
      </c>
      <c r="S3458" s="14">
        <f t="shared" si="478"/>
        <v>41820.913969907408</v>
      </c>
      <c r="T3458" s="14">
        <f t="shared" si="479"/>
        <v>41851.999305555561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480">E3459/D3459</f>
        <v>1.4019999999999999</v>
      </c>
      <c r="P3459"/>
      <c r="Q3459" s="9" t="s">
        <v>8316</v>
      </c>
      <c r="R3459" t="s">
        <v>8317</v>
      </c>
      <c r="S3459" s="14">
        <f t="shared" ref="S3459:S3522" si="481">((J3459/60/60/24)+DATE(1970,1,1)+(-7/24))</f>
        <v>42016.415011574078</v>
      </c>
      <c r="T3459" s="14">
        <f t="shared" ref="T3459:T3522" si="482">((I3459/60/60/24)+DATE(1970,1,1)+(-7/24))</f>
        <v>42046.957638888889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480"/>
        <v>1.2433537832310839</v>
      </c>
      <c r="P3460"/>
      <c r="Q3460" s="9" t="s">
        <v>8316</v>
      </c>
      <c r="R3460" t="s">
        <v>8317</v>
      </c>
      <c r="S3460" s="14">
        <f t="shared" si="481"/>
        <v>42010.910914351851</v>
      </c>
      <c r="T3460" s="14">
        <f t="shared" si="482"/>
        <v>42037.893750000003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480"/>
        <v>1.262</v>
      </c>
      <c r="P3461"/>
      <c r="Q3461" s="9" t="s">
        <v>8316</v>
      </c>
      <c r="R3461" t="s">
        <v>8317</v>
      </c>
      <c r="S3461" s="14">
        <f t="shared" si="481"/>
        <v>42480.188194444447</v>
      </c>
      <c r="T3461" s="14">
        <f t="shared" si="482"/>
        <v>42510.188194444447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480"/>
        <v>1.9</v>
      </c>
      <c r="P3462"/>
      <c r="Q3462" s="9" t="s">
        <v>8316</v>
      </c>
      <c r="R3462" t="s">
        <v>8317</v>
      </c>
      <c r="S3462" s="14">
        <f t="shared" si="481"/>
        <v>41852.235555555555</v>
      </c>
      <c r="T3462" s="14">
        <f t="shared" si="482"/>
        <v>41866.235555555555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480"/>
        <v>1.39</v>
      </c>
      <c r="P3463"/>
      <c r="Q3463" s="9" t="s">
        <v>8316</v>
      </c>
      <c r="R3463" t="s">
        <v>8317</v>
      </c>
      <c r="S3463" s="14">
        <f t="shared" si="481"/>
        <v>42643.341192129628</v>
      </c>
      <c r="T3463" s="14">
        <f t="shared" si="482"/>
        <v>42671.833333333336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480"/>
        <v>2.02</v>
      </c>
      <c r="P3464"/>
      <c r="Q3464" s="9" t="s">
        <v>8316</v>
      </c>
      <c r="R3464" t="s">
        <v>8317</v>
      </c>
      <c r="S3464" s="14">
        <f t="shared" si="481"/>
        <v>42179.606805555559</v>
      </c>
      <c r="T3464" s="14">
        <f t="shared" si="482"/>
        <v>42195.458333333336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480"/>
        <v>1.0338000000000001</v>
      </c>
      <c r="P3465"/>
      <c r="Q3465" s="9" t="s">
        <v>8316</v>
      </c>
      <c r="R3465" t="s">
        <v>8317</v>
      </c>
      <c r="S3465" s="14">
        <f t="shared" si="481"/>
        <v>42612.627141203709</v>
      </c>
      <c r="T3465" s="14">
        <f t="shared" si="482"/>
        <v>42653.874305555561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480"/>
        <v>1.023236</v>
      </c>
      <c r="P3466"/>
      <c r="Q3466" s="9" t="s">
        <v>8316</v>
      </c>
      <c r="R3466" t="s">
        <v>8317</v>
      </c>
      <c r="S3466" s="14">
        <f t="shared" si="481"/>
        <v>42574.838391203702</v>
      </c>
      <c r="T3466" s="14">
        <f t="shared" si="482"/>
        <v>42604.838391203702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480"/>
        <v>1.03</v>
      </c>
      <c r="P3467"/>
      <c r="Q3467" s="9" t="s">
        <v>8316</v>
      </c>
      <c r="R3467" t="s">
        <v>8317</v>
      </c>
      <c r="S3467" s="14">
        <f t="shared" si="481"/>
        <v>42200.334166666667</v>
      </c>
      <c r="T3467" s="14">
        <f t="shared" si="482"/>
        <v>42225.375000000007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480"/>
        <v>1.2714285714285714</v>
      </c>
      <c r="P3468"/>
      <c r="Q3468" s="9" t="s">
        <v>8316</v>
      </c>
      <c r="R3468" t="s">
        <v>8317</v>
      </c>
      <c r="S3468" s="14">
        <f t="shared" si="481"/>
        <v>42419.727430555555</v>
      </c>
      <c r="T3468" s="14">
        <f t="shared" si="482"/>
        <v>42479.685763888891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480"/>
        <v>1.01</v>
      </c>
      <c r="P3469"/>
      <c r="Q3469" s="9" t="s">
        <v>8316</v>
      </c>
      <c r="R3469" t="s">
        <v>8317</v>
      </c>
      <c r="S3469" s="14">
        <f t="shared" si="481"/>
        <v>42053.38</v>
      </c>
      <c r="T3469" s="14">
        <f t="shared" si="482"/>
        <v>42083.33833333334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480"/>
        <v>1.2178</v>
      </c>
      <c r="P3470"/>
      <c r="Q3470" s="9" t="s">
        <v>8316</v>
      </c>
      <c r="R3470" t="s">
        <v>8317</v>
      </c>
      <c r="S3470" s="14">
        <f t="shared" si="481"/>
        <v>42605.473715277774</v>
      </c>
      <c r="T3470" s="14">
        <f t="shared" si="482"/>
        <v>42633.833333333336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480"/>
        <v>1.1339285714285714</v>
      </c>
      <c r="P3471"/>
      <c r="Q3471" s="9" t="s">
        <v>8316</v>
      </c>
      <c r="R3471" t="s">
        <v>8317</v>
      </c>
      <c r="S3471" s="14">
        <f t="shared" si="481"/>
        <v>42458.350057870375</v>
      </c>
      <c r="T3471" s="14">
        <f t="shared" si="482"/>
        <v>42488.350057870375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480"/>
        <v>1.5</v>
      </c>
      <c r="P3472"/>
      <c r="Q3472" s="9" t="s">
        <v>8316</v>
      </c>
      <c r="R3472" t="s">
        <v>8317</v>
      </c>
      <c r="S3472" s="14">
        <f t="shared" si="481"/>
        <v>42528.730347222219</v>
      </c>
      <c r="T3472" s="14">
        <f t="shared" si="482"/>
        <v>42566.609722222223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480"/>
        <v>2.1459999999999999</v>
      </c>
      <c r="P3473"/>
      <c r="Q3473" s="9" t="s">
        <v>8316</v>
      </c>
      <c r="R3473" t="s">
        <v>8317</v>
      </c>
      <c r="S3473" s="14">
        <f t="shared" si="481"/>
        <v>41841.528819444444</v>
      </c>
      <c r="T3473" s="14">
        <f t="shared" si="482"/>
        <v>41882.541666666672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480"/>
        <v>1.0205</v>
      </c>
      <c r="P3474"/>
      <c r="Q3474" s="9" t="s">
        <v>8316</v>
      </c>
      <c r="R3474" t="s">
        <v>8317</v>
      </c>
      <c r="S3474" s="14">
        <f t="shared" si="481"/>
        <v>41927.878831018519</v>
      </c>
      <c r="T3474" s="14">
        <f t="shared" si="482"/>
        <v>41948.957638888889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480"/>
        <v>1</v>
      </c>
      <c r="P3475"/>
      <c r="Q3475" s="9" t="s">
        <v>8316</v>
      </c>
      <c r="R3475" t="s">
        <v>8317</v>
      </c>
      <c r="S3475" s="14">
        <f t="shared" si="481"/>
        <v>42062.54277777778</v>
      </c>
      <c r="T3475" s="14">
        <f t="shared" si="482"/>
        <v>42083.560416666667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480"/>
        <v>1.01</v>
      </c>
      <c r="P3476"/>
      <c r="Q3476" s="9" t="s">
        <v>8316</v>
      </c>
      <c r="R3476" t="s">
        <v>8317</v>
      </c>
      <c r="S3476" s="14">
        <f t="shared" si="481"/>
        <v>42541.209849537037</v>
      </c>
      <c r="T3476" s="14">
        <f t="shared" si="482"/>
        <v>42571.209849537037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480"/>
        <v>1.1333333333333333</v>
      </c>
      <c r="P3477"/>
      <c r="Q3477" s="9" t="s">
        <v>8316</v>
      </c>
      <c r="R3477" t="s">
        <v>8317</v>
      </c>
      <c r="S3477" s="14">
        <f t="shared" si="481"/>
        <v>41918.589166666665</v>
      </c>
      <c r="T3477" s="14">
        <f t="shared" si="482"/>
        <v>41945.708333333336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480"/>
        <v>1.04</v>
      </c>
      <c r="P3478"/>
      <c r="Q3478" s="9" t="s">
        <v>8316</v>
      </c>
      <c r="R3478" t="s">
        <v>8317</v>
      </c>
      <c r="S3478" s="14">
        <f t="shared" si="481"/>
        <v>41920.988310185188</v>
      </c>
      <c r="T3478" s="14">
        <f t="shared" si="482"/>
        <v>41938.833333333336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480"/>
        <v>1.1533333333333333</v>
      </c>
      <c r="P3479"/>
      <c r="Q3479" s="9" t="s">
        <v>8316</v>
      </c>
      <c r="R3479" t="s">
        <v>8317</v>
      </c>
      <c r="S3479" s="14">
        <f t="shared" si="481"/>
        <v>42128.44494212963</v>
      </c>
      <c r="T3479" s="14">
        <f t="shared" si="482"/>
        <v>42140.833333333336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480"/>
        <v>1.1285000000000001</v>
      </c>
      <c r="P3480"/>
      <c r="Q3480" s="9" t="s">
        <v>8316</v>
      </c>
      <c r="R3480" t="s">
        <v>8317</v>
      </c>
      <c r="S3480" s="14">
        <f t="shared" si="481"/>
        <v>42053.625254629638</v>
      </c>
      <c r="T3480" s="14">
        <f t="shared" si="482"/>
        <v>42079.583333333336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480"/>
        <v>1.2786666666666666</v>
      </c>
      <c r="P3481"/>
      <c r="Q3481" s="9" t="s">
        <v>8316</v>
      </c>
      <c r="R3481" t="s">
        <v>8317</v>
      </c>
      <c r="S3481" s="14">
        <f t="shared" si="481"/>
        <v>41781.563425925924</v>
      </c>
      <c r="T3481" s="14">
        <f t="shared" si="482"/>
        <v>41811.563425925924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480"/>
        <v>1.4266666666666667</v>
      </c>
      <c r="P3482"/>
      <c r="Q3482" s="9" t="s">
        <v>8316</v>
      </c>
      <c r="R3482" t="s">
        <v>8317</v>
      </c>
      <c r="S3482" s="14">
        <f t="shared" si="481"/>
        <v>42171.025775462964</v>
      </c>
      <c r="T3482" s="14">
        <f t="shared" si="482"/>
        <v>42195.583333333336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480"/>
        <v>1.1879999999999999</v>
      </c>
      <c r="P3483"/>
      <c r="Q3483" s="9" t="s">
        <v>8316</v>
      </c>
      <c r="R3483" t="s">
        <v>8317</v>
      </c>
      <c r="S3483" s="14">
        <f t="shared" si="481"/>
        <v>41988.955879629626</v>
      </c>
      <c r="T3483" s="14">
        <f t="shared" si="482"/>
        <v>42005.955879629626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480"/>
        <v>1.3833333333333333</v>
      </c>
      <c r="P3484"/>
      <c r="Q3484" s="9" t="s">
        <v>8316</v>
      </c>
      <c r="R3484" t="s">
        <v>8317</v>
      </c>
      <c r="S3484" s="14">
        <f t="shared" si="481"/>
        <v>41796.479930555557</v>
      </c>
      <c r="T3484" s="14">
        <f t="shared" si="482"/>
        <v>41826.479930555557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480"/>
        <v>1.599402985074627</v>
      </c>
      <c r="P3485"/>
      <c r="Q3485" s="9" t="s">
        <v>8316</v>
      </c>
      <c r="R3485" t="s">
        <v>8317</v>
      </c>
      <c r="S3485" s="14">
        <f t="shared" si="481"/>
        <v>41793.37709490741</v>
      </c>
      <c r="T3485" s="14">
        <f t="shared" si="482"/>
        <v>41823.37709490741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480"/>
        <v>1.1424000000000001</v>
      </c>
      <c r="P3486"/>
      <c r="Q3486" s="9" t="s">
        <v>8316</v>
      </c>
      <c r="R3486" t="s">
        <v>8317</v>
      </c>
      <c r="S3486" s="14">
        <f t="shared" si="481"/>
        <v>42506.468738425923</v>
      </c>
      <c r="T3486" s="14">
        <f t="shared" si="482"/>
        <v>42536.468738425923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480"/>
        <v>1.0060606060606061</v>
      </c>
      <c r="P3487"/>
      <c r="Q3487" s="9" t="s">
        <v>8316</v>
      </c>
      <c r="R3487" t="s">
        <v>8317</v>
      </c>
      <c r="S3487" s="14">
        <f t="shared" si="481"/>
        <v>42372.401388888895</v>
      </c>
      <c r="T3487" s="14">
        <f t="shared" si="482"/>
        <v>42402.401388888895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480"/>
        <v>1.552</v>
      </c>
      <c r="P3488"/>
      <c r="Q3488" s="9" t="s">
        <v>8316</v>
      </c>
      <c r="R3488" t="s">
        <v>8317</v>
      </c>
      <c r="S3488" s="14">
        <f t="shared" si="481"/>
        <v>42126.583344907405</v>
      </c>
      <c r="T3488" s="14">
        <f t="shared" si="482"/>
        <v>42157.999305555561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480"/>
        <v>1.2775000000000001</v>
      </c>
      <c r="P3489"/>
      <c r="Q3489" s="9" t="s">
        <v>8316</v>
      </c>
      <c r="R3489" t="s">
        <v>8317</v>
      </c>
      <c r="S3489" s="14">
        <f t="shared" si="481"/>
        <v>42149.64875</v>
      </c>
      <c r="T3489" s="14">
        <f t="shared" si="482"/>
        <v>42179.64875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480"/>
        <v>1.212</v>
      </c>
      <c r="P3490"/>
      <c r="Q3490" s="9" t="s">
        <v>8316</v>
      </c>
      <c r="R3490" t="s">
        <v>8317</v>
      </c>
      <c r="S3490" s="14">
        <f t="shared" si="481"/>
        <v>42087.476388888892</v>
      </c>
      <c r="T3490" s="14">
        <f t="shared" si="482"/>
        <v>42111.375000000007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480"/>
        <v>1.127</v>
      </c>
      <c r="P3491"/>
      <c r="Q3491" s="9" t="s">
        <v>8316</v>
      </c>
      <c r="R3491" t="s">
        <v>8317</v>
      </c>
      <c r="S3491" s="14">
        <f t="shared" si="481"/>
        <v>41753.3441087963</v>
      </c>
      <c r="T3491" s="14">
        <f t="shared" si="482"/>
        <v>41783.583333333336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480"/>
        <v>1.2749999999999999</v>
      </c>
      <c r="P3492"/>
      <c r="Q3492" s="9" t="s">
        <v>8316</v>
      </c>
      <c r="R3492" t="s">
        <v>8317</v>
      </c>
      <c r="S3492" s="14">
        <f t="shared" si="481"/>
        <v>42443.510694444449</v>
      </c>
      <c r="T3492" s="14">
        <f t="shared" si="482"/>
        <v>42473.510694444449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480"/>
        <v>1.5820000000000001</v>
      </c>
      <c r="P3493"/>
      <c r="Q3493" s="9" t="s">
        <v>8316</v>
      </c>
      <c r="R3493" t="s">
        <v>8317</v>
      </c>
      <c r="S3493" s="14">
        <f t="shared" si="481"/>
        <v>42120.958148148151</v>
      </c>
      <c r="T3493" s="14">
        <f t="shared" si="482"/>
        <v>42141.958148148151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480"/>
        <v>1.0526894736842105</v>
      </c>
      <c r="P3494"/>
      <c r="Q3494" s="9" t="s">
        <v>8316</v>
      </c>
      <c r="R3494" t="s">
        <v>8317</v>
      </c>
      <c r="S3494" s="14">
        <f t="shared" si="481"/>
        <v>42267.717557870368</v>
      </c>
      <c r="T3494" s="14">
        <f t="shared" si="482"/>
        <v>42302.717557870368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480"/>
        <v>1</v>
      </c>
      <c r="P3495"/>
      <c r="Q3495" s="9" t="s">
        <v>8316</v>
      </c>
      <c r="R3495" t="s">
        <v>8317</v>
      </c>
      <c r="S3495" s="14">
        <f t="shared" si="481"/>
        <v>41848.574490740742</v>
      </c>
      <c r="T3495" s="14">
        <f t="shared" si="482"/>
        <v>41867.924305555556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480"/>
        <v>1</v>
      </c>
      <c r="P3496"/>
      <c r="Q3496" s="9" t="s">
        <v>8316</v>
      </c>
      <c r="R3496" t="s">
        <v>8317</v>
      </c>
      <c r="S3496" s="14">
        <f t="shared" si="481"/>
        <v>42688.923321759263</v>
      </c>
      <c r="T3496" s="14">
        <f t="shared" si="482"/>
        <v>42699.958333333336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480"/>
        <v>1.0686</v>
      </c>
      <c r="P3497"/>
      <c r="Q3497" s="9" t="s">
        <v>8316</v>
      </c>
      <c r="R3497" t="s">
        <v>8317</v>
      </c>
      <c r="S3497" s="14">
        <f t="shared" si="481"/>
        <v>41915.471168981487</v>
      </c>
      <c r="T3497" s="14">
        <f t="shared" si="482"/>
        <v>41944.429166666669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480"/>
        <v>1.244</v>
      </c>
      <c r="P3498"/>
      <c r="Q3498" s="9" t="s">
        <v>8316</v>
      </c>
      <c r="R3498" t="s">
        <v>8317</v>
      </c>
      <c r="S3498" s="14">
        <f t="shared" si="481"/>
        <v>42584.555162037039</v>
      </c>
      <c r="T3498" s="14">
        <f t="shared" si="482"/>
        <v>42624.555162037039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480"/>
        <v>1.0870406189555126</v>
      </c>
      <c r="P3499"/>
      <c r="Q3499" s="9" t="s">
        <v>8316</v>
      </c>
      <c r="R3499" t="s">
        <v>8317</v>
      </c>
      <c r="S3499" s="14">
        <f t="shared" si="481"/>
        <v>42511.450277777774</v>
      </c>
      <c r="T3499" s="14">
        <f t="shared" si="482"/>
        <v>42523.625000000007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480"/>
        <v>1.0242424242424242</v>
      </c>
      <c r="P3500"/>
      <c r="Q3500" s="9" t="s">
        <v>8316</v>
      </c>
      <c r="R3500" t="s">
        <v>8317</v>
      </c>
      <c r="S3500" s="14">
        <f t="shared" si="481"/>
        <v>42458.866944444446</v>
      </c>
      <c r="T3500" s="14">
        <f t="shared" si="482"/>
        <v>42518.613888888889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480"/>
        <v>1.0549999999999999</v>
      </c>
      <c r="P3501"/>
      <c r="Q3501" s="9" t="s">
        <v>8316</v>
      </c>
      <c r="R3501" t="s">
        <v>8317</v>
      </c>
      <c r="S3501" s="14">
        <f t="shared" si="481"/>
        <v>42131.744502314818</v>
      </c>
      <c r="T3501" s="14">
        <f t="shared" si="482"/>
        <v>42185.999305555561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480"/>
        <v>1.0629999999999999</v>
      </c>
      <c r="P3502"/>
      <c r="Q3502" s="9" t="s">
        <v>8316</v>
      </c>
      <c r="R3502" t="s">
        <v>8317</v>
      </c>
      <c r="S3502" s="14">
        <f t="shared" si="481"/>
        <v>42419.627754629626</v>
      </c>
      <c r="T3502" s="14">
        <f t="shared" si="482"/>
        <v>42435.915972222225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480"/>
        <v>1.0066666666666666</v>
      </c>
      <c r="P3503"/>
      <c r="Q3503" s="9" t="s">
        <v>8316</v>
      </c>
      <c r="R3503" t="s">
        <v>8317</v>
      </c>
      <c r="S3503" s="14">
        <f t="shared" si="481"/>
        <v>42233.47216435185</v>
      </c>
      <c r="T3503" s="14">
        <f t="shared" si="482"/>
        <v>42258.47216435185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480"/>
        <v>1.054</v>
      </c>
      <c r="P3504"/>
      <c r="Q3504" s="9" t="s">
        <v>8316</v>
      </c>
      <c r="R3504" t="s">
        <v>8317</v>
      </c>
      <c r="S3504" s="14">
        <f t="shared" si="481"/>
        <v>42430.547731481485</v>
      </c>
      <c r="T3504" s="14">
        <f t="shared" si="482"/>
        <v>42444.874305555561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480"/>
        <v>1.0755999999999999</v>
      </c>
      <c r="P3505"/>
      <c r="Q3505" s="9" t="s">
        <v>8316</v>
      </c>
      <c r="R3505" t="s">
        <v>8317</v>
      </c>
      <c r="S3505" s="14">
        <f t="shared" si="481"/>
        <v>42545.186666666668</v>
      </c>
      <c r="T3505" s="14">
        <f t="shared" si="482"/>
        <v>42575.186666666668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480"/>
        <v>1</v>
      </c>
      <c r="P3506"/>
      <c r="Q3506" s="9" t="s">
        <v>8316</v>
      </c>
      <c r="R3506" t="s">
        <v>8317</v>
      </c>
      <c r="S3506" s="14">
        <f t="shared" si="481"/>
        <v>42297.457071759265</v>
      </c>
      <c r="T3506" s="14">
        <f t="shared" si="482"/>
        <v>42327.498738425929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480"/>
        <v>1.0376000000000001</v>
      </c>
      <c r="P3507"/>
      <c r="Q3507" s="9" t="s">
        <v>8316</v>
      </c>
      <c r="R3507" t="s">
        <v>8317</v>
      </c>
      <c r="S3507" s="14">
        <f t="shared" si="481"/>
        <v>41760.644039351857</v>
      </c>
      <c r="T3507" s="14">
        <f t="shared" si="482"/>
        <v>41771.875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480"/>
        <v>1.0149999999999999</v>
      </c>
      <c r="P3508"/>
      <c r="Q3508" s="9" t="s">
        <v>8316</v>
      </c>
      <c r="R3508" t="s">
        <v>8317</v>
      </c>
      <c r="S3508" s="14">
        <f t="shared" si="481"/>
        <v>41829.442592592597</v>
      </c>
      <c r="T3508" s="14">
        <f t="shared" si="482"/>
        <v>41874.442592592597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480"/>
        <v>1.044</v>
      </c>
      <c r="P3509"/>
      <c r="Q3509" s="9" t="s">
        <v>8316</v>
      </c>
      <c r="R3509" t="s">
        <v>8317</v>
      </c>
      <c r="S3509" s="14">
        <f t="shared" si="481"/>
        <v>42491.631215277775</v>
      </c>
      <c r="T3509" s="14">
        <f t="shared" si="482"/>
        <v>42521.631215277775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480"/>
        <v>1.8</v>
      </c>
      <c r="P3510"/>
      <c r="Q3510" s="9" t="s">
        <v>8316</v>
      </c>
      <c r="R3510" t="s">
        <v>8317</v>
      </c>
      <c r="S3510" s="14">
        <f t="shared" si="481"/>
        <v>42477.438113425924</v>
      </c>
      <c r="T3510" s="14">
        <f t="shared" si="482"/>
        <v>42500.583333333336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480"/>
        <v>1.0633333333333332</v>
      </c>
      <c r="P3511"/>
      <c r="Q3511" s="9" t="s">
        <v>8316</v>
      </c>
      <c r="R3511" t="s">
        <v>8317</v>
      </c>
      <c r="S3511" s="14">
        <f t="shared" si="481"/>
        <v>41950.567893518521</v>
      </c>
      <c r="T3511" s="14">
        <f t="shared" si="482"/>
        <v>41963.913194444445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480"/>
        <v>1.0055555555555555</v>
      </c>
      <c r="P3512"/>
      <c r="Q3512" s="9" t="s">
        <v>8316</v>
      </c>
      <c r="R3512" t="s">
        <v>8317</v>
      </c>
      <c r="S3512" s="14">
        <f t="shared" si="481"/>
        <v>41802.329236111116</v>
      </c>
      <c r="T3512" s="14">
        <f t="shared" si="482"/>
        <v>41822.329236111116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480"/>
        <v>1.012</v>
      </c>
      <c r="P3513"/>
      <c r="Q3513" s="9" t="s">
        <v>8316</v>
      </c>
      <c r="R3513" t="s">
        <v>8317</v>
      </c>
      <c r="S3513" s="14">
        <f t="shared" si="481"/>
        <v>41927.582118055558</v>
      </c>
      <c r="T3513" s="14">
        <f t="shared" si="482"/>
        <v>41950.479166666672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480"/>
        <v>1</v>
      </c>
      <c r="P3514"/>
      <c r="Q3514" s="9" t="s">
        <v>8316</v>
      </c>
      <c r="R3514" t="s">
        <v>8317</v>
      </c>
      <c r="S3514" s="14">
        <f t="shared" si="481"/>
        <v>42057.24527777778</v>
      </c>
      <c r="T3514" s="14">
        <f t="shared" si="482"/>
        <v>42117.203611111116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480"/>
        <v>1.1839285714285714</v>
      </c>
      <c r="P3515"/>
      <c r="Q3515" s="9" t="s">
        <v>8316</v>
      </c>
      <c r="R3515" t="s">
        <v>8317</v>
      </c>
      <c r="S3515" s="14">
        <f t="shared" si="481"/>
        <v>41780.804537037038</v>
      </c>
      <c r="T3515" s="14">
        <f t="shared" si="482"/>
        <v>41793.915972222225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480"/>
        <v>1.1000000000000001</v>
      </c>
      <c r="P3516"/>
      <c r="Q3516" s="9" t="s">
        <v>8316</v>
      </c>
      <c r="R3516" t="s">
        <v>8317</v>
      </c>
      <c r="S3516" s="14">
        <f t="shared" si="481"/>
        <v>42020.555</v>
      </c>
      <c r="T3516" s="14">
        <f t="shared" si="482"/>
        <v>42036.915972222225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480"/>
        <v>1.0266666666666666</v>
      </c>
      <c r="P3517"/>
      <c r="Q3517" s="9" t="s">
        <v>8316</v>
      </c>
      <c r="R3517" t="s">
        <v>8317</v>
      </c>
      <c r="S3517" s="14">
        <f t="shared" si="481"/>
        <v>42125.481145833335</v>
      </c>
      <c r="T3517" s="14">
        <f t="shared" si="482"/>
        <v>42155.481145833335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480"/>
        <v>1</v>
      </c>
      <c r="P3518"/>
      <c r="Q3518" s="9" t="s">
        <v>8316</v>
      </c>
      <c r="R3518" t="s">
        <v>8317</v>
      </c>
      <c r="S3518" s="14">
        <f t="shared" si="481"/>
        <v>41855.718402777777</v>
      </c>
      <c r="T3518" s="14">
        <f t="shared" si="482"/>
        <v>41889.833333333336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480"/>
        <v>1</v>
      </c>
      <c r="P3519"/>
      <c r="Q3519" s="9" t="s">
        <v>8316</v>
      </c>
      <c r="R3519" t="s">
        <v>8317</v>
      </c>
      <c r="S3519" s="14">
        <f t="shared" si="481"/>
        <v>41794.525856481487</v>
      </c>
      <c r="T3519" s="14">
        <f t="shared" si="482"/>
        <v>41824.166666666672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480"/>
        <v>1.10046</v>
      </c>
      <c r="P3520"/>
      <c r="Q3520" s="9" t="s">
        <v>8316</v>
      </c>
      <c r="R3520" t="s">
        <v>8317</v>
      </c>
      <c r="S3520" s="14">
        <f t="shared" si="481"/>
        <v>41893.491886574076</v>
      </c>
      <c r="T3520" s="14">
        <f t="shared" si="482"/>
        <v>41914.306250000001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480"/>
        <v>1.0135000000000001</v>
      </c>
      <c r="P3521"/>
      <c r="Q3521" s="9" t="s">
        <v>8316</v>
      </c>
      <c r="R3521" t="s">
        <v>8317</v>
      </c>
      <c r="S3521" s="14">
        <f t="shared" si="481"/>
        <v>42037.307291666664</v>
      </c>
      <c r="T3521" s="14">
        <f t="shared" si="482"/>
        <v>42067.307291666664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480"/>
        <v>1.0075000000000001</v>
      </c>
      <c r="P3522"/>
      <c r="Q3522" s="9" t="s">
        <v>8316</v>
      </c>
      <c r="R3522" t="s">
        <v>8317</v>
      </c>
      <c r="S3522" s="14">
        <f t="shared" si="481"/>
        <v>42227.532546296301</v>
      </c>
      <c r="T3522" s="14">
        <f t="shared" si="482"/>
        <v>42253.282638888886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483">E3523/D3523</f>
        <v>1.6942857142857144</v>
      </c>
      <c r="P3523"/>
      <c r="Q3523" s="9" t="s">
        <v>8316</v>
      </c>
      <c r="R3523" t="s">
        <v>8317</v>
      </c>
      <c r="S3523" s="14">
        <f t="shared" ref="S3523:S3586" si="484">((J3523/60/60/24)+DATE(1970,1,1)+(-7/24))</f>
        <v>41881.06967592593</v>
      </c>
      <c r="T3523" s="14">
        <f t="shared" ref="T3523:T3586" si="485">((I3523/60/60/24)+DATE(1970,1,1)+(-7/24))</f>
        <v>41911.06967592593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483"/>
        <v>1</v>
      </c>
      <c r="P3524"/>
      <c r="Q3524" s="9" t="s">
        <v>8316</v>
      </c>
      <c r="R3524" t="s">
        <v>8317</v>
      </c>
      <c r="S3524" s="14">
        <f t="shared" si="484"/>
        <v>42234.498217592591</v>
      </c>
      <c r="T3524" s="14">
        <f t="shared" si="485"/>
        <v>42262.129166666673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483"/>
        <v>1.1365000000000001</v>
      </c>
      <c r="P3525"/>
      <c r="Q3525" s="9" t="s">
        <v>8316</v>
      </c>
      <c r="R3525" t="s">
        <v>8317</v>
      </c>
      <c r="S3525" s="14">
        <f t="shared" si="484"/>
        <v>42581.105879629635</v>
      </c>
      <c r="T3525" s="14">
        <f t="shared" si="485"/>
        <v>42638.666666666664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483"/>
        <v>1.0156000000000001</v>
      </c>
      <c r="P3526"/>
      <c r="Q3526" s="9" t="s">
        <v>8316</v>
      </c>
      <c r="R3526" t="s">
        <v>8317</v>
      </c>
      <c r="S3526" s="14">
        <f t="shared" si="484"/>
        <v>41880.471909722226</v>
      </c>
      <c r="T3526" s="14">
        <f t="shared" si="485"/>
        <v>41894.875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483"/>
        <v>1.06</v>
      </c>
      <c r="P3527"/>
      <c r="Q3527" s="9" t="s">
        <v>8316</v>
      </c>
      <c r="R3527" t="s">
        <v>8317</v>
      </c>
      <c r="S3527" s="14">
        <f t="shared" si="484"/>
        <v>42214.404004629636</v>
      </c>
      <c r="T3527" s="14">
        <f t="shared" si="485"/>
        <v>42225.375000000007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483"/>
        <v>1.02</v>
      </c>
      <c r="P3528"/>
      <c r="Q3528" s="9" t="s">
        <v>8316</v>
      </c>
      <c r="R3528" t="s">
        <v>8317</v>
      </c>
      <c r="S3528" s="14">
        <f t="shared" si="484"/>
        <v>42460.043645833335</v>
      </c>
      <c r="T3528" s="14">
        <f t="shared" si="485"/>
        <v>42487.957638888889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483"/>
        <v>1.1691666666666667</v>
      </c>
      <c r="P3529"/>
      <c r="Q3529" s="9" t="s">
        <v>8316</v>
      </c>
      <c r="R3529" t="s">
        <v>8317</v>
      </c>
      <c r="S3529" s="14">
        <f t="shared" si="484"/>
        <v>42166.731539351858</v>
      </c>
      <c r="T3529" s="14">
        <f t="shared" si="485"/>
        <v>42195.874305555561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483"/>
        <v>1.0115151515151515</v>
      </c>
      <c r="P3530"/>
      <c r="Q3530" s="9" t="s">
        <v>8316</v>
      </c>
      <c r="R3530" t="s">
        <v>8317</v>
      </c>
      <c r="S3530" s="14">
        <f t="shared" si="484"/>
        <v>42733.209699074076</v>
      </c>
      <c r="T3530" s="14">
        <f t="shared" si="485"/>
        <v>42753.209699074076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483"/>
        <v>1.32</v>
      </c>
      <c r="P3531"/>
      <c r="Q3531" s="9" t="s">
        <v>8316</v>
      </c>
      <c r="R3531" t="s">
        <v>8317</v>
      </c>
      <c r="S3531" s="14">
        <f t="shared" si="484"/>
        <v>42177.470115740747</v>
      </c>
      <c r="T3531" s="14">
        <f t="shared" si="485"/>
        <v>42197.750000000007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483"/>
        <v>1</v>
      </c>
      <c r="P3532"/>
      <c r="Q3532" s="9" t="s">
        <v>8316</v>
      </c>
      <c r="R3532" t="s">
        <v>8317</v>
      </c>
      <c r="S3532" s="14">
        <f t="shared" si="484"/>
        <v>42442.331678240742</v>
      </c>
      <c r="T3532" s="14">
        <f t="shared" si="485"/>
        <v>42470.541666666664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483"/>
        <v>1.28</v>
      </c>
      <c r="P3533"/>
      <c r="Q3533" s="9" t="s">
        <v>8316</v>
      </c>
      <c r="R3533" t="s">
        <v>8317</v>
      </c>
      <c r="S3533" s="14">
        <f t="shared" si="484"/>
        <v>42521.362662037041</v>
      </c>
      <c r="T3533" s="14">
        <f t="shared" si="485"/>
        <v>42551.362662037041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483"/>
        <v>1.1895833333333334</v>
      </c>
      <c r="P3534"/>
      <c r="Q3534" s="9" t="s">
        <v>8316</v>
      </c>
      <c r="R3534" t="s">
        <v>8317</v>
      </c>
      <c r="S3534" s="14">
        <f t="shared" si="484"/>
        <v>41884.308182870373</v>
      </c>
      <c r="T3534" s="14">
        <f t="shared" si="485"/>
        <v>41899.874305555561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483"/>
        <v>1.262</v>
      </c>
      <c r="P3535"/>
      <c r="Q3535" s="9" t="s">
        <v>8316</v>
      </c>
      <c r="R3535" t="s">
        <v>8317</v>
      </c>
      <c r="S3535" s="14">
        <f t="shared" si="484"/>
        <v>42289.46952546297</v>
      </c>
      <c r="T3535" s="14">
        <f t="shared" si="485"/>
        <v>42319.511192129627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483"/>
        <v>1.5620000000000001</v>
      </c>
      <c r="P3536"/>
      <c r="Q3536" s="9" t="s">
        <v>8316</v>
      </c>
      <c r="R3536" t="s">
        <v>8317</v>
      </c>
      <c r="S3536" s="14">
        <f t="shared" si="484"/>
        <v>42243.333599537036</v>
      </c>
      <c r="T3536" s="14">
        <f t="shared" si="485"/>
        <v>42278.333599537036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483"/>
        <v>1.0315000000000001</v>
      </c>
      <c r="P3537"/>
      <c r="Q3537" s="9" t="s">
        <v>8316</v>
      </c>
      <c r="R3537" t="s">
        <v>8317</v>
      </c>
      <c r="S3537" s="14">
        <f t="shared" si="484"/>
        <v>42248.348495370366</v>
      </c>
      <c r="T3537" s="14">
        <f t="shared" si="485"/>
        <v>42279.458333333336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483"/>
        <v>1.5333333333333334</v>
      </c>
      <c r="P3538"/>
      <c r="Q3538" s="9" t="s">
        <v>8316</v>
      </c>
      <c r="R3538" t="s">
        <v>8317</v>
      </c>
      <c r="S3538" s="14">
        <f t="shared" si="484"/>
        <v>42328.435474537044</v>
      </c>
      <c r="T3538" s="14">
        <f t="shared" si="485"/>
        <v>42358.207638888889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483"/>
        <v>1.8044444444444445</v>
      </c>
      <c r="P3539"/>
      <c r="Q3539" s="9" t="s">
        <v>8316</v>
      </c>
      <c r="R3539" t="s">
        <v>8317</v>
      </c>
      <c r="S3539" s="14">
        <f t="shared" si="484"/>
        <v>41923.062685185185</v>
      </c>
      <c r="T3539" s="14">
        <f t="shared" si="485"/>
        <v>41960.040972222225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483"/>
        <v>1.2845</v>
      </c>
      <c r="P3540"/>
      <c r="Q3540" s="9" t="s">
        <v>8316</v>
      </c>
      <c r="R3540" t="s">
        <v>8317</v>
      </c>
      <c r="S3540" s="14">
        <f t="shared" si="484"/>
        <v>42571.128935185188</v>
      </c>
      <c r="T3540" s="14">
        <f t="shared" si="485"/>
        <v>42599.128935185188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483"/>
        <v>1.1966666666666668</v>
      </c>
      <c r="P3541"/>
      <c r="Q3541" s="9" t="s">
        <v>8316</v>
      </c>
      <c r="R3541" t="s">
        <v>8317</v>
      </c>
      <c r="S3541" s="14">
        <f t="shared" si="484"/>
        <v>42600.464375000003</v>
      </c>
      <c r="T3541" s="14">
        <f t="shared" si="485"/>
        <v>42621.464375000003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483"/>
        <v>1.23</v>
      </c>
      <c r="P3542"/>
      <c r="Q3542" s="9" t="s">
        <v>8316</v>
      </c>
      <c r="R3542" t="s">
        <v>8317</v>
      </c>
      <c r="S3542" s="14">
        <f t="shared" si="484"/>
        <v>42516.711701388893</v>
      </c>
      <c r="T3542" s="14">
        <f t="shared" si="485"/>
        <v>42546.711701388893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483"/>
        <v>1.05</v>
      </c>
      <c r="P3543"/>
      <c r="Q3543" s="9" t="s">
        <v>8316</v>
      </c>
      <c r="R3543" t="s">
        <v>8317</v>
      </c>
      <c r="S3543" s="14">
        <f t="shared" si="484"/>
        <v>42222.438368055555</v>
      </c>
      <c r="T3543" s="14">
        <f t="shared" si="485"/>
        <v>42247.438368055555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483"/>
        <v>1.0223636363636364</v>
      </c>
      <c r="P3544"/>
      <c r="Q3544" s="9" t="s">
        <v>8316</v>
      </c>
      <c r="R3544" t="s">
        <v>8317</v>
      </c>
      <c r="S3544" s="14">
        <f t="shared" si="484"/>
        <v>41829.308125000003</v>
      </c>
      <c r="T3544" s="14">
        <f t="shared" si="485"/>
        <v>41889.308125000003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483"/>
        <v>1.0466666666666666</v>
      </c>
      <c r="P3545"/>
      <c r="Q3545" s="9" t="s">
        <v>8316</v>
      </c>
      <c r="R3545" t="s">
        <v>8317</v>
      </c>
      <c r="S3545" s="14">
        <f t="shared" si="484"/>
        <v>42150.463645833333</v>
      </c>
      <c r="T3545" s="14">
        <f t="shared" si="485"/>
        <v>42180.463645833333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483"/>
        <v>1</v>
      </c>
      <c r="P3546"/>
      <c r="Q3546" s="9" t="s">
        <v>8316</v>
      </c>
      <c r="R3546" t="s">
        <v>8317</v>
      </c>
      <c r="S3546" s="14">
        <f t="shared" si="484"/>
        <v>42040.540011574078</v>
      </c>
      <c r="T3546" s="14">
        <f t="shared" si="485"/>
        <v>42070.540011574078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483"/>
        <v>1.004</v>
      </c>
      <c r="P3547"/>
      <c r="Q3547" s="9" t="s">
        <v>8316</v>
      </c>
      <c r="R3547" t="s">
        <v>8317</v>
      </c>
      <c r="S3547" s="14">
        <f t="shared" si="484"/>
        <v>42075.515729166669</v>
      </c>
      <c r="T3547" s="14">
        <f t="shared" si="485"/>
        <v>42105.515729166669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483"/>
        <v>1.0227272727272727</v>
      </c>
      <c r="P3548"/>
      <c r="Q3548" s="9" t="s">
        <v>8316</v>
      </c>
      <c r="R3548" t="s">
        <v>8317</v>
      </c>
      <c r="S3548" s="14">
        <f t="shared" si="484"/>
        <v>42073.369027777779</v>
      </c>
      <c r="T3548" s="14">
        <f t="shared" si="485"/>
        <v>42094.874305555561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483"/>
        <v>1.1440928571428572</v>
      </c>
      <c r="P3549"/>
      <c r="Q3549" s="9" t="s">
        <v>8316</v>
      </c>
      <c r="R3549" t="s">
        <v>8317</v>
      </c>
      <c r="S3549" s="14">
        <f t="shared" si="484"/>
        <v>42479.787048611113</v>
      </c>
      <c r="T3549" s="14">
        <f t="shared" si="485"/>
        <v>42503.874305555561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483"/>
        <v>1.019047619047619</v>
      </c>
      <c r="P3550"/>
      <c r="Q3550" s="9" t="s">
        <v>8316</v>
      </c>
      <c r="R3550" t="s">
        <v>8317</v>
      </c>
      <c r="S3550" s="14">
        <f t="shared" si="484"/>
        <v>42411.650625000002</v>
      </c>
      <c r="T3550" s="14">
        <f t="shared" si="485"/>
        <v>42433.750000000007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483"/>
        <v>1.02</v>
      </c>
      <c r="P3551"/>
      <c r="Q3551" s="9" t="s">
        <v>8316</v>
      </c>
      <c r="R3551" t="s">
        <v>8317</v>
      </c>
      <c r="S3551" s="14">
        <f t="shared" si="484"/>
        <v>42223.102696759262</v>
      </c>
      <c r="T3551" s="14">
        <f t="shared" si="485"/>
        <v>42251.102696759262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483"/>
        <v>1.048</v>
      </c>
      <c r="P3552"/>
      <c r="Q3552" s="9" t="s">
        <v>8316</v>
      </c>
      <c r="R3552" t="s">
        <v>8317</v>
      </c>
      <c r="S3552" s="14">
        <f t="shared" si="484"/>
        <v>42462.601828703708</v>
      </c>
      <c r="T3552" s="14">
        <f t="shared" si="485"/>
        <v>42492.601828703708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483"/>
        <v>1.0183333333333333</v>
      </c>
      <c r="P3553"/>
      <c r="Q3553" s="9" t="s">
        <v>8316</v>
      </c>
      <c r="R3553" t="s">
        <v>8317</v>
      </c>
      <c r="S3553" s="14">
        <f t="shared" si="484"/>
        <v>41753.224189814813</v>
      </c>
      <c r="T3553" s="14">
        <f t="shared" si="485"/>
        <v>41781.629861111112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483"/>
        <v>1</v>
      </c>
      <c r="P3554"/>
      <c r="Q3554" s="9" t="s">
        <v>8316</v>
      </c>
      <c r="R3554" t="s">
        <v>8317</v>
      </c>
      <c r="S3554" s="14">
        <f t="shared" si="484"/>
        <v>41788.295416666668</v>
      </c>
      <c r="T3554" s="14">
        <f t="shared" si="485"/>
        <v>41818.295416666668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483"/>
        <v>1.0627272727272727</v>
      </c>
      <c r="P3555"/>
      <c r="Q3555" s="9" t="s">
        <v>8316</v>
      </c>
      <c r="R3555" t="s">
        <v>8317</v>
      </c>
      <c r="S3555" s="14">
        <f t="shared" si="484"/>
        <v>42195.737037037041</v>
      </c>
      <c r="T3555" s="14">
        <f t="shared" si="485"/>
        <v>42227.708333333336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483"/>
        <v>1.1342219999999998</v>
      </c>
      <c r="P3556"/>
      <c r="Q3556" s="9" t="s">
        <v>8316</v>
      </c>
      <c r="R3556" t="s">
        <v>8317</v>
      </c>
      <c r="S3556" s="14">
        <f t="shared" si="484"/>
        <v>42015.758784722224</v>
      </c>
      <c r="T3556" s="14">
        <f t="shared" si="485"/>
        <v>42046.416666666664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483"/>
        <v>1</v>
      </c>
      <c r="P3557"/>
      <c r="Q3557" s="9" t="s">
        <v>8316</v>
      </c>
      <c r="R3557" t="s">
        <v>8317</v>
      </c>
      <c r="S3557" s="14">
        <f t="shared" si="484"/>
        <v>42661.150393518525</v>
      </c>
      <c r="T3557" s="14">
        <f t="shared" si="485"/>
        <v>42691.192060185182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483"/>
        <v>1.0045454545454546</v>
      </c>
      <c r="P3558"/>
      <c r="Q3558" s="9" t="s">
        <v>8316</v>
      </c>
      <c r="R3558" t="s">
        <v>8317</v>
      </c>
      <c r="S3558" s="14">
        <f t="shared" si="484"/>
        <v>41808.357916666668</v>
      </c>
      <c r="T3558" s="14">
        <f t="shared" si="485"/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483"/>
        <v>1.0003599999999999</v>
      </c>
      <c r="P3559"/>
      <c r="Q3559" s="9" t="s">
        <v>8316</v>
      </c>
      <c r="R3559" t="s">
        <v>8317</v>
      </c>
      <c r="S3559" s="14">
        <f t="shared" si="484"/>
        <v>41729.985081018523</v>
      </c>
      <c r="T3559" s="14">
        <f t="shared" si="485"/>
        <v>41763.985081018523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483"/>
        <v>1.44</v>
      </c>
      <c r="P3560"/>
      <c r="Q3560" s="9" t="s">
        <v>8316</v>
      </c>
      <c r="R3560" t="s">
        <v>8317</v>
      </c>
      <c r="S3560" s="14">
        <f t="shared" si="484"/>
        <v>42139.525173611117</v>
      </c>
      <c r="T3560" s="14">
        <f t="shared" si="485"/>
        <v>42181.583333333336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483"/>
        <v>1.0349999999999999</v>
      </c>
      <c r="P3561"/>
      <c r="Q3561" s="9" t="s">
        <v>8316</v>
      </c>
      <c r="R3561" t="s">
        <v>8317</v>
      </c>
      <c r="S3561" s="14">
        <f t="shared" si="484"/>
        <v>42193.804490740738</v>
      </c>
      <c r="T3561" s="14">
        <f t="shared" si="485"/>
        <v>42216.081944444442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483"/>
        <v>1.0843750000000001</v>
      </c>
      <c r="P3562"/>
      <c r="Q3562" s="9" t="s">
        <v>8316</v>
      </c>
      <c r="R3562" t="s">
        <v>8317</v>
      </c>
      <c r="S3562" s="14">
        <f t="shared" si="484"/>
        <v>42115.597986111119</v>
      </c>
      <c r="T3562" s="14">
        <f t="shared" si="485"/>
        <v>42150.822916666664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483"/>
        <v>1.024</v>
      </c>
      <c r="P3563"/>
      <c r="Q3563" s="9" t="s">
        <v>8316</v>
      </c>
      <c r="R3563" t="s">
        <v>8317</v>
      </c>
      <c r="S3563" s="14">
        <f t="shared" si="484"/>
        <v>42203.388634259267</v>
      </c>
      <c r="T3563" s="14">
        <f t="shared" si="485"/>
        <v>42221.48333333333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483"/>
        <v>1.4888888888888889</v>
      </c>
      <c r="P3564"/>
      <c r="Q3564" s="9" t="s">
        <v>8316</v>
      </c>
      <c r="R3564" t="s">
        <v>8317</v>
      </c>
      <c r="S3564" s="14">
        <f t="shared" si="484"/>
        <v>42433.470219907409</v>
      </c>
      <c r="T3564" s="14">
        <f t="shared" si="485"/>
        <v>42442.625000000007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483"/>
        <v>1.0549000000000002</v>
      </c>
      <c r="P3565"/>
      <c r="Q3565" s="9" t="s">
        <v>8316</v>
      </c>
      <c r="R3565" t="s">
        <v>8317</v>
      </c>
      <c r="S3565" s="14">
        <f t="shared" si="484"/>
        <v>42555.380277777782</v>
      </c>
      <c r="T3565" s="14">
        <f t="shared" si="485"/>
        <v>42583.500000000007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483"/>
        <v>1.0049999999999999</v>
      </c>
      <c r="P3566"/>
      <c r="Q3566" s="9" t="s">
        <v>8316</v>
      </c>
      <c r="R3566" t="s">
        <v>8317</v>
      </c>
      <c r="S3566" s="14">
        <f t="shared" si="484"/>
        <v>42236.331585648157</v>
      </c>
      <c r="T3566" s="14">
        <f t="shared" si="485"/>
        <v>42282.375000000007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483"/>
        <v>1.3055555555555556</v>
      </c>
      <c r="P3567"/>
      <c r="Q3567" s="9" t="s">
        <v>8316</v>
      </c>
      <c r="R3567" t="s">
        <v>8317</v>
      </c>
      <c r="S3567" s="14">
        <f t="shared" si="484"/>
        <v>41974.451481481483</v>
      </c>
      <c r="T3567" s="14">
        <f t="shared" si="485"/>
        <v>42004.451481481483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483"/>
        <v>1.0475000000000001</v>
      </c>
      <c r="P3568"/>
      <c r="Q3568" s="9" t="s">
        <v>8316</v>
      </c>
      <c r="R3568" t="s">
        <v>8317</v>
      </c>
      <c r="S3568" s="14">
        <f t="shared" si="484"/>
        <v>41997.216238425928</v>
      </c>
      <c r="T3568" s="14">
        <f t="shared" si="485"/>
        <v>42027.216238425928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483"/>
        <v>1.0880000000000001</v>
      </c>
      <c r="P3569"/>
      <c r="Q3569" s="9" t="s">
        <v>8316</v>
      </c>
      <c r="R3569" t="s">
        <v>8317</v>
      </c>
      <c r="S3569" s="14">
        <f t="shared" si="484"/>
        <v>42135.51902777778</v>
      </c>
      <c r="T3569" s="14">
        <f t="shared" si="485"/>
        <v>42165.51902777778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483"/>
        <v>1.1100000000000001</v>
      </c>
      <c r="P3570"/>
      <c r="Q3570" s="9" t="s">
        <v>8316</v>
      </c>
      <c r="R3570" t="s">
        <v>8317</v>
      </c>
      <c r="S3570" s="14">
        <f t="shared" si="484"/>
        <v>41869.449004629634</v>
      </c>
      <c r="T3570" s="14">
        <f t="shared" si="485"/>
        <v>41899.449004629634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483"/>
        <v>1.0047999999999999</v>
      </c>
      <c r="P3571"/>
      <c r="Q3571" s="9" t="s">
        <v>8316</v>
      </c>
      <c r="R3571" t="s">
        <v>8317</v>
      </c>
      <c r="S3571" s="14">
        <f t="shared" si="484"/>
        <v>41982.396944444445</v>
      </c>
      <c r="T3571" s="14">
        <f t="shared" si="485"/>
        <v>42012.396944444445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483"/>
        <v>1.1435</v>
      </c>
      <c r="P3572"/>
      <c r="Q3572" s="9" t="s">
        <v>8316</v>
      </c>
      <c r="R3572" t="s">
        <v>8317</v>
      </c>
      <c r="S3572" s="14">
        <f t="shared" si="484"/>
        <v>41976.040312500008</v>
      </c>
      <c r="T3572" s="14">
        <f t="shared" si="485"/>
        <v>42004.000000000007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483"/>
        <v>1.2206666666666666</v>
      </c>
      <c r="P3573"/>
      <c r="Q3573" s="9" t="s">
        <v>8316</v>
      </c>
      <c r="R3573" t="s">
        <v>8317</v>
      </c>
      <c r="S3573" s="14">
        <f t="shared" si="484"/>
        <v>41912.567280092597</v>
      </c>
      <c r="T3573" s="14">
        <f t="shared" si="485"/>
        <v>41942.567280092597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483"/>
        <v>1</v>
      </c>
      <c r="P3574"/>
      <c r="Q3574" s="9" t="s">
        <v>8316</v>
      </c>
      <c r="R3574" t="s">
        <v>8317</v>
      </c>
      <c r="S3574" s="14">
        <f t="shared" si="484"/>
        <v>42146.278726851851</v>
      </c>
      <c r="T3574" s="14">
        <f t="shared" si="485"/>
        <v>42176.278726851851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483"/>
        <v>1.028</v>
      </c>
      <c r="P3575"/>
      <c r="Q3575" s="9" t="s">
        <v>8316</v>
      </c>
      <c r="R3575" t="s">
        <v>8317</v>
      </c>
      <c r="S3575" s="14">
        <f t="shared" si="484"/>
        <v>41921.083865740744</v>
      </c>
      <c r="T3575" s="14">
        <f t="shared" si="485"/>
        <v>41951.125532407408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483"/>
        <v>1.0612068965517241</v>
      </c>
      <c r="P3576"/>
      <c r="Q3576" s="9" t="s">
        <v>8316</v>
      </c>
      <c r="R3576" t="s">
        <v>8317</v>
      </c>
      <c r="S3576" s="14">
        <f t="shared" si="484"/>
        <v>41926.651018518518</v>
      </c>
      <c r="T3576" s="14">
        <f t="shared" si="485"/>
        <v>41956.692685185182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483"/>
        <v>1.0133000000000001</v>
      </c>
      <c r="P3577"/>
      <c r="Q3577" s="9" t="s">
        <v>8316</v>
      </c>
      <c r="R3577" t="s">
        <v>8317</v>
      </c>
      <c r="S3577" s="14">
        <f t="shared" si="484"/>
        <v>42561.492210648146</v>
      </c>
      <c r="T3577" s="14">
        <f t="shared" si="485"/>
        <v>42592.874305555561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483"/>
        <v>1</v>
      </c>
      <c r="P3578"/>
      <c r="Q3578" s="9" t="s">
        <v>8316</v>
      </c>
      <c r="R3578" t="s">
        <v>8317</v>
      </c>
      <c r="S3578" s="14">
        <f t="shared" si="484"/>
        <v>42649.257569444446</v>
      </c>
      <c r="T3578" s="14">
        <f t="shared" si="485"/>
        <v>42709.299236111117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483"/>
        <v>1.3</v>
      </c>
      <c r="P3579"/>
      <c r="Q3579" s="9" t="s">
        <v>8316</v>
      </c>
      <c r="R3579" t="s">
        <v>8317</v>
      </c>
      <c r="S3579" s="14">
        <f t="shared" si="484"/>
        <v>42093.495173611118</v>
      </c>
      <c r="T3579" s="14">
        <f t="shared" si="485"/>
        <v>42119.977777777785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483"/>
        <v>1.0001333333333333</v>
      </c>
      <c r="P3580"/>
      <c r="Q3580" s="9" t="s">
        <v>8316</v>
      </c>
      <c r="R3580" t="s">
        <v>8317</v>
      </c>
      <c r="S3580" s="14">
        <f t="shared" si="484"/>
        <v>42460.441863425927</v>
      </c>
      <c r="T3580" s="14">
        <f t="shared" si="485"/>
        <v>42490.441863425927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483"/>
        <v>1</v>
      </c>
      <c r="P3581"/>
      <c r="Q3581" s="9" t="s">
        <v>8316</v>
      </c>
      <c r="R3581" t="s">
        <v>8317</v>
      </c>
      <c r="S3581" s="14">
        <f t="shared" si="484"/>
        <v>42430.470555555563</v>
      </c>
      <c r="T3581" s="14">
        <f t="shared" si="485"/>
        <v>42460.428888888891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483"/>
        <v>1.1388888888888888</v>
      </c>
      <c r="P3582"/>
      <c r="Q3582" s="9" t="s">
        <v>8316</v>
      </c>
      <c r="R3582" t="s">
        <v>8317</v>
      </c>
      <c r="S3582" s="14">
        <f t="shared" si="484"/>
        <v>42025.884513888894</v>
      </c>
      <c r="T3582" s="14">
        <f t="shared" si="485"/>
        <v>42063.915972222225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483"/>
        <v>1</v>
      </c>
      <c r="P3583"/>
      <c r="Q3583" s="9" t="s">
        <v>8316</v>
      </c>
      <c r="R3583" t="s">
        <v>8317</v>
      </c>
      <c r="S3583" s="14">
        <f t="shared" si="484"/>
        <v>41836.179513888892</v>
      </c>
      <c r="T3583" s="14">
        <f t="shared" si="485"/>
        <v>41850.179513888892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483"/>
        <v>2.87</v>
      </c>
      <c r="P3584"/>
      <c r="Q3584" s="9" t="s">
        <v>8316</v>
      </c>
      <c r="R3584" t="s">
        <v>8317</v>
      </c>
      <c r="S3584" s="14">
        <f t="shared" si="484"/>
        <v>42450.804189814815</v>
      </c>
      <c r="T3584" s="14">
        <f t="shared" si="485"/>
        <v>42464.804189814815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483"/>
        <v>1.085</v>
      </c>
      <c r="P3585"/>
      <c r="Q3585" s="9" t="s">
        <v>8316</v>
      </c>
      <c r="R3585" t="s">
        <v>8317</v>
      </c>
      <c r="S3585" s="14">
        <f t="shared" si="484"/>
        <v>42418.134317129632</v>
      </c>
      <c r="T3585" s="14">
        <f t="shared" si="485"/>
        <v>42478.092650462968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483"/>
        <v>1.155</v>
      </c>
      <c r="P3586"/>
      <c r="Q3586" s="9" t="s">
        <v>8316</v>
      </c>
      <c r="R3586" t="s">
        <v>8317</v>
      </c>
      <c r="S3586" s="14">
        <f t="shared" si="484"/>
        <v>42168.024814814817</v>
      </c>
      <c r="T3586" s="14">
        <f t="shared" si="485"/>
        <v>42198.024814814817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486">E3587/D3587</f>
        <v>1.1911764705882353</v>
      </c>
      <c r="P3587"/>
      <c r="Q3587" s="9" t="s">
        <v>8316</v>
      </c>
      <c r="R3587" t="s">
        <v>8317</v>
      </c>
      <c r="S3587" s="14">
        <f t="shared" ref="S3587:S3650" si="487">((J3587/60/60/24)+DATE(1970,1,1)+(-7/24))</f>
        <v>41964.42465277778</v>
      </c>
      <c r="T3587" s="14">
        <f t="shared" ref="T3587:T3650" si="488">((I3587/60/60/24)+DATE(1970,1,1)+(-7/24))</f>
        <v>41994.42465277778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486"/>
        <v>1.0942666666666667</v>
      </c>
      <c r="P3588"/>
      <c r="Q3588" s="9" t="s">
        <v>8316</v>
      </c>
      <c r="R3588" t="s">
        <v>8317</v>
      </c>
      <c r="S3588" s="14">
        <f t="shared" si="487"/>
        <v>42576.405902777777</v>
      </c>
      <c r="T3588" s="14">
        <f t="shared" si="488"/>
        <v>42636.405902777777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486"/>
        <v>1.266</v>
      </c>
      <c r="P3589"/>
      <c r="Q3589" s="9" t="s">
        <v>8316</v>
      </c>
      <c r="R3589" t="s">
        <v>8317</v>
      </c>
      <c r="S3589" s="14">
        <f t="shared" si="487"/>
        <v>42503.24831018519</v>
      </c>
      <c r="T3589" s="14">
        <f t="shared" si="488"/>
        <v>42548.500000000007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486"/>
        <v>1.0049999999999999</v>
      </c>
      <c r="P3590"/>
      <c r="Q3590" s="9" t="s">
        <v>8316</v>
      </c>
      <c r="R3590" t="s">
        <v>8317</v>
      </c>
      <c r="S3590" s="14">
        <f t="shared" si="487"/>
        <v>42101.537152777782</v>
      </c>
      <c r="T3590" s="14">
        <f t="shared" si="488"/>
        <v>42123.666666666664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486"/>
        <v>1.2749999999999999</v>
      </c>
      <c r="P3591"/>
      <c r="Q3591" s="9" t="s">
        <v>8316</v>
      </c>
      <c r="R3591" t="s">
        <v>8317</v>
      </c>
      <c r="S3591" s="14">
        <f t="shared" si="487"/>
        <v>42125.355868055558</v>
      </c>
      <c r="T3591" s="14">
        <f t="shared" si="488"/>
        <v>42150.355868055558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486"/>
        <v>1.0005999999999999</v>
      </c>
      <c r="P3592"/>
      <c r="Q3592" s="9" t="s">
        <v>8316</v>
      </c>
      <c r="R3592" t="s">
        <v>8317</v>
      </c>
      <c r="S3592" s="14">
        <f t="shared" si="487"/>
        <v>41902.042060185187</v>
      </c>
      <c r="T3592" s="14">
        <f t="shared" si="488"/>
        <v>41932.042060185187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486"/>
        <v>1.75</v>
      </c>
      <c r="P3593"/>
      <c r="Q3593" s="9" t="s">
        <v>8316</v>
      </c>
      <c r="R3593" t="s">
        <v>8317</v>
      </c>
      <c r="S3593" s="14">
        <f t="shared" si="487"/>
        <v>42003.656759259262</v>
      </c>
      <c r="T3593" s="14">
        <f t="shared" si="488"/>
        <v>42027.915972222225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486"/>
        <v>1.2725</v>
      </c>
      <c r="P3594"/>
      <c r="Q3594" s="9" t="s">
        <v>8316</v>
      </c>
      <c r="R3594" t="s">
        <v>8317</v>
      </c>
      <c r="S3594" s="14">
        <f t="shared" si="487"/>
        <v>41988.538275462961</v>
      </c>
      <c r="T3594" s="14">
        <f t="shared" si="488"/>
        <v>42045.915972222225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486"/>
        <v>1.1063333333333334</v>
      </c>
      <c r="P3595"/>
      <c r="Q3595" s="9" t="s">
        <v>8316</v>
      </c>
      <c r="R3595" t="s">
        <v>8317</v>
      </c>
      <c r="S3595" s="14">
        <f t="shared" si="487"/>
        <v>41974.606932870374</v>
      </c>
      <c r="T3595" s="14">
        <f t="shared" si="488"/>
        <v>42009.55972222222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486"/>
        <v>1.2593749999999999</v>
      </c>
      <c r="P3596"/>
      <c r="Q3596" s="9" t="s">
        <v>8316</v>
      </c>
      <c r="R3596" t="s">
        <v>8317</v>
      </c>
      <c r="S3596" s="14">
        <f t="shared" si="487"/>
        <v>42591.775254629632</v>
      </c>
      <c r="T3596" s="14">
        <f t="shared" si="488"/>
        <v>42616.775254629632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486"/>
        <v>1.1850000000000001</v>
      </c>
      <c r="P3597"/>
      <c r="Q3597" s="9" t="s">
        <v>8316</v>
      </c>
      <c r="R3597" t="s">
        <v>8317</v>
      </c>
      <c r="S3597" s="14">
        <f t="shared" si="487"/>
        <v>42049.71670138889</v>
      </c>
      <c r="T3597" s="14">
        <f t="shared" si="488"/>
        <v>42075.999305555561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486"/>
        <v>1.0772727272727274</v>
      </c>
      <c r="P3598"/>
      <c r="Q3598" s="9" t="s">
        <v>8316</v>
      </c>
      <c r="R3598" t="s">
        <v>8317</v>
      </c>
      <c r="S3598" s="14">
        <f t="shared" si="487"/>
        <v>41856.423402777778</v>
      </c>
      <c r="T3598" s="14">
        <f t="shared" si="488"/>
        <v>41877.423402777778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486"/>
        <v>1.026</v>
      </c>
      <c r="P3599"/>
      <c r="Q3599" s="9" t="s">
        <v>8316</v>
      </c>
      <c r="R3599" t="s">
        <v>8317</v>
      </c>
      <c r="S3599" s="14">
        <f t="shared" si="487"/>
        <v>42417.293865740743</v>
      </c>
      <c r="T3599" s="14">
        <f t="shared" si="488"/>
        <v>42431.957638888889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486"/>
        <v>1.101</v>
      </c>
      <c r="P3600"/>
      <c r="Q3600" s="9" t="s">
        <v>8316</v>
      </c>
      <c r="R3600" t="s">
        <v>8317</v>
      </c>
      <c r="S3600" s="14">
        <f t="shared" si="487"/>
        <v>41866.507199074076</v>
      </c>
      <c r="T3600" s="14">
        <f t="shared" si="488"/>
        <v>41884.915972222225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486"/>
        <v>2.02</v>
      </c>
      <c r="P3601"/>
      <c r="Q3601" s="9" t="s">
        <v>8316</v>
      </c>
      <c r="R3601" t="s">
        <v>8317</v>
      </c>
      <c r="S3601" s="14">
        <f t="shared" si="487"/>
        <v>42220.503206018526</v>
      </c>
      <c r="T3601" s="14">
        <f t="shared" si="488"/>
        <v>42245.708333333336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486"/>
        <v>1.3</v>
      </c>
      <c r="P3602"/>
      <c r="Q3602" s="9" t="s">
        <v>8316</v>
      </c>
      <c r="R3602" t="s">
        <v>8317</v>
      </c>
      <c r="S3602" s="14">
        <f t="shared" si="487"/>
        <v>42628.55745370371</v>
      </c>
      <c r="T3602" s="14">
        <f t="shared" si="488"/>
        <v>42656.55745370371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486"/>
        <v>1.0435000000000001</v>
      </c>
      <c r="P3603"/>
      <c r="Q3603" s="9" t="s">
        <v>8316</v>
      </c>
      <c r="R3603" t="s">
        <v>8317</v>
      </c>
      <c r="S3603" s="14">
        <f t="shared" si="487"/>
        <v>41990.706967592596</v>
      </c>
      <c r="T3603" s="14">
        <f t="shared" si="488"/>
        <v>42020.706967592596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486"/>
        <v>1.0004999999999999</v>
      </c>
      <c r="P3604"/>
      <c r="Q3604" s="9" t="s">
        <v>8316</v>
      </c>
      <c r="R3604" t="s">
        <v>8317</v>
      </c>
      <c r="S3604" s="14">
        <f t="shared" si="487"/>
        <v>42447.602766203701</v>
      </c>
      <c r="T3604" s="14">
        <f t="shared" si="488"/>
        <v>42507.602766203701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486"/>
        <v>1.7066666666666668</v>
      </c>
      <c r="P3605"/>
      <c r="Q3605" s="9" t="s">
        <v>8316</v>
      </c>
      <c r="R3605" t="s">
        <v>8317</v>
      </c>
      <c r="S3605" s="14">
        <f t="shared" si="487"/>
        <v>42283.572685185187</v>
      </c>
      <c r="T3605" s="14">
        <f t="shared" si="488"/>
        <v>42313.614351851858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486"/>
        <v>1.1283333333333334</v>
      </c>
      <c r="P3606"/>
      <c r="Q3606" s="9" t="s">
        <v>8316</v>
      </c>
      <c r="R3606" t="s">
        <v>8317</v>
      </c>
      <c r="S3606" s="14">
        <f t="shared" si="487"/>
        <v>42482.724027777782</v>
      </c>
      <c r="T3606" s="14">
        <f t="shared" si="488"/>
        <v>42488.999305555561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486"/>
        <v>1.84</v>
      </c>
      <c r="P3607"/>
      <c r="Q3607" s="9" t="s">
        <v>8316</v>
      </c>
      <c r="R3607" t="s">
        <v>8317</v>
      </c>
      <c r="S3607" s="14">
        <f t="shared" si="487"/>
        <v>42383.501458333332</v>
      </c>
      <c r="T3607" s="14">
        <f t="shared" si="488"/>
        <v>42413.501458333332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486"/>
        <v>1.3026666666666666</v>
      </c>
      <c r="P3608"/>
      <c r="Q3608" s="9" t="s">
        <v>8316</v>
      </c>
      <c r="R3608" t="s">
        <v>8317</v>
      </c>
      <c r="S3608" s="14">
        <f t="shared" si="487"/>
        <v>42566.313159722224</v>
      </c>
      <c r="T3608" s="14">
        <f t="shared" si="488"/>
        <v>42596.313159722224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486"/>
        <v>1.0545454545454545</v>
      </c>
      <c r="P3609"/>
      <c r="Q3609" s="9" t="s">
        <v>8316</v>
      </c>
      <c r="R3609" t="s">
        <v>8317</v>
      </c>
      <c r="S3609" s="14">
        <f t="shared" si="487"/>
        <v>42338.672245370377</v>
      </c>
      <c r="T3609" s="14">
        <f t="shared" si="488"/>
        <v>42352.708333333336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486"/>
        <v>1</v>
      </c>
      <c r="P3610"/>
      <c r="Q3610" s="9" t="s">
        <v>8316</v>
      </c>
      <c r="R3610" t="s">
        <v>8317</v>
      </c>
      <c r="S3610" s="14">
        <f t="shared" si="487"/>
        <v>42506.417708333342</v>
      </c>
      <c r="T3610" s="14">
        <f t="shared" si="488"/>
        <v>42538.291666666664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486"/>
        <v>1.5331632653061225</v>
      </c>
      <c r="P3611"/>
      <c r="Q3611" s="9" t="s">
        <v>8316</v>
      </c>
      <c r="R3611" t="s">
        <v>8317</v>
      </c>
      <c r="S3611" s="14">
        <f t="shared" si="487"/>
        <v>42429.700057870366</v>
      </c>
      <c r="T3611" s="14">
        <f t="shared" si="488"/>
        <v>42459.658391203709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486"/>
        <v>1.623</v>
      </c>
      <c r="P3612"/>
      <c r="Q3612" s="9" t="s">
        <v>8316</v>
      </c>
      <c r="R3612" t="s">
        <v>8317</v>
      </c>
      <c r="S3612" s="14">
        <f t="shared" si="487"/>
        <v>42203.140462962961</v>
      </c>
      <c r="T3612" s="14">
        <f t="shared" si="488"/>
        <v>42233.140462962961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486"/>
        <v>1.36</v>
      </c>
      <c r="P3613"/>
      <c r="Q3613" s="9" t="s">
        <v>8316</v>
      </c>
      <c r="R3613" t="s">
        <v>8317</v>
      </c>
      <c r="S3613" s="14">
        <f t="shared" si="487"/>
        <v>42072.078715277785</v>
      </c>
      <c r="T3613" s="14">
        <f t="shared" si="488"/>
        <v>42102.078715277785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486"/>
        <v>1.444</v>
      </c>
      <c r="P3614"/>
      <c r="Q3614" s="9" t="s">
        <v>8316</v>
      </c>
      <c r="R3614" t="s">
        <v>8317</v>
      </c>
      <c r="S3614" s="14">
        <f t="shared" si="487"/>
        <v>41789.435312500005</v>
      </c>
      <c r="T3614" s="14">
        <f t="shared" si="488"/>
        <v>41799.435312500005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486"/>
        <v>1</v>
      </c>
      <c r="P3615"/>
      <c r="Q3615" s="9" t="s">
        <v>8316</v>
      </c>
      <c r="R3615" t="s">
        <v>8317</v>
      </c>
      <c r="S3615" s="14">
        <f t="shared" si="487"/>
        <v>41788.298310185186</v>
      </c>
      <c r="T3615" s="14">
        <f t="shared" si="488"/>
        <v>41818.298310185186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486"/>
        <v>1.008</v>
      </c>
      <c r="P3616"/>
      <c r="Q3616" s="9" t="s">
        <v>8316</v>
      </c>
      <c r="R3616" t="s">
        <v>8317</v>
      </c>
      <c r="S3616" s="14">
        <f t="shared" si="487"/>
        <v>42143.750185185192</v>
      </c>
      <c r="T3616" s="14">
        <f t="shared" si="488"/>
        <v>42173.750185185192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486"/>
        <v>1.0680000000000001</v>
      </c>
      <c r="P3617"/>
      <c r="Q3617" s="9" t="s">
        <v>8316</v>
      </c>
      <c r="R3617" t="s">
        <v>8317</v>
      </c>
      <c r="S3617" s="14">
        <f t="shared" si="487"/>
        <v>42318.302037037043</v>
      </c>
      <c r="T3617" s="14">
        <f t="shared" si="488"/>
        <v>42348.302037037043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486"/>
        <v>1.248</v>
      </c>
      <c r="P3618"/>
      <c r="Q3618" s="9" t="s">
        <v>8316</v>
      </c>
      <c r="R3618" t="s">
        <v>8317</v>
      </c>
      <c r="S3618" s="14">
        <f t="shared" si="487"/>
        <v>42052.658148148148</v>
      </c>
      <c r="T3618" s="14">
        <f t="shared" si="488"/>
        <v>42082.616481481484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486"/>
        <v>1.1891891891891893</v>
      </c>
      <c r="P3619"/>
      <c r="Q3619" s="9" t="s">
        <v>8316</v>
      </c>
      <c r="R3619" t="s">
        <v>8317</v>
      </c>
      <c r="S3619" s="14">
        <f t="shared" si="487"/>
        <v>42779.31862268519</v>
      </c>
      <c r="T3619" s="14">
        <f t="shared" si="488"/>
        <v>42793.708333333336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486"/>
        <v>1.01</v>
      </c>
      <c r="P3620"/>
      <c r="Q3620" s="9" t="s">
        <v>8316</v>
      </c>
      <c r="R3620" t="s">
        <v>8317</v>
      </c>
      <c r="S3620" s="14">
        <f t="shared" si="487"/>
        <v>42128.336226851854</v>
      </c>
      <c r="T3620" s="14">
        <f t="shared" si="488"/>
        <v>42158.336226851854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486"/>
        <v>1.1299999999999999</v>
      </c>
      <c r="P3621"/>
      <c r="Q3621" s="9" t="s">
        <v>8316</v>
      </c>
      <c r="R3621" t="s">
        <v>8317</v>
      </c>
      <c r="S3621" s="14">
        <f t="shared" si="487"/>
        <v>42660.840578703712</v>
      </c>
      <c r="T3621" s="14">
        <f t="shared" si="488"/>
        <v>42693.625000000007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486"/>
        <v>1.0519047619047619</v>
      </c>
      <c r="P3622"/>
      <c r="Q3622" s="9" t="s">
        <v>8316</v>
      </c>
      <c r="R3622" t="s">
        <v>8317</v>
      </c>
      <c r="S3622" s="14">
        <f t="shared" si="487"/>
        <v>42037.646539351852</v>
      </c>
      <c r="T3622" s="14">
        <f t="shared" si="488"/>
        <v>42067.875000000007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486"/>
        <v>1.0973333333333333</v>
      </c>
      <c r="P3623"/>
      <c r="Q3623" s="9" t="s">
        <v>8316</v>
      </c>
      <c r="R3623" t="s">
        <v>8317</v>
      </c>
      <c r="S3623" s="14">
        <f t="shared" si="487"/>
        <v>42619.64402777778</v>
      </c>
      <c r="T3623" s="14">
        <f t="shared" si="488"/>
        <v>42643.583333333336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486"/>
        <v>1.00099</v>
      </c>
      <c r="P3624"/>
      <c r="Q3624" s="9" t="s">
        <v>8316</v>
      </c>
      <c r="R3624" t="s">
        <v>8317</v>
      </c>
      <c r="S3624" s="14">
        <f t="shared" si="487"/>
        <v>41876.930219907408</v>
      </c>
      <c r="T3624" s="14">
        <f t="shared" si="488"/>
        <v>41909.849305555559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486"/>
        <v>1.2</v>
      </c>
      <c r="P3625"/>
      <c r="Q3625" s="9" t="s">
        <v>8316</v>
      </c>
      <c r="R3625" t="s">
        <v>8317</v>
      </c>
      <c r="S3625" s="14">
        <f t="shared" si="487"/>
        <v>41828.445254629631</v>
      </c>
      <c r="T3625" s="14">
        <f t="shared" si="488"/>
        <v>41846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486"/>
        <v>1.0493333333333332</v>
      </c>
      <c r="P3626"/>
      <c r="Q3626" s="9" t="s">
        <v>8316</v>
      </c>
      <c r="R3626" t="s">
        <v>8317</v>
      </c>
      <c r="S3626" s="14">
        <f t="shared" si="487"/>
        <v>42545.482523148145</v>
      </c>
      <c r="T3626" s="14">
        <f t="shared" si="488"/>
        <v>42605.482523148145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486"/>
        <v>1.0266666666666666</v>
      </c>
      <c r="P3627"/>
      <c r="Q3627" s="9" t="s">
        <v>8316</v>
      </c>
      <c r="R3627" t="s">
        <v>8317</v>
      </c>
      <c r="S3627" s="14">
        <f t="shared" si="487"/>
        <v>42157.360844907409</v>
      </c>
      <c r="T3627" s="14">
        <f t="shared" si="488"/>
        <v>42187.360844907409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486"/>
        <v>1.0182500000000001</v>
      </c>
      <c r="P3628"/>
      <c r="Q3628" s="9" t="s">
        <v>8316</v>
      </c>
      <c r="R3628" t="s">
        <v>8317</v>
      </c>
      <c r="S3628" s="14">
        <f t="shared" si="487"/>
        <v>41846.375659722224</v>
      </c>
      <c r="T3628" s="14">
        <f t="shared" si="488"/>
        <v>41867.375659722224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486"/>
        <v>1</v>
      </c>
      <c r="P3629"/>
      <c r="Q3629" s="9" t="s">
        <v>8316</v>
      </c>
      <c r="R3629" t="s">
        <v>8317</v>
      </c>
      <c r="S3629" s="14">
        <f t="shared" si="487"/>
        <v>42460.45008101852</v>
      </c>
      <c r="T3629" s="14">
        <f t="shared" si="488"/>
        <v>42510.874305555561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486"/>
        <v>0</v>
      </c>
      <c r="P3630" t="e">
        <f t="shared" ref="P3630:P3632" si="489">SUM(E3630/L3630)</f>
        <v>#DIV/0!</v>
      </c>
      <c r="Q3630" s="9" t="s">
        <v>8316</v>
      </c>
      <c r="R3630" t="s">
        <v>8358</v>
      </c>
      <c r="S3630" s="14">
        <f t="shared" si="487"/>
        <v>42291.541620370372</v>
      </c>
      <c r="T3630" s="14">
        <f t="shared" si="488"/>
        <v>42351.583287037043</v>
      </c>
      <c r="U3630">
        <f t="shared" ref="U3630:U3632" si="490">SUM(L3630+5)</f>
        <v>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486"/>
        <v>1.9999999999999999E-6</v>
      </c>
      <c r="P3631">
        <f t="shared" si="489"/>
        <v>1</v>
      </c>
      <c r="Q3631" s="9" t="s">
        <v>8316</v>
      </c>
      <c r="R3631" t="s">
        <v>8358</v>
      </c>
      <c r="S3631" s="14">
        <f t="shared" si="487"/>
        <v>42436.802824074075</v>
      </c>
      <c r="T3631" s="14">
        <f t="shared" si="488"/>
        <v>42495.416666666664</v>
      </c>
      <c r="U3631">
        <f t="shared" si="490"/>
        <v>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486"/>
        <v>3.3333333333333332E-4</v>
      </c>
      <c r="P3632">
        <f t="shared" si="489"/>
        <v>1</v>
      </c>
      <c r="Q3632" s="9" t="s">
        <v>8316</v>
      </c>
      <c r="R3632" t="s">
        <v>8358</v>
      </c>
      <c r="S3632" s="14">
        <f t="shared" si="487"/>
        <v>41942.555439814816</v>
      </c>
      <c r="T3632" s="14">
        <f t="shared" si="488"/>
        <v>41972.597106481488</v>
      </c>
      <c r="U3632">
        <f t="shared" si="490"/>
        <v>6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486"/>
        <v>0.51023391812865493</v>
      </c>
      <c r="P3633"/>
      <c r="Q3633" s="9" t="s">
        <v>8316</v>
      </c>
      <c r="R3633" t="s">
        <v>8358</v>
      </c>
      <c r="S3633" s="14">
        <f t="shared" si="487"/>
        <v>41880.461770833332</v>
      </c>
      <c r="T3633" s="14">
        <f t="shared" si="488"/>
        <v>41904.874305555561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486"/>
        <v>0.2</v>
      </c>
      <c r="P3634"/>
      <c r="Q3634" s="9" t="s">
        <v>8316</v>
      </c>
      <c r="R3634" t="s">
        <v>8358</v>
      </c>
      <c r="S3634" s="14">
        <f t="shared" si="487"/>
        <v>41946.645243055558</v>
      </c>
      <c r="T3634" s="14">
        <f t="shared" si="488"/>
        <v>41966.645243055558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486"/>
        <v>0.35239999999999999</v>
      </c>
      <c r="P3635"/>
      <c r="Q3635" s="9" t="s">
        <v>8316</v>
      </c>
      <c r="R3635" t="s">
        <v>8358</v>
      </c>
      <c r="S3635" s="14">
        <f t="shared" si="487"/>
        <v>42649.331793981481</v>
      </c>
      <c r="T3635" s="14">
        <f t="shared" si="488"/>
        <v>42692.750000000007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486"/>
        <v>4.2466666666666666E-2</v>
      </c>
      <c r="P3636">
        <f>SUM(E3636/L3636)</f>
        <v>176.94444444444446</v>
      </c>
      <c r="Q3636" s="9" t="s">
        <v>8316</v>
      </c>
      <c r="R3636" t="s">
        <v>8358</v>
      </c>
      <c r="S3636" s="14">
        <f t="shared" si="487"/>
        <v>42700.874699074076</v>
      </c>
      <c r="T3636" s="14">
        <f t="shared" si="488"/>
        <v>42748.874305555561</v>
      </c>
      <c r="U3636">
        <f>SUM(L3636+5)</f>
        <v>23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486"/>
        <v>0.36457142857142855</v>
      </c>
      <c r="P3637"/>
      <c r="Q3637" s="9" t="s">
        <v>8316</v>
      </c>
      <c r="R3637" t="s">
        <v>8358</v>
      </c>
      <c r="S3637" s="14">
        <f t="shared" si="487"/>
        <v>42450.591157407405</v>
      </c>
      <c r="T3637" s="14">
        <f t="shared" si="488"/>
        <v>42480.591157407405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486"/>
        <v>0</v>
      </c>
      <c r="P3638" t="e">
        <f>SUM(E3638/L3638)</f>
        <v>#DIV/0!</v>
      </c>
      <c r="Q3638" s="9" t="s">
        <v>8316</v>
      </c>
      <c r="R3638" t="s">
        <v>8358</v>
      </c>
      <c r="S3638" s="14">
        <f t="shared" si="487"/>
        <v>42226.403113425935</v>
      </c>
      <c r="T3638" s="14">
        <f t="shared" si="488"/>
        <v>42261.403113425935</v>
      </c>
      <c r="U3638">
        <f>SUM(L3638+5)</f>
        <v>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486"/>
        <v>0.30866666666666664</v>
      </c>
      <c r="P3639"/>
      <c r="Q3639" s="9" t="s">
        <v>8316</v>
      </c>
      <c r="R3639" t="s">
        <v>8358</v>
      </c>
      <c r="S3639" s="14">
        <f t="shared" si="487"/>
        <v>41975.40896990741</v>
      </c>
      <c r="T3639" s="14">
        <f t="shared" si="488"/>
        <v>42005.40896990741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486"/>
        <v>6.545454545454546E-2</v>
      </c>
      <c r="P3640"/>
      <c r="Q3640" s="9" t="s">
        <v>8316</v>
      </c>
      <c r="R3640" t="s">
        <v>8358</v>
      </c>
      <c r="S3640" s="14">
        <f t="shared" si="487"/>
        <v>42053.381157407413</v>
      </c>
      <c r="T3640" s="14">
        <f t="shared" si="488"/>
        <v>42113.339490740742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486"/>
        <v>4.0000000000000003E-5</v>
      </c>
      <c r="P3641">
        <f>SUM(E3641/L3641)</f>
        <v>1</v>
      </c>
      <c r="Q3641" s="9" t="s">
        <v>8316</v>
      </c>
      <c r="R3641" t="s">
        <v>8358</v>
      </c>
      <c r="S3641" s="14">
        <f t="shared" si="487"/>
        <v>42590.38548611111</v>
      </c>
      <c r="T3641" s="14">
        <f t="shared" si="488"/>
        <v>42650.34097222222</v>
      </c>
      <c r="U3641">
        <f>SUM(L3641+5)</f>
        <v>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486"/>
        <v>5.5E-2</v>
      </c>
      <c r="P3642"/>
      <c r="Q3642" s="9" t="s">
        <v>8316</v>
      </c>
      <c r="R3642" t="s">
        <v>8358</v>
      </c>
      <c r="S3642" s="14">
        <f t="shared" si="487"/>
        <v>42104.489930555559</v>
      </c>
      <c r="T3642" s="14">
        <f t="shared" si="488"/>
        <v>42134.489930555559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486"/>
        <v>0</v>
      </c>
      <c r="P3643" t="e">
        <f>SUM(E3643/L3643)</f>
        <v>#DIV/0!</v>
      </c>
      <c r="Q3643" s="9" t="s">
        <v>8316</v>
      </c>
      <c r="R3643" t="s">
        <v>8358</v>
      </c>
      <c r="S3643" s="14">
        <f t="shared" si="487"/>
        <v>41899.335405092599</v>
      </c>
      <c r="T3643" s="14">
        <f t="shared" si="488"/>
        <v>41916.916666666672</v>
      </c>
      <c r="U3643">
        <f>SUM(L3643+5)</f>
        <v>5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486"/>
        <v>2.1428571428571429E-2</v>
      </c>
      <c r="P3644"/>
      <c r="Q3644" s="9" t="s">
        <v>8316</v>
      </c>
      <c r="R3644" t="s">
        <v>8358</v>
      </c>
      <c r="S3644" s="14">
        <f t="shared" si="487"/>
        <v>42297.524618055562</v>
      </c>
      <c r="T3644" s="14">
        <f t="shared" si="488"/>
        <v>42338.416666666664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486"/>
        <v>0</v>
      </c>
      <c r="P3645" t="e">
        <f>SUM(E3645/L3645)</f>
        <v>#DIV/0!</v>
      </c>
      <c r="Q3645" s="9" t="s">
        <v>8316</v>
      </c>
      <c r="R3645" t="s">
        <v>8358</v>
      </c>
      <c r="S3645" s="14">
        <f t="shared" si="487"/>
        <v>42284.852303240747</v>
      </c>
      <c r="T3645" s="14">
        <f t="shared" si="488"/>
        <v>42324.893969907411</v>
      </c>
      <c r="U3645">
        <f>SUM(L3645+5)</f>
        <v>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486"/>
        <v>0.16420000000000001</v>
      </c>
      <c r="P3646"/>
      <c r="Q3646" s="9" t="s">
        <v>8316</v>
      </c>
      <c r="R3646" t="s">
        <v>8358</v>
      </c>
      <c r="S3646" s="14">
        <f t="shared" si="487"/>
        <v>42408.95008101852</v>
      </c>
      <c r="T3646" s="14">
        <f t="shared" si="488"/>
        <v>42436.915972222225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486"/>
        <v>1E-3</v>
      </c>
      <c r="P3647">
        <f>SUM(E3647/L3647)</f>
        <v>1</v>
      </c>
      <c r="Q3647" s="9" t="s">
        <v>8316</v>
      </c>
      <c r="R3647" t="s">
        <v>8358</v>
      </c>
      <c r="S3647" s="14">
        <f t="shared" si="487"/>
        <v>42665.678680555553</v>
      </c>
      <c r="T3647" s="14">
        <f t="shared" si="488"/>
        <v>42695.720347222225</v>
      </c>
      <c r="U3647">
        <f>SUM(L3647+5)</f>
        <v>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486"/>
        <v>4.8099999999999997E-2</v>
      </c>
      <c r="P3648"/>
      <c r="Q3648" s="9" t="s">
        <v>8316</v>
      </c>
      <c r="R3648" t="s">
        <v>8358</v>
      </c>
      <c r="S3648" s="14">
        <f t="shared" si="487"/>
        <v>42140.129652777781</v>
      </c>
      <c r="T3648" s="14">
        <f t="shared" si="488"/>
        <v>42171.687500000007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486"/>
        <v>0.06</v>
      </c>
      <c r="P3649"/>
      <c r="Q3649" s="9" t="s">
        <v>8316</v>
      </c>
      <c r="R3649" t="s">
        <v>8358</v>
      </c>
      <c r="S3649" s="14">
        <f t="shared" si="487"/>
        <v>42598.457488425927</v>
      </c>
      <c r="T3649" s="14">
        <f t="shared" si="488"/>
        <v>42643.457488425927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486"/>
        <v>1.003825</v>
      </c>
      <c r="P3650"/>
      <c r="Q3650" s="9" t="s">
        <v>8316</v>
      </c>
      <c r="R3650" t="s">
        <v>8317</v>
      </c>
      <c r="S3650" s="14">
        <f t="shared" si="487"/>
        <v>41887.000520833339</v>
      </c>
      <c r="T3650" s="14">
        <f t="shared" si="488"/>
        <v>41917.000520833339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491">E3651/D3651</f>
        <v>1.04</v>
      </c>
      <c r="P3651"/>
      <c r="Q3651" s="9" t="s">
        <v>8316</v>
      </c>
      <c r="R3651" t="s">
        <v>8317</v>
      </c>
      <c r="S3651" s="14">
        <f t="shared" ref="S3651:S3714" si="492">((J3651/60/60/24)+DATE(1970,1,1)+(-7/24))</f>
        <v>41780.421226851853</v>
      </c>
      <c r="T3651" s="14">
        <f t="shared" ref="T3651:T3714" si="493">((I3651/60/60/24)+DATE(1970,1,1)+(-7/24))</f>
        <v>41806.421226851853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491"/>
        <v>1</v>
      </c>
      <c r="P3652"/>
      <c r="Q3652" s="9" t="s">
        <v>8316</v>
      </c>
      <c r="R3652" t="s">
        <v>8317</v>
      </c>
      <c r="S3652" s="14">
        <f t="shared" si="492"/>
        <v>42381.187314814822</v>
      </c>
      <c r="T3652" s="14">
        <f t="shared" si="493"/>
        <v>42402.187314814822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491"/>
        <v>1.04</v>
      </c>
      <c r="P3653"/>
      <c r="Q3653" s="9" t="s">
        <v>8316</v>
      </c>
      <c r="R3653" t="s">
        <v>8317</v>
      </c>
      <c r="S3653" s="14">
        <f t="shared" si="492"/>
        <v>41828.35465277778</v>
      </c>
      <c r="T3653" s="14">
        <f t="shared" si="493"/>
        <v>41861.374305555561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491"/>
        <v>2.5066666666666668</v>
      </c>
      <c r="P3654"/>
      <c r="Q3654" s="9" t="s">
        <v>8316</v>
      </c>
      <c r="R3654" t="s">
        <v>8317</v>
      </c>
      <c r="S3654" s="14">
        <f t="shared" si="492"/>
        <v>42596.353032407409</v>
      </c>
      <c r="T3654" s="14">
        <f t="shared" si="493"/>
        <v>42606.874305555561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491"/>
        <v>1.0049999999999999</v>
      </c>
      <c r="P3655"/>
      <c r="Q3655" s="9" t="s">
        <v>8316</v>
      </c>
      <c r="R3655" t="s">
        <v>8317</v>
      </c>
      <c r="S3655" s="14">
        <f t="shared" si="492"/>
        <v>42191.071840277778</v>
      </c>
      <c r="T3655" s="14">
        <f t="shared" si="493"/>
        <v>42221.071840277778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491"/>
        <v>1.744</v>
      </c>
      <c r="P3656"/>
      <c r="Q3656" s="9" t="s">
        <v>8316</v>
      </c>
      <c r="R3656" t="s">
        <v>8317</v>
      </c>
      <c r="S3656" s="14">
        <f t="shared" si="492"/>
        <v>42440.124837962961</v>
      </c>
      <c r="T3656" s="14">
        <f t="shared" si="493"/>
        <v>42463.416666666664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491"/>
        <v>1.1626000000000001</v>
      </c>
      <c r="P3657"/>
      <c r="Q3657" s="9" t="s">
        <v>8316</v>
      </c>
      <c r="R3657" t="s">
        <v>8317</v>
      </c>
      <c r="S3657" s="14">
        <f t="shared" si="492"/>
        <v>42173.511550925927</v>
      </c>
      <c r="T3657" s="14">
        <f t="shared" si="493"/>
        <v>42202.999305555561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491"/>
        <v>1.0582</v>
      </c>
      <c r="P3658"/>
      <c r="Q3658" s="9" t="s">
        <v>8316</v>
      </c>
      <c r="R3658" t="s">
        <v>8317</v>
      </c>
      <c r="S3658" s="14">
        <f t="shared" si="492"/>
        <v>42737.618472222232</v>
      </c>
      <c r="T3658" s="14">
        <f t="shared" si="493"/>
        <v>42767.665972222225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491"/>
        <v>1.1074999999999999</v>
      </c>
      <c r="P3659"/>
      <c r="Q3659" s="9" t="s">
        <v>8316</v>
      </c>
      <c r="R3659" t="s">
        <v>8317</v>
      </c>
      <c r="S3659" s="14">
        <f t="shared" si="492"/>
        <v>42499.338182870379</v>
      </c>
      <c r="T3659" s="14">
        <f t="shared" si="493"/>
        <v>42522.612500000003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491"/>
        <v>1.0066666666666666</v>
      </c>
      <c r="P3660"/>
      <c r="Q3660" s="9" t="s">
        <v>8316</v>
      </c>
      <c r="R3660" t="s">
        <v>8317</v>
      </c>
      <c r="S3660" s="14">
        <f t="shared" si="492"/>
        <v>41775.56689814815</v>
      </c>
      <c r="T3660" s="14">
        <f t="shared" si="493"/>
        <v>41821.874305555561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491"/>
        <v>1.0203333333333333</v>
      </c>
      <c r="P3661"/>
      <c r="Q3661" s="9" t="s">
        <v>8316</v>
      </c>
      <c r="R3661" t="s">
        <v>8317</v>
      </c>
      <c r="S3661" s="14">
        <f t="shared" si="492"/>
        <v>42054.985532407409</v>
      </c>
      <c r="T3661" s="14">
        <f t="shared" si="493"/>
        <v>42082.318749999999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491"/>
        <v>1</v>
      </c>
      <c r="P3662"/>
      <c r="Q3662" s="9" t="s">
        <v>8316</v>
      </c>
      <c r="R3662" t="s">
        <v>8317</v>
      </c>
      <c r="S3662" s="14">
        <f t="shared" si="492"/>
        <v>41971.589409722226</v>
      </c>
      <c r="T3662" s="14">
        <f t="shared" si="493"/>
        <v>41996.589409722226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491"/>
        <v>1.1100000000000001</v>
      </c>
      <c r="P3663"/>
      <c r="Q3663" s="9" t="s">
        <v>8316</v>
      </c>
      <c r="R3663" t="s">
        <v>8317</v>
      </c>
      <c r="S3663" s="14">
        <f t="shared" si="492"/>
        <v>42447.605000000003</v>
      </c>
      <c r="T3663" s="14">
        <f t="shared" si="493"/>
        <v>42469.875000000007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491"/>
        <v>1.0142500000000001</v>
      </c>
      <c r="P3664"/>
      <c r="Q3664" s="9" t="s">
        <v>8316</v>
      </c>
      <c r="R3664" t="s">
        <v>8317</v>
      </c>
      <c r="S3664" s="14">
        <f t="shared" si="492"/>
        <v>42063.928402777783</v>
      </c>
      <c r="T3664" s="14">
        <f t="shared" si="493"/>
        <v>42093.886736111112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491"/>
        <v>1.04</v>
      </c>
      <c r="P3665"/>
      <c r="Q3665" s="9" t="s">
        <v>8316</v>
      </c>
      <c r="R3665" t="s">
        <v>8317</v>
      </c>
      <c r="S3665" s="14">
        <f t="shared" si="492"/>
        <v>42665.160069444442</v>
      </c>
      <c r="T3665" s="14">
        <f t="shared" si="493"/>
        <v>42725.201736111114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491"/>
        <v>1.09375</v>
      </c>
      <c r="P3666"/>
      <c r="Q3666" s="9" t="s">
        <v>8316</v>
      </c>
      <c r="R3666" t="s">
        <v>8317</v>
      </c>
      <c r="S3666" s="14">
        <f t="shared" si="492"/>
        <v>42522.957048611112</v>
      </c>
      <c r="T3666" s="14">
        <f t="shared" si="493"/>
        <v>42536.957048611112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491"/>
        <v>1.1516129032258065</v>
      </c>
      <c r="P3667"/>
      <c r="Q3667" s="9" t="s">
        <v>8316</v>
      </c>
      <c r="R3667" t="s">
        <v>8317</v>
      </c>
      <c r="S3667" s="14">
        <f t="shared" si="492"/>
        <v>42294.516458333332</v>
      </c>
      <c r="T3667" s="14">
        <f t="shared" si="493"/>
        <v>42305.537499999999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491"/>
        <v>1</v>
      </c>
      <c r="P3668"/>
      <c r="Q3668" s="9" t="s">
        <v>8316</v>
      </c>
      <c r="R3668" t="s">
        <v>8317</v>
      </c>
      <c r="S3668" s="14">
        <f t="shared" si="492"/>
        <v>41822.613217592596</v>
      </c>
      <c r="T3668" s="14">
        <f t="shared" si="493"/>
        <v>41844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491"/>
        <v>1.0317033333333334</v>
      </c>
      <c r="P3669"/>
      <c r="Q3669" s="9" t="s">
        <v>8316</v>
      </c>
      <c r="R3669" t="s">
        <v>8317</v>
      </c>
      <c r="S3669" s="14">
        <f t="shared" si="492"/>
        <v>42173.678460648152</v>
      </c>
      <c r="T3669" s="14">
        <f t="shared" si="493"/>
        <v>42203.678460648152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491"/>
        <v>1.0349999999999999</v>
      </c>
      <c r="P3670"/>
      <c r="Q3670" s="9" t="s">
        <v>8316</v>
      </c>
      <c r="R3670" t="s">
        <v>8317</v>
      </c>
      <c r="S3670" s="14">
        <f t="shared" si="492"/>
        <v>42185.264490740745</v>
      </c>
      <c r="T3670" s="14">
        <f t="shared" si="493"/>
        <v>42208.481250000004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491"/>
        <v>1.3819999999999999</v>
      </c>
      <c r="P3671"/>
      <c r="Q3671" s="9" t="s">
        <v>8316</v>
      </c>
      <c r="R3671" t="s">
        <v>8317</v>
      </c>
      <c r="S3671" s="14">
        <f t="shared" si="492"/>
        <v>42136.383530092593</v>
      </c>
      <c r="T3671" s="14">
        <f t="shared" si="493"/>
        <v>42166.383530092593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491"/>
        <v>1.0954545454545455</v>
      </c>
      <c r="P3672"/>
      <c r="Q3672" s="9" t="s">
        <v>8316</v>
      </c>
      <c r="R3672" t="s">
        <v>8317</v>
      </c>
      <c r="S3672" s="14">
        <f t="shared" si="492"/>
        <v>42142.222349537034</v>
      </c>
      <c r="T3672" s="14">
        <f t="shared" si="493"/>
        <v>42155.666666666664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491"/>
        <v>1.0085714285714287</v>
      </c>
      <c r="P3673"/>
      <c r="Q3673" s="9" t="s">
        <v>8316</v>
      </c>
      <c r="R3673" t="s">
        <v>8317</v>
      </c>
      <c r="S3673" s="14">
        <f t="shared" si="492"/>
        <v>41820.336423611116</v>
      </c>
      <c r="T3673" s="14">
        <f t="shared" si="493"/>
        <v>41840.874305555561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491"/>
        <v>1.0153333333333334</v>
      </c>
      <c r="P3674"/>
      <c r="Q3674" s="9" t="s">
        <v>8316</v>
      </c>
      <c r="R3674" t="s">
        <v>8317</v>
      </c>
      <c r="S3674" s="14">
        <f t="shared" si="492"/>
        <v>41878.654907407406</v>
      </c>
      <c r="T3674" s="14">
        <f t="shared" si="493"/>
        <v>41908.654907407406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491"/>
        <v>1.13625</v>
      </c>
      <c r="P3675"/>
      <c r="Q3675" s="9" t="s">
        <v>8316</v>
      </c>
      <c r="R3675" t="s">
        <v>8317</v>
      </c>
      <c r="S3675" s="14">
        <f t="shared" si="492"/>
        <v>41914.003437500003</v>
      </c>
      <c r="T3675" s="14">
        <f t="shared" si="493"/>
        <v>41948.244444444448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491"/>
        <v>1</v>
      </c>
      <c r="P3676"/>
      <c r="Q3676" s="9" t="s">
        <v>8316</v>
      </c>
      <c r="R3676" t="s">
        <v>8317</v>
      </c>
      <c r="S3676" s="14">
        <f t="shared" si="492"/>
        <v>42556.581354166665</v>
      </c>
      <c r="T3676" s="14">
        <f t="shared" si="493"/>
        <v>42616.581354166665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491"/>
        <v>1.4</v>
      </c>
      <c r="P3677"/>
      <c r="Q3677" s="9" t="s">
        <v>8316</v>
      </c>
      <c r="R3677" t="s">
        <v>8317</v>
      </c>
      <c r="S3677" s="14">
        <f t="shared" si="492"/>
        <v>42493.305347222224</v>
      </c>
      <c r="T3677" s="14">
        <f t="shared" si="493"/>
        <v>42505.666666666664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491"/>
        <v>1.2875000000000001</v>
      </c>
      <c r="P3678"/>
      <c r="Q3678" s="9" t="s">
        <v>8316</v>
      </c>
      <c r="R3678" t="s">
        <v>8317</v>
      </c>
      <c r="S3678" s="14">
        <f t="shared" si="492"/>
        <v>41876.52412037037</v>
      </c>
      <c r="T3678" s="14">
        <f t="shared" si="493"/>
        <v>41894.52412037037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491"/>
        <v>1.0290416666666666</v>
      </c>
      <c r="P3679"/>
      <c r="Q3679" s="9" t="s">
        <v>8316</v>
      </c>
      <c r="R3679" t="s">
        <v>8317</v>
      </c>
      <c r="S3679" s="14">
        <f t="shared" si="492"/>
        <v>41802.28261574074</v>
      </c>
      <c r="T3679" s="14">
        <f t="shared" si="493"/>
        <v>41822.874305555561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491"/>
        <v>1.0249999999999999</v>
      </c>
      <c r="P3680"/>
      <c r="Q3680" s="9" t="s">
        <v>8316</v>
      </c>
      <c r="R3680" t="s">
        <v>8317</v>
      </c>
      <c r="S3680" s="14">
        <f t="shared" si="492"/>
        <v>42120.239560185182</v>
      </c>
      <c r="T3680" s="14">
        <f t="shared" si="493"/>
        <v>42155.239560185182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491"/>
        <v>1.101</v>
      </c>
      <c r="P3681"/>
      <c r="Q3681" s="9" t="s">
        <v>8316</v>
      </c>
      <c r="R3681" t="s">
        <v>8317</v>
      </c>
      <c r="S3681" s="14">
        <f t="shared" si="492"/>
        <v>41786.469687500001</v>
      </c>
      <c r="T3681" s="14">
        <f t="shared" si="493"/>
        <v>41820.915972222225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491"/>
        <v>1.1276666666666666</v>
      </c>
      <c r="P3682"/>
      <c r="Q3682" s="9" t="s">
        <v>8316</v>
      </c>
      <c r="R3682" t="s">
        <v>8317</v>
      </c>
      <c r="S3682" s="14">
        <f t="shared" si="492"/>
        <v>42627.162430555552</v>
      </c>
      <c r="T3682" s="14">
        <f t="shared" si="493"/>
        <v>42648.162430555552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491"/>
        <v>1.119</v>
      </c>
      <c r="P3683"/>
      <c r="Q3683" s="9" t="s">
        <v>8316</v>
      </c>
      <c r="R3683" t="s">
        <v>8317</v>
      </c>
      <c r="S3683" s="14">
        <f t="shared" si="492"/>
        <v>42374.359837962962</v>
      </c>
      <c r="T3683" s="14">
        <f t="shared" si="493"/>
        <v>42384.359837962962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491"/>
        <v>1.3919999999999999</v>
      </c>
      <c r="P3684"/>
      <c r="Q3684" s="9" t="s">
        <v>8316</v>
      </c>
      <c r="R3684" t="s">
        <v>8317</v>
      </c>
      <c r="S3684" s="14">
        <f t="shared" si="492"/>
        <v>41772.393726851857</v>
      </c>
      <c r="T3684" s="14">
        <f t="shared" si="493"/>
        <v>41805.999305555561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491"/>
        <v>1.1085714285714285</v>
      </c>
      <c r="P3685"/>
      <c r="Q3685" s="9" t="s">
        <v>8316</v>
      </c>
      <c r="R3685" t="s">
        <v>8317</v>
      </c>
      <c r="S3685" s="14">
        <f t="shared" si="492"/>
        <v>42632.825185185189</v>
      </c>
      <c r="T3685" s="14">
        <f t="shared" si="493"/>
        <v>42662.825185185189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491"/>
        <v>1.3906666666666667</v>
      </c>
      <c r="P3686"/>
      <c r="Q3686" s="9" t="s">
        <v>8316</v>
      </c>
      <c r="R3686" t="s">
        <v>8317</v>
      </c>
      <c r="S3686" s="14">
        <f t="shared" si="492"/>
        <v>42218.888726851852</v>
      </c>
      <c r="T3686" s="14">
        <f t="shared" si="493"/>
        <v>42248.888726851852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491"/>
        <v>1.0569999999999999</v>
      </c>
      <c r="P3687"/>
      <c r="Q3687" s="9" t="s">
        <v>8316</v>
      </c>
      <c r="R3687" t="s">
        <v>8317</v>
      </c>
      <c r="S3687" s="14">
        <f t="shared" si="492"/>
        <v>41753.301608796297</v>
      </c>
      <c r="T3687" s="14">
        <f t="shared" si="493"/>
        <v>41778.583333333336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491"/>
        <v>1.0142857142857142</v>
      </c>
      <c r="P3688"/>
      <c r="Q3688" s="9" t="s">
        <v>8316</v>
      </c>
      <c r="R3688" t="s">
        <v>8317</v>
      </c>
      <c r="S3688" s="14">
        <f t="shared" si="492"/>
        <v>42230.371064814819</v>
      </c>
      <c r="T3688" s="14">
        <f t="shared" si="493"/>
        <v>42244.874305555561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491"/>
        <v>1.0024500000000001</v>
      </c>
      <c r="P3689"/>
      <c r="Q3689" s="9" t="s">
        <v>8316</v>
      </c>
      <c r="R3689" t="s">
        <v>8317</v>
      </c>
      <c r="S3689" s="14">
        <f t="shared" si="492"/>
        <v>41786.926562500004</v>
      </c>
      <c r="T3689" s="14">
        <f t="shared" si="493"/>
        <v>41816.926562500004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491"/>
        <v>1.0916666666666666</v>
      </c>
      <c r="P3690"/>
      <c r="Q3690" s="9" t="s">
        <v>8316</v>
      </c>
      <c r="R3690" t="s">
        <v>8317</v>
      </c>
      <c r="S3690" s="14">
        <f t="shared" si="492"/>
        <v>41829.495416666665</v>
      </c>
      <c r="T3690" s="14">
        <f t="shared" si="493"/>
        <v>41859.495416666665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491"/>
        <v>1.1833333333333333</v>
      </c>
      <c r="P3691"/>
      <c r="Q3691" s="9" t="s">
        <v>8316</v>
      </c>
      <c r="R3691" t="s">
        <v>8317</v>
      </c>
      <c r="S3691" s="14">
        <f t="shared" si="492"/>
        <v>42147.535173611112</v>
      </c>
      <c r="T3691" s="14">
        <f t="shared" si="493"/>
        <v>42176.642361111117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491"/>
        <v>1.2</v>
      </c>
      <c r="P3692"/>
      <c r="Q3692" s="9" t="s">
        <v>8316</v>
      </c>
      <c r="R3692" t="s">
        <v>8317</v>
      </c>
      <c r="S3692" s="14">
        <f t="shared" si="492"/>
        <v>41940.306516203709</v>
      </c>
      <c r="T3692" s="14">
        <f t="shared" si="493"/>
        <v>41970.348182870373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491"/>
        <v>1.2796000000000001</v>
      </c>
      <c r="P3693"/>
      <c r="Q3693" s="9" t="s">
        <v>8316</v>
      </c>
      <c r="R3693" t="s">
        <v>8317</v>
      </c>
      <c r="S3693" s="14">
        <f t="shared" si="492"/>
        <v>42020.408900462964</v>
      </c>
      <c r="T3693" s="14">
        <f t="shared" si="493"/>
        <v>42064.915972222225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491"/>
        <v>1.26</v>
      </c>
      <c r="P3694"/>
      <c r="Q3694" s="9" t="s">
        <v>8316</v>
      </c>
      <c r="R3694" t="s">
        <v>8317</v>
      </c>
      <c r="S3694" s="14">
        <f t="shared" si="492"/>
        <v>41891.673368055555</v>
      </c>
      <c r="T3694" s="14">
        <f t="shared" si="493"/>
        <v>41900.708333333336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491"/>
        <v>1.2912912912912913</v>
      </c>
      <c r="P3695"/>
      <c r="Q3695" s="9" t="s">
        <v>8316</v>
      </c>
      <c r="R3695" t="s">
        <v>8317</v>
      </c>
      <c r="S3695" s="14">
        <f t="shared" si="492"/>
        <v>42308.899641203701</v>
      </c>
      <c r="T3695" s="14">
        <f t="shared" si="493"/>
        <v>42338.645833333336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491"/>
        <v>1.0742857142857143</v>
      </c>
      <c r="P3696"/>
      <c r="Q3696" s="9" t="s">
        <v>8316</v>
      </c>
      <c r="R3696" t="s">
        <v>8317</v>
      </c>
      <c r="S3696" s="14">
        <f t="shared" si="492"/>
        <v>42489.842210648152</v>
      </c>
      <c r="T3696" s="14">
        <f t="shared" si="493"/>
        <v>42526.791666666664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491"/>
        <v>1.00125</v>
      </c>
      <c r="P3697"/>
      <c r="Q3697" s="9" t="s">
        <v>8316</v>
      </c>
      <c r="R3697" t="s">
        <v>8317</v>
      </c>
      <c r="S3697" s="14">
        <f t="shared" si="492"/>
        <v>41995.578819444447</v>
      </c>
      <c r="T3697" s="14">
        <f t="shared" si="493"/>
        <v>42015.578819444447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491"/>
        <v>1.55</v>
      </c>
      <c r="P3698"/>
      <c r="Q3698" s="9" t="s">
        <v>8316</v>
      </c>
      <c r="R3698" t="s">
        <v>8317</v>
      </c>
      <c r="S3698" s="14">
        <f t="shared" si="492"/>
        <v>41988.325416666667</v>
      </c>
      <c r="T3698" s="14">
        <f t="shared" si="493"/>
        <v>42048.325416666667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491"/>
        <v>1.08</v>
      </c>
      <c r="P3699"/>
      <c r="Q3699" s="9" t="s">
        <v>8316</v>
      </c>
      <c r="R3699" t="s">
        <v>8317</v>
      </c>
      <c r="S3699" s="14">
        <f t="shared" si="492"/>
        <v>42479.174166666671</v>
      </c>
      <c r="T3699" s="14">
        <f t="shared" si="493"/>
        <v>42500.174166666671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491"/>
        <v>1.1052</v>
      </c>
      <c r="P3700"/>
      <c r="Q3700" s="9" t="s">
        <v>8316</v>
      </c>
      <c r="R3700" t="s">
        <v>8317</v>
      </c>
      <c r="S3700" s="14">
        <f t="shared" si="492"/>
        <v>42401.514895833338</v>
      </c>
      <c r="T3700" s="14">
        <f t="shared" si="493"/>
        <v>42431.514895833338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491"/>
        <v>1.008</v>
      </c>
      <c r="P3701"/>
      <c r="Q3701" s="9" t="s">
        <v>8316</v>
      </c>
      <c r="R3701" t="s">
        <v>8317</v>
      </c>
      <c r="S3701" s="14">
        <f t="shared" si="492"/>
        <v>41897.310370370375</v>
      </c>
      <c r="T3701" s="14">
        <f t="shared" si="493"/>
        <v>41927.310370370375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491"/>
        <v>1.212</v>
      </c>
      <c r="P3702"/>
      <c r="Q3702" s="9" t="s">
        <v>8316</v>
      </c>
      <c r="R3702" t="s">
        <v>8317</v>
      </c>
      <c r="S3702" s="14">
        <f t="shared" si="492"/>
        <v>41882.293981481482</v>
      </c>
      <c r="T3702" s="14">
        <f t="shared" si="493"/>
        <v>41912.375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491"/>
        <v>1.0033333333333334</v>
      </c>
      <c r="P3703"/>
      <c r="Q3703" s="9" t="s">
        <v>8316</v>
      </c>
      <c r="R3703" t="s">
        <v>8317</v>
      </c>
      <c r="S3703" s="14">
        <f t="shared" si="492"/>
        <v>42129.249918981484</v>
      </c>
      <c r="T3703" s="14">
        <f t="shared" si="493"/>
        <v>42159.249918981484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491"/>
        <v>1.0916666666666666</v>
      </c>
      <c r="P3704"/>
      <c r="Q3704" s="9" t="s">
        <v>8316</v>
      </c>
      <c r="R3704" t="s">
        <v>8317</v>
      </c>
      <c r="S3704" s="14">
        <f t="shared" si="492"/>
        <v>42524.246342592596</v>
      </c>
      <c r="T3704" s="14">
        <f t="shared" si="493"/>
        <v>42561.665972222225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491"/>
        <v>1.2342857142857142</v>
      </c>
      <c r="P3705"/>
      <c r="Q3705" s="9" t="s">
        <v>8316</v>
      </c>
      <c r="R3705" t="s">
        <v>8317</v>
      </c>
      <c r="S3705" s="14">
        <f t="shared" si="492"/>
        <v>42556.212824074079</v>
      </c>
      <c r="T3705" s="14">
        <f t="shared" si="493"/>
        <v>42594.999305555561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491"/>
        <v>1.3633666666666666</v>
      </c>
      <c r="P3706"/>
      <c r="Q3706" s="9" t="s">
        <v>8316</v>
      </c>
      <c r="R3706" t="s">
        <v>8317</v>
      </c>
      <c r="S3706" s="14">
        <f t="shared" si="492"/>
        <v>42461.398078703707</v>
      </c>
      <c r="T3706" s="14">
        <f t="shared" si="493"/>
        <v>42521.398078703707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491"/>
        <v>1.0346657233816767</v>
      </c>
      <c r="P3707"/>
      <c r="Q3707" s="9" t="s">
        <v>8316</v>
      </c>
      <c r="R3707" t="s">
        <v>8317</v>
      </c>
      <c r="S3707" s="14">
        <f t="shared" si="492"/>
        <v>41792.251319444447</v>
      </c>
      <c r="T3707" s="14">
        <f t="shared" si="493"/>
        <v>41813.458333333336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491"/>
        <v>1.2133333333333334</v>
      </c>
      <c r="P3708"/>
      <c r="Q3708" s="9" t="s">
        <v>8316</v>
      </c>
      <c r="R3708" t="s">
        <v>8317</v>
      </c>
      <c r="S3708" s="14">
        <f t="shared" si="492"/>
        <v>41879.622094907412</v>
      </c>
      <c r="T3708" s="14">
        <f t="shared" si="493"/>
        <v>41894.622094907412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491"/>
        <v>1.86</v>
      </c>
      <c r="P3709"/>
      <c r="Q3709" s="9" t="s">
        <v>8316</v>
      </c>
      <c r="R3709" t="s">
        <v>8317</v>
      </c>
      <c r="S3709" s="14">
        <f t="shared" si="492"/>
        <v>42551.756689814814</v>
      </c>
      <c r="T3709" s="14">
        <f t="shared" si="493"/>
        <v>42572.93472222222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491"/>
        <v>3</v>
      </c>
      <c r="P3710"/>
      <c r="Q3710" s="9" t="s">
        <v>8316</v>
      </c>
      <c r="R3710" t="s">
        <v>8317</v>
      </c>
      <c r="S3710" s="14">
        <f t="shared" si="492"/>
        <v>41809.850532407407</v>
      </c>
      <c r="T3710" s="14">
        <f t="shared" si="493"/>
        <v>41823.850532407407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491"/>
        <v>1.0825</v>
      </c>
      <c r="P3711"/>
      <c r="Q3711" s="9" t="s">
        <v>8316</v>
      </c>
      <c r="R3711" t="s">
        <v>8317</v>
      </c>
      <c r="S3711" s="14">
        <f t="shared" si="492"/>
        <v>41785.416041666671</v>
      </c>
      <c r="T3711" s="14">
        <f t="shared" si="493"/>
        <v>41815.416041666671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491"/>
        <v>1.4115384615384616</v>
      </c>
      <c r="P3712"/>
      <c r="Q3712" s="9" t="s">
        <v>8316</v>
      </c>
      <c r="R3712" t="s">
        <v>8317</v>
      </c>
      <c r="S3712" s="14">
        <f t="shared" si="492"/>
        <v>42072.284583333334</v>
      </c>
      <c r="T3712" s="14">
        <f t="shared" si="493"/>
        <v>42097.284583333334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491"/>
        <v>1.1399999999999999</v>
      </c>
      <c r="P3713"/>
      <c r="Q3713" s="9" t="s">
        <v>8316</v>
      </c>
      <c r="R3713" t="s">
        <v>8317</v>
      </c>
      <c r="S3713" s="14">
        <f t="shared" si="492"/>
        <v>41779.432557870372</v>
      </c>
      <c r="T3713" s="14">
        <f t="shared" si="493"/>
        <v>41805.375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491"/>
        <v>1.5373333333333334</v>
      </c>
      <c r="P3714"/>
      <c r="Q3714" s="9" t="s">
        <v>8316</v>
      </c>
      <c r="R3714" t="s">
        <v>8317</v>
      </c>
      <c r="S3714" s="14">
        <f t="shared" si="492"/>
        <v>42133.880405092597</v>
      </c>
      <c r="T3714" s="14">
        <f t="shared" si="493"/>
        <v>42154.999305555561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494">E3715/D3715</f>
        <v>1.0149999999999999</v>
      </c>
      <c r="P3715"/>
      <c r="Q3715" s="9" t="s">
        <v>8316</v>
      </c>
      <c r="R3715" t="s">
        <v>8317</v>
      </c>
      <c r="S3715" s="14">
        <f t="shared" ref="S3715:S3778" si="495">((J3715/60/60/24)+DATE(1970,1,1)+(-7/24))</f>
        <v>42505.44636574074</v>
      </c>
      <c r="T3715" s="14">
        <f t="shared" ref="T3715:T3778" si="496">((I3715/60/60/24)+DATE(1970,1,1)+(-7/24))</f>
        <v>42525.44636574074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494"/>
        <v>1.0235000000000001</v>
      </c>
      <c r="P3716"/>
      <c r="Q3716" s="9" t="s">
        <v>8316</v>
      </c>
      <c r="R3716" t="s">
        <v>8317</v>
      </c>
      <c r="S3716" s="14">
        <f t="shared" si="495"/>
        <v>42118.26466435186</v>
      </c>
      <c r="T3716" s="14">
        <f t="shared" si="496"/>
        <v>42149.874305555561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494"/>
        <v>1.0257142857142858</v>
      </c>
      <c r="P3717"/>
      <c r="Q3717" s="9" t="s">
        <v>8316</v>
      </c>
      <c r="R3717" t="s">
        <v>8317</v>
      </c>
      <c r="S3717" s="14">
        <f t="shared" si="495"/>
        <v>42036.703923611109</v>
      </c>
      <c r="T3717" s="14">
        <f t="shared" si="496"/>
        <v>42094.244444444448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494"/>
        <v>1.5575000000000001</v>
      </c>
      <c r="P3718"/>
      <c r="Q3718" s="9" t="s">
        <v>8316</v>
      </c>
      <c r="R3718" t="s">
        <v>8317</v>
      </c>
      <c r="S3718" s="14">
        <f t="shared" si="495"/>
        <v>42360.596168981479</v>
      </c>
      <c r="T3718" s="14">
        <f t="shared" si="496"/>
        <v>42390.596168981479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494"/>
        <v>1.0075000000000001</v>
      </c>
      <c r="P3719"/>
      <c r="Q3719" s="9" t="s">
        <v>8316</v>
      </c>
      <c r="R3719" t="s">
        <v>8317</v>
      </c>
      <c r="S3719" s="14">
        <f t="shared" si="495"/>
        <v>42102.574641203704</v>
      </c>
      <c r="T3719" s="14">
        <f t="shared" si="496"/>
        <v>42133.574641203704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494"/>
        <v>2.3940000000000001</v>
      </c>
      <c r="P3720"/>
      <c r="Q3720" s="9" t="s">
        <v>8316</v>
      </c>
      <c r="R3720" t="s">
        <v>8317</v>
      </c>
      <c r="S3720" s="14">
        <f t="shared" si="495"/>
        <v>42032.424479166664</v>
      </c>
      <c r="T3720" s="14">
        <f t="shared" si="496"/>
        <v>42062.424479166664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494"/>
        <v>2.1</v>
      </c>
      <c r="P3721"/>
      <c r="Q3721" s="9" t="s">
        <v>8316</v>
      </c>
      <c r="R3721" t="s">
        <v>8317</v>
      </c>
      <c r="S3721" s="14">
        <f t="shared" si="495"/>
        <v>42147.438263888893</v>
      </c>
      <c r="T3721" s="14">
        <f t="shared" si="496"/>
        <v>42177.438263888893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494"/>
        <v>1.0451515151515152</v>
      </c>
      <c r="P3722"/>
      <c r="Q3722" s="9" t="s">
        <v>8316</v>
      </c>
      <c r="R3722" t="s">
        <v>8317</v>
      </c>
      <c r="S3722" s="14">
        <f t="shared" si="495"/>
        <v>42165.701458333337</v>
      </c>
      <c r="T3722" s="14">
        <f t="shared" si="496"/>
        <v>42187.701458333337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494"/>
        <v>1.008</v>
      </c>
      <c r="P3723"/>
      <c r="Q3723" s="9" t="s">
        <v>8316</v>
      </c>
      <c r="R3723" t="s">
        <v>8317</v>
      </c>
      <c r="S3723" s="14">
        <f t="shared" si="495"/>
        <v>41927.644490740742</v>
      </c>
      <c r="T3723" s="14">
        <f t="shared" si="496"/>
        <v>41948.686157407406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494"/>
        <v>1.1120000000000001</v>
      </c>
      <c r="P3724"/>
      <c r="Q3724" s="9" t="s">
        <v>8316</v>
      </c>
      <c r="R3724" t="s">
        <v>8317</v>
      </c>
      <c r="S3724" s="14">
        <f t="shared" si="495"/>
        <v>42381.380173611113</v>
      </c>
      <c r="T3724" s="14">
        <f t="shared" si="496"/>
        <v>42411.665972222225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494"/>
        <v>1.0204444444444445</v>
      </c>
      <c r="P3725"/>
      <c r="Q3725" s="9" t="s">
        <v>8316</v>
      </c>
      <c r="R3725" t="s">
        <v>8317</v>
      </c>
      <c r="S3725" s="14">
        <f t="shared" si="495"/>
        <v>41943.461365740746</v>
      </c>
      <c r="T3725" s="14">
        <f t="shared" si="496"/>
        <v>41973.503032407411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494"/>
        <v>1.0254767441860466</v>
      </c>
      <c r="P3726"/>
      <c r="Q3726" s="9" t="s">
        <v>8316</v>
      </c>
      <c r="R3726" t="s">
        <v>8317</v>
      </c>
      <c r="S3726" s="14">
        <f t="shared" si="495"/>
        <v>42465.199768518527</v>
      </c>
      <c r="T3726" s="14">
        <f t="shared" si="496"/>
        <v>42494.666666666664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494"/>
        <v>1.27</v>
      </c>
      <c r="P3727"/>
      <c r="Q3727" s="9" t="s">
        <v>8316</v>
      </c>
      <c r="R3727" t="s">
        <v>8317</v>
      </c>
      <c r="S3727" s="14">
        <f t="shared" si="495"/>
        <v>42401.653553240743</v>
      </c>
      <c r="T3727" s="14">
        <f t="shared" si="496"/>
        <v>42418.604166666664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494"/>
        <v>3.3870588235294119</v>
      </c>
      <c r="P3728"/>
      <c r="Q3728" s="9" t="s">
        <v>8316</v>
      </c>
      <c r="R3728" t="s">
        <v>8317</v>
      </c>
      <c r="S3728" s="14">
        <f t="shared" si="495"/>
        <v>42461.849201388897</v>
      </c>
      <c r="T3728" s="14">
        <f t="shared" si="496"/>
        <v>42489.583333333336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494"/>
        <v>1.0075000000000001</v>
      </c>
      <c r="P3729"/>
      <c r="Q3729" s="9" t="s">
        <v>8316</v>
      </c>
      <c r="R3729" t="s">
        <v>8317</v>
      </c>
      <c r="S3729" s="14">
        <f t="shared" si="495"/>
        <v>42632.056643518525</v>
      </c>
      <c r="T3729" s="14">
        <f t="shared" si="496"/>
        <v>42662.913194444445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494"/>
        <v>9.3100000000000002E-2</v>
      </c>
      <c r="P3730"/>
      <c r="Q3730" s="9" t="s">
        <v>8316</v>
      </c>
      <c r="R3730" t="s">
        <v>8317</v>
      </c>
      <c r="S3730" s="14">
        <f t="shared" si="495"/>
        <v>42204.879351851858</v>
      </c>
      <c r="T3730" s="14">
        <f t="shared" si="496"/>
        <v>42234.879351851858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494"/>
        <v>7.2400000000000006E-2</v>
      </c>
      <c r="P3731"/>
      <c r="Q3731" s="9" t="s">
        <v>8316</v>
      </c>
      <c r="R3731" t="s">
        <v>8317</v>
      </c>
      <c r="S3731" s="14">
        <f t="shared" si="495"/>
        <v>42040.913333333338</v>
      </c>
      <c r="T3731" s="14">
        <f t="shared" si="496"/>
        <v>42085.871666666666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494"/>
        <v>0.1</v>
      </c>
      <c r="P3732"/>
      <c r="Q3732" s="9" t="s">
        <v>8316</v>
      </c>
      <c r="R3732" t="s">
        <v>8317</v>
      </c>
      <c r="S3732" s="14">
        <f t="shared" si="495"/>
        <v>42203.386099537041</v>
      </c>
      <c r="T3732" s="14">
        <f t="shared" si="496"/>
        <v>42233.386099537041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494"/>
        <v>0.11272727272727273</v>
      </c>
      <c r="P3733"/>
      <c r="Q3733" s="9" t="s">
        <v>8316</v>
      </c>
      <c r="R3733" t="s">
        <v>8317</v>
      </c>
      <c r="S3733" s="14">
        <f t="shared" si="495"/>
        <v>41983.461180555554</v>
      </c>
      <c r="T3733" s="14">
        <f t="shared" si="496"/>
        <v>42013.849305555559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494"/>
        <v>0.15411764705882353</v>
      </c>
      <c r="P3734"/>
      <c r="Q3734" s="9" t="s">
        <v>8316</v>
      </c>
      <c r="R3734" t="s">
        <v>8317</v>
      </c>
      <c r="S3734" s="14">
        <f t="shared" si="495"/>
        <v>41968.385798611118</v>
      </c>
      <c r="T3734" s="14">
        <f t="shared" si="496"/>
        <v>42028.208333333336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494"/>
        <v>0</v>
      </c>
      <c r="P3735" t="e">
        <f>SUM(E3735/L3735)</f>
        <v>#DIV/0!</v>
      </c>
      <c r="Q3735" s="9" t="s">
        <v>8316</v>
      </c>
      <c r="R3735" t="s">
        <v>8317</v>
      </c>
      <c r="S3735" s="14">
        <f t="shared" si="495"/>
        <v>42102.732731481483</v>
      </c>
      <c r="T3735" s="14">
        <f t="shared" si="496"/>
        <v>42112.645833333336</v>
      </c>
      <c r="U3735">
        <f>SUM(L3735+5)</f>
        <v>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494"/>
        <v>0.28466666666666668</v>
      </c>
      <c r="P3736"/>
      <c r="Q3736" s="9" t="s">
        <v>8316</v>
      </c>
      <c r="R3736" t="s">
        <v>8317</v>
      </c>
      <c r="S3736" s="14">
        <f t="shared" si="495"/>
        <v>42089.609907407408</v>
      </c>
      <c r="T3736" s="14">
        <f t="shared" si="496"/>
        <v>42149.609907407408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494"/>
        <v>0.13333333333333333</v>
      </c>
      <c r="P3737"/>
      <c r="Q3737" s="9" t="s">
        <v>8316</v>
      </c>
      <c r="R3737" t="s">
        <v>8317</v>
      </c>
      <c r="S3737" s="14">
        <f t="shared" si="495"/>
        <v>42122.401493055557</v>
      </c>
      <c r="T3737" s="14">
        <f t="shared" si="496"/>
        <v>42152.401493055557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494"/>
        <v>6.6666666666666671E-3</v>
      </c>
      <c r="P3738"/>
      <c r="Q3738" s="9" t="s">
        <v>8316</v>
      </c>
      <c r="R3738" t="s">
        <v>8317</v>
      </c>
      <c r="S3738" s="14">
        <f t="shared" si="495"/>
        <v>42048.420057870368</v>
      </c>
      <c r="T3738" s="14">
        <f t="shared" si="496"/>
        <v>42086.458333333336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494"/>
        <v>0.21428571428571427</v>
      </c>
      <c r="P3739"/>
      <c r="Q3739" s="9" t="s">
        <v>8316</v>
      </c>
      <c r="R3739" t="s">
        <v>8317</v>
      </c>
      <c r="S3739" s="14">
        <f t="shared" si="495"/>
        <v>42297.399340277778</v>
      </c>
      <c r="T3739" s="14">
        <f t="shared" si="496"/>
        <v>42319.999305555561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494"/>
        <v>0.18</v>
      </c>
      <c r="P3740"/>
      <c r="Q3740" s="9" t="s">
        <v>8316</v>
      </c>
      <c r="R3740" t="s">
        <v>8317</v>
      </c>
      <c r="S3740" s="14">
        <f t="shared" si="495"/>
        <v>41813.647048611114</v>
      </c>
      <c r="T3740" s="14">
        <f t="shared" si="496"/>
        <v>41835.625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494"/>
        <v>0.20125000000000001</v>
      </c>
      <c r="P3741"/>
      <c r="Q3741" s="9" t="s">
        <v>8316</v>
      </c>
      <c r="R3741" t="s">
        <v>8317</v>
      </c>
      <c r="S3741" s="14">
        <f t="shared" si="495"/>
        <v>42548.158194444448</v>
      </c>
      <c r="T3741" s="14">
        <f t="shared" si="496"/>
        <v>42568.158194444448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494"/>
        <v>0.17899999999999999</v>
      </c>
      <c r="P3742"/>
      <c r="Q3742" s="9" t="s">
        <v>8316</v>
      </c>
      <c r="R3742" t="s">
        <v>8317</v>
      </c>
      <c r="S3742" s="14">
        <f t="shared" si="495"/>
        <v>41832.798090277778</v>
      </c>
      <c r="T3742" s="14">
        <f t="shared" si="496"/>
        <v>41862.787476851852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494"/>
        <v>0</v>
      </c>
      <c r="P3743" t="e">
        <f>SUM(E3743/L3743)</f>
        <v>#DIV/0!</v>
      </c>
      <c r="Q3743" s="9" t="s">
        <v>8316</v>
      </c>
      <c r="R3743" t="s">
        <v>8317</v>
      </c>
      <c r="S3743" s="14">
        <f t="shared" si="495"/>
        <v>42325.629050925927</v>
      </c>
      <c r="T3743" s="14">
        <f t="shared" si="496"/>
        <v>42355.629050925927</v>
      </c>
      <c r="U3743">
        <f>SUM(L3743+5)</f>
        <v>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494"/>
        <v>0.02</v>
      </c>
      <c r="P3744"/>
      <c r="Q3744" s="9" t="s">
        <v>8316</v>
      </c>
      <c r="R3744" t="s">
        <v>8317</v>
      </c>
      <c r="S3744" s="14">
        <f t="shared" si="495"/>
        <v>41857.922962962963</v>
      </c>
      <c r="T3744" s="14">
        <f t="shared" si="496"/>
        <v>41887.922962962963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494"/>
        <v>0</v>
      </c>
      <c r="P3745" t="e">
        <f t="shared" ref="P3745:P3746" si="497">SUM(E3745/L3745)</f>
        <v>#DIV/0!</v>
      </c>
      <c r="Q3745" s="9" t="s">
        <v>8316</v>
      </c>
      <c r="R3745" t="s">
        <v>8317</v>
      </c>
      <c r="S3745" s="14">
        <f t="shared" si="495"/>
        <v>41793.41856481482</v>
      </c>
      <c r="T3745" s="14">
        <f t="shared" si="496"/>
        <v>41823.41856481482</v>
      </c>
      <c r="U3745">
        <f t="shared" ref="U3745:U3746" si="498">SUM(L3745+5)</f>
        <v>5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494"/>
        <v>0</v>
      </c>
      <c r="P3746" t="e">
        <f t="shared" si="497"/>
        <v>#DIV/0!</v>
      </c>
      <c r="Q3746" s="9" t="s">
        <v>8316</v>
      </c>
      <c r="R3746" t="s">
        <v>8317</v>
      </c>
      <c r="S3746" s="14">
        <f t="shared" si="495"/>
        <v>41793.522592592599</v>
      </c>
      <c r="T3746" s="14">
        <f t="shared" si="496"/>
        <v>41824.874305555561</v>
      </c>
      <c r="U3746">
        <f t="shared" si="498"/>
        <v>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494"/>
        <v>0.1</v>
      </c>
      <c r="P3747"/>
      <c r="Q3747" s="9" t="s">
        <v>8316</v>
      </c>
      <c r="R3747" t="s">
        <v>8317</v>
      </c>
      <c r="S3747" s="14">
        <f t="shared" si="495"/>
        <v>41831.406273148154</v>
      </c>
      <c r="T3747" s="14">
        <f t="shared" si="496"/>
        <v>41861.406273148154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494"/>
        <v>2.3764705882352941E-2</v>
      </c>
      <c r="P3748"/>
      <c r="Q3748" s="9" t="s">
        <v>8316</v>
      </c>
      <c r="R3748" t="s">
        <v>8317</v>
      </c>
      <c r="S3748" s="14">
        <f t="shared" si="495"/>
        <v>42621.097673611112</v>
      </c>
      <c r="T3748" s="14">
        <f t="shared" si="496"/>
        <v>42651.097673611112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494"/>
        <v>0.01</v>
      </c>
      <c r="P3749"/>
      <c r="Q3749" s="9" t="s">
        <v>8316</v>
      </c>
      <c r="R3749" t="s">
        <v>8317</v>
      </c>
      <c r="S3749" s="14">
        <f t="shared" si="495"/>
        <v>42164.008055555554</v>
      </c>
      <c r="T3749" s="14">
        <f t="shared" si="496"/>
        <v>42190.665972222225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494"/>
        <v>1.0351999999999999</v>
      </c>
      <c r="P3750"/>
      <c r="Q3750" s="9" t="s">
        <v>8316</v>
      </c>
      <c r="R3750" t="s">
        <v>8358</v>
      </c>
      <c r="S3750" s="14">
        <f t="shared" si="495"/>
        <v>42395.414768518523</v>
      </c>
      <c r="T3750" s="14">
        <f t="shared" si="496"/>
        <v>42415.957638888889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494"/>
        <v>1.05</v>
      </c>
      <c r="P3751"/>
      <c r="Q3751" s="9" t="s">
        <v>8316</v>
      </c>
      <c r="R3751" t="s">
        <v>8358</v>
      </c>
      <c r="S3751" s="14">
        <f t="shared" si="495"/>
        <v>42457.835509259261</v>
      </c>
      <c r="T3751" s="14">
        <f t="shared" si="496"/>
        <v>42488.874305555561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494"/>
        <v>1.0044999999999999</v>
      </c>
      <c r="P3752"/>
      <c r="Q3752" s="9" t="s">
        <v>8316</v>
      </c>
      <c r="R3752" t="s">
        <v>8358</v>
      </c>
      <c r="S3752" s="14">
        <f t="shared" si="495"/>
        <v>42016.68990740741</v>
      </c>
      <c r="T3752" s="14">
        <f t="shared" si="496"/>
        <v>42045.040972222225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494"/>
        <v>1.3260000000000001</v>
      </c>
      <c r="P3753"/>
      <c r="Q3753" s="9" t="s">
        <v>8316</v>
      </c>
      <c r="R3753" t="s">
        <v>8358</v>
      </c>
      <c r="S3753" s="14">
        <f t="shared" si="495"/>
        <v>42402.743900462963</v>
      </c>
      <c r="T3753" s="14">
        <f t="shared" si="496"/>
        <v>42462.702233796292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494"/>
        <v>1.1299999999999999</v>
      </c>
      <c r="P3754"/>
      <c r="Q3754" s="9" t="s">
        <v>8316</v>
      </c>
      <c r="R3754" t="s">
        <v>8358</v>
      </c>
      <c r="S3754" s="14">
        <f t="shared" si="495"/>
        <v>42619.510821759257</v>
      </c>
      <c r="T3754" s="14">
        <f t="shared" si="496"/>
        <v>42659.583333333336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494"/>
        <v>1.0334000000000001</v>
      </c>
      <c r="P3755"/>
      <c r="Q3755" s="9" t="s">
        <v>8316</v>
      </c>
      <c r="R3755" t="s">
        <v>8358</v>
      </c>
      <c r="S3755" s="14">
        <f t="shared" si="495"/>
        <v>42128.532407407409</v>
      </c>
      <c r="T3755" s="14">
        <f t="shared" si="496"/>
        <v>42157.708333333336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494"/>
        <v>1.2</v>
      </c>
      <c r="P3756"/>
      <c r="Q3756" s="9" t="s">
        <v>8316</v>
      </c>
      <c r="R3756" t="s">
        <v>8358</v>
      </c>
      <c r="S3756" s="14">
        <f t="shared" si="495"/>
        <v>41808.589548611111</v>
      </c>
      <c r="T3756" s="14">
        <f t="shared" si="496"/>
        <v>41845.915972222225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494"/>
        <v>1.2963636363636364</v>
      </c>
      <c r="P3757"/>
      <c r="Q3757" s="9" t="s">
        <v>8316</v>
      </c>
      <c r="R3757" t="s">
        <v>8358</v>
      </c>
      <c r="S3757" s="14">
        <f t="shared" si="495"/>
        <v>42445.575312499997</v>
      </c>
      <c r="T3757" s="14">
        <f t="shared" si="496"/>
        <v>42475.575312499997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494"/>
        <v>1.0111111111111111</v>
      </c>
      <c r="P3758"/>
      <c r="Q3758" s="9" t="s">
        <v>8316</v>
      </c>
      <c r="R3758" t="s">
        <v>8358</v>
      </c>
      <c r="S3758" s="14">
        <f t="shared" si="495"/>
        <v>41771.523125</v>
      </c>
      <c r="T3758" s="14">
        <f t="shared" si="496"/>
        <v>41801.523125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494"/>
        <v>1.0851428571428572</v>
      </c>
      <c r="P3759"/>
      <c r="Q3759" s="9" t="s">
        <v>8316</v>
      </c>
      <c r="R3759" t="s">
        <v>8358</v>
      </c>
      <c r="S3759" s="14">
        <f t="shared" si="495"/>
        <v>41954.559201388889</v>
      </c>
      <c r="T3759" s="14">
        <f t="shared" si="496"/>
        <v>41974.559201388889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494"/>
        <v>1.0233333333333334</v>
      </c>
      <c r="P3760"/>
      <c r="Q3760" s="9" t="s">
        <v>8316</v>
      </c>
      <c r="R3760" t="s">
        <v>8358</v>
      </c>
      <c r="S3760" s="14">
        <f t="shared" si="495"/>
        <v>41747.179837962962</v>
      </c>
      <c r="T3760" s="14">
        <f t="shared" si="496"/>
        <v>41777.916666666672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494"/>
        <v>1.1024425000000002</v>
      </c>
      <c r="P3761"/>
      <c r="Q3761" s="9" t="s">
        <v>8316</v>
      </c>
      <c r="R3761" t="s">
        <v>8358</v>
      </c>
      <c r="S3761" s="14">
        <f t="shared" si="495"/>
        <v>42181.81658564815</v>
      </c>
      <c r="T3761" s="14">
        <f t="shared" si="496"/>
        <v>42241.81658564815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494"/>
        <v>1.010154</v>
      </c>
      <c r="P3762"/>
      <c r="Q3762" s="9" t="s">
        <v>8316</v>
      </c>
      <c r="R3762" t="s">
        <v>8358</v>
      </c>
      <c r="S3762" s="14">
        <f t="shared" si="495"/>
        <v>41739.233634259261</v>
      </c>
      <c r="T3762" s="14">
        <f t="shared" si="496"/>
        <v>41764.233634259261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494"/>
        <v>1</v>
      </c>
      <c r="P3763"/>
      <c r="Q3763" s="9" t="s">
        <v>8316</v>
      </c>
      <c r="R3763" t="s">
        <v>8358</v>
      </c>
      <c r="S3763" s="14">
        <f t="shared" si="495"/>
        <v>42173.175196759265</v>
      </c>
      <c r="T3763" s="14">
        <f t="shared" si="496"/>
        <v>42226.666666666664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494"/>
        <v>1.0624</v>
      </c>
      <c r="P3764"/>
      <c r="Q3764" s="9" t="s">
        <v>8316</v>
      </c>
      <c r="R3764" t="s">
        <v>8358</v>
      </c>
      <c r="S3764" s="14">
        <f t="shared" si="495"/>
        <v>42193.521863425929</v>
      </c>
      <c r="T3764" s="14">
        <f t="shared" si="496"/>
        <v>42218.521863425929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494"/>
        <v>1</v>
      </c>
      <c r="P3765"/>
      <c r="Q3765" s="9" t="s">
        <v>8316</v>
      </c>
      <c r="R3765" t="s">
        <v>8358</v>
      </c>
      <c r="S3765" s="14">
        <f t="shared" si="495"/>
        <v>42065.458634259259</v>
      </c>
      <c r="T3765" s="14">
        <f t="shared" si="496"/>
        <v>42095.416967592595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494"/>
        <v>1</v>
      </c>
      <c r="P3766"/>
      <c r="Q3766" s="9" t="s">
        <v>8316</v>
      </c>
      <c r="R3766" t="s">
        <v>8358</v>
      </c>
      <c r="S3766" s="14">
        <f t="shared" si="495"/>
        <v>42499.551296296304</v>
      </c>
      <c r="T3766" s="14">
        <f t="shared" si="496"/>
        <v>42518.73333333333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494"/>
        <v>1.1345714285714286</v>
      </c>
      <c r="P3767"/>
      <c r="Q3767" s="9" t="s">
        <v>8316</v>
      </c>
      <c r="R3767" t="s">
        <v>8358</v>
      </c>
      <c r="S3767" s="14">
        <f t="shared" si="495"/>
        <v>41820.484745370377</v>
      </c>
      <c r="T3767" s="14">
        <f t="shared" si="496"/>
        <v>41850.484745370377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494"/>
        <v>1.0265010000000001</v>
      </c>
      <c r="P3768"/>
      <c r="Q3768" s="9" t="s">
        <v>8316</v>
      </c>
      <c r="R3768" t="s">
        <v>8358</v>
      </c>
      <c r="S3768" s="14">
        <f t="shared" si="495"/>
        <v>41787.875520833339</v>
      </c>
      <c r="T3768" s="14">
        <f t="shared" si="496"/>
        <v>41822.875520833339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494"/>
        <v>1.1675</v>
      </c>
      <c r="P3769"/>
      <c r="Q3769" s="9" t="s">
        <v>8316</v>
      </c>
      <c r="R3769" t="s">
        <v>8358</v>
      </c>
      <c r="S3769" s="14">
        <f t="shared" si="495"/>
        <v>42049.72797453704</v>
      </c>
      <c r="T3769" s="14">
        <f t="shared" si="496"/>
        <v>42063.915972222225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494"/>
        <v>1.0765274999999999</v>
      </c>
      <c r="P3770"/>
      <c r="Q3770" s="9" t="s">
        <v>8316</v>
      </c>
      <c r="R3770" t="s">
        <v>8358</v>
      </c>
      <c r="S3770" s="14">
        <f t="shared" si="495"/>
        <v>41772.436226851853</v>
      </c>
      <c r="T3770" s="14">
        <f t="shared" si="496"/>
        <v>41802.436226851853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494"/>
        <v>1</v>
      </c>
      <c r="P3771"/>
      <c r="Q3771" s="9" t="s">
        <v>8316</v>
      </c>
      <c r="R3771" t="s">
        <v>8358</v>
      </c>
      <c r="S3771" s="14">
        <f t="shared" si="495"/>
        <v>42445.306469907409</v>
      </c>
      <c r="T3771" s="14">
        <f t="shared" si="496"/>
        <v>42475.306469907409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494"/>
        <v>1</v>
      </c>
      <c r="P3772"/>
      <c r="Q3772" s="9" t="s">
        <v>8316</v>
      </c>
      <c r="R3772" t="s">
        <v>8358</v>
      </c>
      <c r="S3772" s="14">
        <f t="shared" si="495"/>
        <v>42138.639004629636</v>
      </c>
      <c r="T3772" s="14">
        <f t="shared" si="496"/>
        <v>42168.639004629636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494"/>
        <v>1.46</v>
      </c>
      <c r="P3773"/>
      <c r="Q3773" s="9" t="s">
        <v>8316</v>
      </c>
      <c r="R3773" t="s">
        <v>8358</v>
      </c>
      <c r="S3773" s="14">
        <f t="shared" si="495"/>
        <v>42493.565416666672</v>
      </c>
      <c r="T3773" s="14">
        <f t="shared" si="496"/>
        <v>42507.708333333336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494"/>
        <v>1.1020000000000001</v>
      </c>
      <c r="P3774"/>
      <c r="Q3774" s="9" t="s">
        <v>8316</v>
      </c>
      <c r="R3774" t="s">
        <v>8358</v>
      </c>
      <c r="S3774" s="14">
        <f t="shared" si="495"/>
        <v>42682.325300925928</v>
      </c>
      <c r="T3774" s="14">
        <f t="shared" si="496"/>
        <v>42702.958333333336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494"/>
        <v>1.0820000000000001</v>
      </c>
      <c r="P3775"/>
      <c r="Q3775" s="9" t="s">
        <v>8316</v>
      </c>
      <c r="R3775" t="s">
        <v>8358</v>
      </c>
      <c r="S3775" s="14">
        <f t="shared" si="495"/>
        <v>42655.713506944441</v>
      </c>
      <c r="T3775" s="14">
        <f t="shared" si="496"/>
        <v>42688.797222222223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494"/>
        <v>1</v>
      </c>
      <c r="P3776"/>
      <c r="Q3776" s="9" t="s">
        <v>8316</v>
      </c>
      <c r="R3776" t="s">
        <v>8358</v>
      </c>
      <c r="S3776" s="14">
        <f t="shared" si="495"/>
        <v>42087.500636574077</v>
      </c>
      <c r="T3776" s="14">
        <f t="shared" si="496"/>
        <v>42103.500636574077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494"/>
        <v>1.0024999999999999</v>
      </c>
      <c r="P3777"/>
      <c r="Q3777" s="9" t="s">
        <v>8316</v>
      </c>
      <c r="R3777" t="s">
        <v>8358</v>
      </c>
      <c r="S3777" s="14">
        <f t="shared" si="495"/>
        <v>42075.650960648149</v>
      </c>
      <c r="T3777" s="14">
        <f t="shared" si="496"/>
        <v>42102.875000000007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494"/>
        <v>1.0671250000000001</v>
      </c>
      <c r="P3778"/>
      <c r="Q3778" s="9" t="s">
        <v>8316</v>
      </c>
      <c r="R3778" t="s">
        <v>8358</v>
      </c>
      <c r="S3778" s="14">
        <f t="shared" si="495"/>
        <v>41814.07613425926</v>
      </c>
      <c r="T3778" s="14">
        <f t="shared" si="496"/>
        <v>41851.75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499">E3779/D3779</f>
        <v>1.4319999999999999</v>
      </c>
      <c r="P3779"/>
      <c r="Q3779" s="9" t="s">
        <v>8316</v>
      </c>
      <c r="R3779" t="s">
        <v>8358</v>
      </c>
      <c r="S3779" s="14">
        <f t="shared" ref="S3779:S3842" si="500">((J3779/60/60/24)+DATE(1970,1,1)+(-7/24))</f>
        <v>41886.819687500007</v>
      </c>
      <c r="T3779" s="14">
        <f t="shared" ref="T3779:T3842" si="501">((I3779/60/60/24)+DATE(1970,1,1)+(-7/24))</f>
        <v>41908.875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499"/>
        <v>1.0504166666666668</v>
      </c>
      <c r="P3780"/>
      <c r="Q3780" s="9" t="s">
        <v>8316</v>
      </c>
      <c r="R3780" t="s">
        <v>8358</v>
      </c>
      <c r="S3780" s="14">
        <f t="shared" si="500"/>
        <v>41989.527546296296</v>
      </c>
      <c r="T3780" s="14">
        <f t="shared" si="501"/>
        <v>42049.527546296296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499"/>
        <v>1.0398000000000001</v>
      </c>
      <c r="P3781"/>
      <c r="Q3781" s="9" t="s">
        <v>8316</v>
      </c>
      <c r="R3781" t="s">
        <v>8358</v>
      </c>
      <c r="S3781" s="14">
        <f t="shared" si="500"/>
        <v>42425.443749999999</v>
      </c>
      <c r="T3781" s="14">
        <f t="shared" si="501"/>
        <v>42455.402083333342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499"/>
        <v>1.2</v>
      </c>
      <c r="P3782"/>
      <c r="Q3782" s="9" t="s">
        <v>8316</v>
      </c>
      <c r="R3782" t="s">
        <v>8358</v>
      </c>
      <c r="S3782" s="14">
        <f t="shared" si="500"/>
        <v>42165.928067129636</v>
      </c>
      <c r="T3782" s="14">
        <f t="shared" si="501"/>
        <v>42198.54583333333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499"/>
        <v>1.0966666666666667</v>
      </c>
      <c r="P3783"/>
      <c r="Q3783" s="9" t="s">
        <v>8316</v>
      </c>
      <c r="R3783" t="s">
        <v>8358</v>
      </c>
      <c r="S3783" s="14">
        <f t="shared" si="500"/>
        <v>41865.591261574074</v>
      </c>
      <c r="T3783" s="14">
        <f t="shared" si="501"/>
        <v>41890.591261574074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499"/>
        <v>1.0175000000000001</v>
      </c>
      <c r="P3784"/>
      <c r="Q3784" s="9" t="s">
        <v>8316</v>
      </c>
      <c r="R3784" t="s">
        <v>8358</v>
      </c>
      <c r="S3784" s="14">
        <f t="shared" si="500"/>
        <v>42546.570567129638</v>
      </c>
      <c r="T3784" s="14">
        <f t="shared" si="501"/>
        <v>42575.666666666664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499"/>
        <v>1.2891666666666666</v>
      </c>
      <c r="P3785"/>
      <c r="Q3785" s="9" t="s">
        <v>8316</v>
      </c>
      <c r="R3785" t="s">
        <v>8358</v>
      </c>
      <c r="S3785" s="14">
        <f t="shared" si="500"/>
        <v>42419.848611111112</v>
      </c>
      <c r="T3785" s="14">
        <f t="shared" si="501"/>
        <v>42444.375000000007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499"/>
        <v>1.1499999999999999</v>
      </c>
      <c r="P3786"/>
      <c r="Q3786" s="9" t="s">
        <v>8316</v>
      </c>
      <c r="R3786" t="s">
        <v>8358</v>
      </c>
      <c r="S3786" s="14">
        <f t="shared" si="500"/>
        <v>42531.689027777778</v>
      </c>
      <c r="T3786" s="14">
        <f t="shared" si="501"/>
        <v>42561.689027777778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499"/>
        <v>1.5075000000000001</v>
      </c>
      <c r="P3787"/>
      <c r="Q3787" s="9" t="s">
        <v>8316</v>
      </c>
      <c r="R3787" t="s">
        <v>8358</v>
      </c>
      <c r="S3787" s="14">
        <f t="shared" si="500"/>
        <v>42548.346863425926</v>
      </c>
      <c r="T3787" s="14">
        <f t="shared" si="501"/>
        <v>42584.127083333333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499"/>
        <v>1.1096666666666666</v>
      </c>
      <c r="P3788"/>
      <c r="Q3788" s="9" t="s">
        <v>8316</v>
      </c>
      <c r="R3788" t="s">
        <v>8358</v>
      </c>
      <c r="S3788" s="14">
        <f t="shared" si="500"/>
        <v>42486.746238425927</v>
      </c>
      <c r="T3788" s="14">
        <f t="shared" si="501"/>
        <v>42516.746238425927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499"/>
        <v>1.0028571428571429</v>
      </c>
      <c r="P3789"/>
      <c r="Q3789" s="9" t="s">
        <v>8316</v>
      </c>
      <c r="R3789" t="s">
        <v>8358</v>
      </c>
      <c r="S3789" s="14">
        <f t="shared" si="500"/>
        <v>42167.243125000001</v>
      </c>
      <c r="T3789" s="14">
        <f t="shared" si="501"/>
        <v>42195.874305555561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499"/>
        <v>6.6666666666666671E-3</v>
      </c>
      <c r="P3790"/>
      <c r="Q3790" s="9" t="s">
        <v>8316</v>
      </c>
      <c r="R3790" t="s">
        <v>8358</v>
      </c>
      <c r="S3790" s="14">
        <f t="shared" si="500"/>
        <v>42333.404155092598</v>
      </c>
      <c r="T3790" s="14">
        <f t="shared" si="501"/>
        <v>42361.387500000004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499"/>
        <v>3.267605633802817E-2</v>
      </c>
      <c r="P3791"/>
      <c r="Q3791" s="9" t="s">
        <v>8316</v>
      </c>
      <c r="R3791" t="s">
        <v>8358</v>
      </c>
      <c r="S3791" s="14">
        <f t="shared" si="500"/>
        <v>42138.507152777784</v>
      </c>
      <c r="T3791" s="14">
        <f t="shared" si="501"/>
        <v>42170.507152777784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499"/>
        <v>0</v>
      </c>
      <c r="P3792" t="e">
        <f t="shared" ref="P3792:P3794" si="502">SUM(E3792/L3792)</f>
        <v>#DIV/0!</v>
      </c>
      <c r="Q3792" s="9" t="s">
        <v>8316</v>
      </c>
      <c r="R3792" t="s">
        <v>8358</v>
      </c>
      <c r="S3792" s="14">
        <f t="shared" si="500"/>
        <v>42666.375266203708</v>
      </c>
      <c r="T3792" s="14">
        <f t="shared" si="501"/>
        <v>42696.416932870372</v>
      </c>
      <c r="U3792">
        <f t="shared" ref="U3792:U3794" si="503">SUM(L3792+5)</f>
        <v>5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499"/>
        <v>0</v>
      </c>
      <c r="P3793" t="e">
        <f t="shared" si="502"/>
        <v>#DIV/0!</v>
      </c>
      <c r="Q3793" s="9" t="s">
        <v>8316</v>
      </c>
      <c r="R3793" t="s">
        <v>8358</v>
      </c>
      <c r="S3793" s="14">
        <f t="shared" si="500"/>
        <v>41766.400370370371</v>
      </c>
      <c r="T3793" s="14">
        <f t="shared" si="501"/>
        <v>41826.400370370371</v>
      </c>
      <c r="U3793">
        <f t="shared" si="503"/>
        <v>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499"/>
        <v>2.8E-3</v>
      </c>
      <c r="P3794">
        <f t="shared" si="502"/>
        <v>17.5</v>
      </c>
      <c r="Q3794" s="9" t="s">
        <v>8316</v>
      </c>
      <c r="R3794" t="s">
        <v>8358</v>
      </c>
      <c r="S3794" s="14">
        <f t="shared" si="500"/>
        <v>42170.155347222222</v>
      </c>
      <c r="T3794" s="14">
        <f t="shared" si="501"/>
        <v>42200.155347222222</v>
      </c>
      <c r="U3794">
        <f t="shared" si="503"/>
        <v>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499"/>
        <v>0.59657142857142853</v>
      </c>
      <c r="P3795"/>
      <c r="Q3795" s="9" t="s">
        <v>8316</v>
      </c>
      <c r="R3795" t="s">
        <v>8358</v>
      </c>
      <c r="S3795" s="14">
        <f t="shared" si="500"/>
        <v>41968.647326388891</v>
      </c>
      <c r="T3795" s="14">
        <f t="shared" si="501"/>
        <v>41989.647326388891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499"/>
        <v>0.01</v>
      </c>
      <c r="P3796"/>
      <c r="Q3796" s="9" t="s">
        <v>8316</v>
      </c>
      <c r="R3796" t="s">
        <v>8358</v>
      </c>
      <c r="S3796" s="14">
        <f t="shared" si="500"/>
        <v>42132.288819444446</v>
      </c>
      <c r="T3796" s="14">
        <f t="shared" si="501"/>
        <v>42162.288819444446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499"/>
        <v>1.6666666666666666E-2</v>
      </c>
      <c r="P3797"/>
      <c r="Q3797" s="9" t="s">
        <v>8316</v>
      </c>
      <c r="R3797" t="s">
        <v>8358</v>
      </c>
      <c r="S3797" s="14">
        <f t="shared" si="500"/>
        <v>42201.144560185188</v>
      </c>
      <c r="T3797" s="14">
        <f t="shared" si="501"/>
        <v>42244.645833333336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499"/>
        <v>4.4444444444444447E-5</v>
      </c>
      <c r="P3798">
        <f>SUM(E3798/L3798)</f>
        <v>1</v>
      </c>
      <c r="Q3798" s="9" t="s">
        <v>8316</v>
      </c>
      <c r="R3798" t="s">
        <v>8358</v>
      </c>
      <c r="S3798" s="14">
        <f t="shared" si="500"/>
        <v>42688.737916666672</v>
      </c>
      <c r="T3798" s="14">
        <f t="shared" si="501"/>
        <v>42748.737916666672</v>
      </c>
      <c r="U3798">
        <f>SUM(L3798+5)</f>
        <v>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499"/>
        <v>0.89666666666666661</v>
      </c>
      <c r="P3799"/>
      <c r="Q3799" s="9" t="s">
        <v>8316</v>
      </c>
      <c r="R3799" t="s">
        <v>8358</v>
      </c>
      <c r="S3799" s="14">
        <f t="shared" si="500"/>
        <v>42084.589872685188</v>
      </c>
      <c r="T3799" s="14">
        <f t="shared" si="501"/>
        <v>42114.589872685188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499"/>
        <v>1.4642857142857143E-2</v>
      </c>
      <c r="P3800"/>
      <c r="Q3800" s="9" t="s">
        <v>8316</v>
      </c>
      <c r="R3800" t="s">
        <v>8358</v>
      </c>
      <c r="S3800" s="14">
        <f t="shared" si="500"/>
        <v>41831.431111111116</v>
      </c>
      <c r="T3800" s="14">
        <f t="shared" si="501"/>
        <v>41861.431111111116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499"/>
        <v>4.02E-2</v>
      </c>
      <c r="P3801">
        <f t="shared" ref="P3801:P3802" si="504">SUM(E3801/L3801)</f>
        <v>100.5</v>
      </c>
      <c r="Q3801" s="9" t="s">
        <v>8316</v>
      </c>
      <c r="R3801" t="s">
        <v>8358</v>
      </c>
      <c r="S3801" s="14">
        <f t="shared" si="500"/>
        <v>42410.639386574076</v>
      </c>
      <c r="T3801" s="14">
        <f t="shared" si="501"/>
        <v>42440.639386574076</v>
      </c>
      <c r="U3801">
        <f t="shared" ref="U3801:U3802" si="505">SUM(L3801+5)</f>
        <v>9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499"/>
        <v>4.0045454545454544E-2</v>
      </c>
      <c r="P3802">
        <f t="shared" si="504"/>
        <v>55.0625</v>
      </c>
      <c r="Q3802" s="9" t="s">
        <v>8316</v>
      </c>
      <c r="R3802" t="s">
        <v>8358</v>
      </c>
      <c r="S3802" s="14">
        <f t="shared" si="500"/>
        <v>41982.445405092592</v>
      </c>
      <c r="T3802" s="14">
        <f t="shared" si="501"/>
        <v>42014.915972222225</v>
      </c>
      <c r="U3802">
        <f t="shared" si="505"/>
        <v>21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499"/>
        <v>8.5199999999999998E-2</v>
      </c>
      <c r="P3803"/>
      <c r="Q3803" s="9" t="s">
        <v>8316</v>
      </c>
      <c r="R3803" t="s">
        <v>8358</v>
      </c>
      <c r="S3803" s="14">
        <f t="shared" si="500"/>
        <v>41975.384444444448</v>
      </c>
      <c r="T3803" s="14">
        <f t="shared" si="501"/>
        <v>42006.384444444448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499"/>
        <v>0</v>
      </c>
      <c r="P3804" t="e">
        <f>SUM(E3804/L3804)</f>
        <v>#DIV/0!</v>
      </c>
      <c r="Q3804" s="9" t="s">
        <v>8316</v>
      </c>
      <c r="R3804" t="s">
        <v>8358</v>
      </c>
      <c r="S3804" s="14">
        <f t="shared" si="500"/>
        <v>42268.834560185183</v>
      </c>
      <c r="T3804" s="14">
        <f t="shared" si="501"/>
        <v>42298.834560185183</v>
      </c>
      <c r="U3804">
        <f>SUM(L3804+5)</f>
        <v>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499"/>
        <v>0.19650000000000001</v>
      </c>
      <c r="P3805"/>
      <c r="Q3805" s="9" t="s">
        <v>8316</v>
      </c>
      <c r="R3805" t="s">
        <v>8358</v>
      </c>
      <c r="S3805" s="14">
        <f t="shared" si="500"/>
        <v>42403.680185185185</v>
      </c>
      <c r="T3805" s="14">
        <f t="shared" si="501"/>
        <v>42433.680185185185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499"/>
        <v>0</v>
      </c>
      <c r="P3806" t="e">
        <f t="shared" ref="P3806:P3808" si="506">SUM(E3806/L3806)</f>
        <v>#DIV/0!</v>
      </c>
      <c r="Q3806" s="9" t="s">
        <v>8316</v>
      </c>
      <c r="R3806" t="s">
        <v>8358</v>
      </c>
      <c r="S3806" s="14">
        <f t="shared" si="500"/>
        <v>42526.717870370376</v>
      </c>
      <c r="T3806" s="14">
        <f t="shared" si="501"/>
        <v>42582.000000000007</v>
      </c>
      <c r="U3806">
        <f t="shared" ref="U3806:U3808" si="507">SUM(L3806+5)</f>
        <v>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499"/>
        <v>2.0000000000000002E-5</v>
      </c>
      <c r="P3807">
        <f t="shared" si="506"/>
        <v>1.5</v>
      </c>
      <c r="Q3807" s="9" t="s">
        <v>8316</v>
      </c>
      <c r="R3807" t="s">
        <v>8358</v>
      </c>
      <c r="S3807" s="14">
        <f t="shared" si="500"/>
        <v>41849.595370370371</v>
      </c>
      <c r="T3807" s="14">
        <f t="shared" si="501"/>
        <v>41909.595370370371</v>
      </c>
      <c r="U3807">
        <f t="shared" si="507"/>
        <v>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499"/>
        <v>6.6666666666666664E-4</v>
      </c>
      <c r="P3808">
        <f t="shared" si="506"/>
        <v>5</v>
      </c>
      <c r="Q3808" s="9" t="s">
        <v>8316</v>
      </c>
      <c r="R3808" t="s">
        <v>8358</v>
      </c>
      <c r="S3808" s="14">
        <f t="shared" si="500"/>
        <v>41798.967372685183</v>
      </c>
      <c r="T3808" s="14">
        <f t="shared" si="501"/>
        <v>41818.967372685183</v>
      </c>
      <c r="U3808">
        <f t="shared" si="507"/>
        <v>6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499"/>
        <v>0.30333333333333334</v>
      </c>
      <c r="P3809"/>
      <c r="Q3809" s="9" t="s">
        <v>8316</v>
      </c>
      <c r="R3809" t="s">
        <v>8358</v>
      </c>
      <c r="S3809" s="14">
        <f t="shared" si="500"/>
        <v>42090.617349537039</v>
      </c>
      <c r="T3809" s="14">
        <f t="shared" si="501"/>
        <v>42097.617349537039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499"/>
        <v>1</v>
      </c>
      <c r="P3810"/>
      <c r="Q3810" s="9" t="s">
        <v>8316</v>
      </c>
      <c r="R3810" t="s">
        <v>8317</v>
      </c>
      <c r="S3810" s="14">
        <f t="shared" si="500"/>
        <v>42059.162256944452</v>
      </c>
      <c r="T3810" s="14">
        <f t="shared" si="501"/>
        <v>42119.12059027778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499"/>
        <v>1.0125</v>
      </c>
      <c r="P3811"/>
      <c r="Q3811" s="9" t="s">
        <v>8316</v>
      </c>
      <c r="R3811" t="s">
        <v>8317</v>
      </c>
      <c r="S3811" s="14">
        <f t="shared" si="500"/>
        <v>41800.235034722224</v>
      </c>
      <c r="T3811" s="14">
        <f t="shared" si="501"/>
        <v>41850.666666666672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499"/>
        <v>1.2173333333333334</v>
      </c>
      <c r="P3812"/>
      <c r="Q3812" s="9" t="s">
        <v>8316</v>
      </c>
      <c r="R3812" t="s">
        <v>8317</v>
      </c>
      <c r="S3812" s="14">
        <f t="shared" si="500"/>
        <v>42054.557384259264</v>
      </c>
      <c r="T3812" s="14">
        <f t="shared" si="501"/>
        <v>42084.515717592592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499"/>
        <v>3.3</v>
      </c>
      <c r="P3813"/>
      <c r="Q3813" s="9" t="s">
        <v>8316</v>
      </c>
      <c r="R3813" t="s">
        <v>8317</v>
      </c>
      <c r="S3813" s="14">
        <f t="shared" si="500"/>
        <v>42487.335335648146</v>
      </c>
      <c r="T3813" s="14">
        <f t="shared" si="501"/>
        <v>42521.166666666664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499"/>
        <v>1.0954999999999999</v>
      </c>
      <c r="P3814"/>
      <c r="Q3814" s="9" t="s">
        <v>8316</v>
      </c>
      <c r="R3814" t="s">
        <v>8317</v>
      </c>
      <c r="S3814" s="14">
        <f t="shared" si="500"/>
        <v>42109.459583333337</v>
      </c>
      <c r="T3814" s="14">
        <f t="shared" si="501"/>
        <v>42155.874305555561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499"/>
        <v>1.0095190476190474</v>
      </c>
      <c r="P3815"/>
      <c r="Q3815" s="9" t="s">
        <v>8316</v>
      </c>
      <c r="R3815" t="s">
        <v>8317</v>
      </c>
      <c r="S3815" s="14">
        <f t="shared" si="500"/>
        <v>42496.984039351853</v>
      </c>
      <c r="T3815" s="14">
        <f t="shared" si="501"/>
        <v>42535.613194444442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499"/>
        <v>1.4013333333333333</v>
      </c>
      <c r="P3816"/>
      <c r="Q3816" s="9" t="s">
        <v>8316</v>
      </c>
      <c r="R3816" t="s">
        <v>8317</v>
      </c>
      <c r="S3816" s="14">
        <f t="shared" si="500"/>
        <v>42058.612407407411</v>
      </c>
      <c r="T3816" s="14">
        <f t="shared" si="501"/>
        <v>42094.874305555561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499"/>
        <v>1.0000100000000001</v>
      </c>
      <c r="P3817"/>
      <c r="Q3817" s="9" t="s">
        <v>8316</v>
      </c>
      <c r="R3817" t="s">
        <v>8317</v>
      </c>
      <c r="S3817" s="14">
        <f t="shared" si="500"/>
        <v>42206.968252314815</v>
      </c>
      <c r="T3817" s="14">
        <f t="shared" si="501"/>
        <v>42236.666666666664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499"/>
        <v>1.19238</v>
      </c>
      <c r="P3818"/>
      <c r="Q3818" s="9" t="s">
        <v>8316</v>
      </c>
      <c r="R3818" t="s">
        <v>8317</v>
      </c>
      <c r="S3818" s="14">
        <f t="shared" si="500"/>
        <v>41807.398414351854</v>
      </c>
      <c r="T3818" s="14">
        <f t="shared" si="501"/>
        <v>41837.398414351854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499"/>
        <v>1.0725</v>
      </c>
      <c r="P3819"/>
      <c r="Q3819" s="9" t="s">
        <v>8316</v>
      </c>
      <c r="R3819" t="s">
        <v>8317</v>
      </c>
      <c r="S3819" s="14">
        <f t="shared" si="500"/>
        <v>42284.405277777776</v>
      </c>
      <c r="T3819" s="14">
        <f t="shared" si="501"/>
        <v>42300.874305555561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499"/>
        <v>2.2799999999999998</v>
      </c>
      <c r="P3820"/>
      <c r="Q3820" s="9" t="s">
        <v>8316</v>
      </c>
      <c r="R3820" t="s">
        <v>8317</v>
      </c>
      <c r="S3820" s="14">
        <f t="shared" si="500"/>
        <v>42045.550717592596</v>
      </c>
      <c r="T3820" s="14">
        <f t="shared" si="501"/>
        <v>42075.509050925924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499"/>
        <v>1.0640000000000001</v>
      </c>
      <c r="P3821"/>
      <c r="Q3821" s="9" t="s">
        <v>8316</v>
      </c>
      <c r="R3821" t="s">
        <v>8317</v>
      </c>
      <c r="S3821" s="14">
        <f t="shared" si="500"/>
        <v>42183.917870370373</v>
      </c>
      <c r="T3821" s="14">
        <f t="shared" si="501"/>
        <v>42202.584722222229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499"/>
        <v>1.4333333333333333</v>
      </c>
      <c r="P3822"/>
      <c r="Q3822" s="9" t="s">
        <v>8316</v>
      </c>
      <c r="R3822" t="s">
        <v>8317</v>
      </c>
      <c r="S3822" s="14">
        <f t="shared" si="500"/>
        <v>42160.36015046297</v>
      </c>
      <c r="T3822" s="14">
        <f t="shared" si="501"/>
        <v>42190.36015046297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499"/>
        <v>1.0454285714285714</v>
      </c>
      <c r="P3823"/>
      <c r="Q3823" s="9" t="s">
        <v>8316</v>
      </c>
      <c r="R3823" t="s">
        <v>8317</v>
      </c>
      <c r="S3823" s="14">
        <f t="shared" si="500"/>
        <v>42340.888969907413</v>
      </c>
      <c r="T3823" s="14">
        <f t="shared" si="501"/>
        <v>42372.888969907413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499"/>
        <v>1.1002000000000001</v>
      </c>
      <c r="P3824"/>
      <c r="Q3824" s="9" t="s">
        <v>8316</v>
      </c>
      <c r="R3824" t="s">
        <v>8317</v>
      </c>
      <c r="S3824" s="14">
        <f t="shared" si="500"/>
        <v>42329.546493055554</v>
      </c>
      <c r="T3824" s="14">
        <f t="shared" si="501"/>
        <v>42388.665972222225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499"/>
        <v>1.06</v>
      </c>
      <c r="P3825"/>
      <c r="Q3825" s="9" t="s">
        <v>8316</v>
      </c>
      <c r="R3825" t="s">
        <v>8317</v>
      </c>
      <c r="S3825" s="14">
        <f t="shared" si="500"/>
        <v>42170.618564814817</v>
      </c>
      <c r="T3825" s="14">
        <f t="shared" si="501"/>
        <v>42204.874305555561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499"/>
        <v>1.08</v>
      </c>
      <c r="P3826"/>
      <c r="Q3826" s="9" t="s">
        <v>8316</v>
      </c>
      <c r="R3826" t="s">
        <v>8317</v>
      </c>
      <c r="S3826" s="14">
        <f t="shared" si="500"/>
        <v>42571.33452546296</v>
      </c>
      <c r="T3826" s="14">
        <f t="shared" si="501"/>
        <v>42583.27847222222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499"/>
        <v>1.0542</v>
      </c>
      <c r="P3827"/>
      <c r="Q3827" s="9" t="s">
        <v>8316</v>
      </c>
      <c r="R3827" t="s">
        <v>8317</v>
      </c>
      <c r="S3827" s="14">
        <f t="shared" si="500"/>
        <v>42150.77793981482</v>
      </c>
      <c r="T3827" s="14">
        <f t="shared" si="501"/>
        <v>42171.77793981482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499"/>
        <v>1.1916666666666667</v>
      </c>
      <c r="P3828"/>
      <c r="Q3828" s="9" t="s">
        <v>8316</v>
      </c>
      <c r="R3828" t="s">
        <v>8317</v>
      </c>
      <c r="S3828" s="14">
        <f t="shared" si="500"/>
        <v>42101.131874999999</v>
      </c>
      <c r="T3828" s="14">
        <f t="shared" si="501"/>
        <v>42131.131874999999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499"/>
        <v>1.5266666666666666</v>
      </c>
      <c r="P3829"/>
      <c r="Q3829" s="9" t="s">
        <v>8316</v>
      </c>
      <c r="R3829" t="s">
        <v>8317</v>
      </c>
      <c r="S3829" s="14">
        <f t="shared" si="500"/>
        <v>42034.63658564815</v>
      </c>
      <c r="T3829" s="14">
        <f t="shared" si="501"/>
        <v>42089.708333333336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499"/>
        <v>1</v>
      </c>
      <c r="P3830"/>
      <c r="Q3830" s="9" t="s">
        <v>8316</v>
      </c>
      <c r="R3830" t="s">
        <v>8317</v>
      </c>
      <c r="S3830" s="14">
        <f t="shared" si="500"/>
        <v>41944.235960648155</v>
      </c>
      <c r="T3830" s="14">
        <f t="shared" si="501"/>
        <v>42004.277627314819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499"/>
        <v>1.002</v>
      </c>
      <c r="P3831"/>
      <c r="Q3831" s="9" t="s">
        <v>8316</v>
      </c>
      <c r="R3831" t="s">
        <v>8317</v>
      </c>
      <c r="S3831" s="14">
        <f t="shared" si="500"/>
        <v>42593.573738425934</v>
      </c>
      <c r="T3831" s="14">
        <f t="shared" si="501"/>
        <v>42613.573738425934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499"/>
        <v>2.25</v>
      </c>
      <c r="P3832"/>
      <c r="Q3832" s="9" t="s">
        <v>8316</v>
      </c>
      <c r="R3832" t="s">
        <v>8317</v>
      </c>
      <c r="S3832" s="14">
        <f t="shared" si="500"/>
        <v>42503.449201388888</v>
      </c>
      <c r="T3832" s="14">
        <f t="shared" si="501"/>
        <v>42517.449201388888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499"/>
        <v>1.0602199999999999</v>
      </c>
      <c r="P3833"/>
      <c r="Q3833" s="9" t="s">
        <v>8316</v>
      </c>
      <c r="R3833" t="s">
        <v>8317</v>
      </c>
      <c r="S3833" s="14">
        <f t="shared" si="500"/>
        <v>41927.557233796302</v>
      </c>
      <c r="T3833" s="14">
        <f t="shared" si="501"/>
        <v>41948.598900462966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499"/>
        <v>1.0466666666666666</v>
      </c>
      <c r="P3834"/>
      <c r="Q3834" s="9" t="s">
        <v>8316</v>
      </c>
      <c r="R3834" t="s">
        <v>8317</v>
      </c>
      <c r="S3834" s="14">
        <f t="shared" si="500"/>
        <v>42374.823321759257</v>
      </c>
      <c r="T3834" s="14">
        <f t="shared" si="501"/>
        <v>42419.823321759257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499"/>
        <v>1.1666666666666667</v>
      </c>
      <c r="P3835"/>
      <c r="Q3835" s="9" t="s">
        <v>8316</v>
      </c>
      <c r="R3835" t="s">
        <v>8317</v>
      </c>
      <c r="S3835" s="14">
        <f t="shared" si="500"/>
        <v>41963.580694444441</v>
      </c>
      <c r="T3835" s="14">
        <f t="shared" si="501"/>
        <v>41974.506249999999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499"/>
        <v>1.0903333333333334</v>
      </c>
      <c r="P3836"/>
      <c r="Q3836" s="9" t="s">
        <v>8316</v>
      </c>
      <c r="R3836" t="s">
        <v>8317</v>
      </c>
      <c r="S3836" s="14">
        <f t="shared" si="500"/>
        <v>42143.153553240743</v>
      </c>
      <c r="T3836" s="14">
        <f t="shared" si="501"/>
        <v>42173.153553240743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499"/>
        <v>1.6</v>
      </c>
      <c r="P3837"/>
      <c r="Q3837" s="9" t="s">
        <v>8316</v>
      </c>
      <c r="R3837" t="s">
        <v>8317</v>
      </c>
      <c r="S3837" s="14">
        <f t="shared" si="500"/>
        <v>42460.650555555556</v>
      </c>
      <c r="T3837" s="14">
        <f t="shared" si="501"/>
        <v>42481.650555555556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499"/>
        <v>1.125</v>
      </c>
      <c r="P3838"/>
      <c r="Q3838" s="9" t="s">
        <v>8316</v>
      </c>
      <c r="R3838" t="s">
        <v>8317</v>
      </c>
      <c r="S3838" s="14">
        <f t="shared" si="500"/>
        <v>42553.63486111111</v>
      </c>
      <c r="T3838" s="14">
        <f t="shared" si="501"/>
        <v>42584.881249999999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499"/>
        <v>1.0209999999999999</v>
      </c>
      <c r="P3839"/>
      <c r="Q3839" s="9" t="s">
        <v>8316</v>
      </c>
      <c r="R3839" t="s">
        <v>8317</v>
      </c>
      <c r="S3839" s="14">
        <f t="shared" si="500"/>
        <v>42152.474050925928</v>
      </c>
      <c r="T3839" s="14">
        <f t="shared" si="501"/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499"/>
        <v>1.00824</v>
      </c>
      <c r="P3840"/>
      <c r="Q3840" s="9" t="s">
        <v>8316</v>
      </c>
      <c r="R3840" t="s">
        <v>8317</v>
      </c>
      <c r="S3840" s="14">
        <f t="shared" si="500"/>
        <v>42116.419085648151</v>
      </c>
      <c r="T3840" s="14">
        <f t="shared" si="501"/>
        <v>42146.419085648151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499"/>
        <v>1.0125</v>
      </c>
      <c r="P3841"/>
      <c r="Q3841" s="9" t="s">
        <v>8316</v>
      </c>
      <c r="R3841" t="s">
        <v>8317</v>
      </c>
      <c r="S3841" s="14">
        <f t="shared" si="500"/>
        <v>42154.850972222222</v>
      </c>
      <c r="T3841" s="14">
        <f t="shared" si="501"/>
        <v>42214.850972222222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499"/>
        <v>65</v>
      </c>
      <c r="P3842"/>
      <c r="Q3842" s="9" t="s">
        <v>8316</v>
      </c>
      <c r="R3842" t="s">
        <v>8317</v>
      </c>
      <c r="S3842" s="14">
        <f t="shared" si="500"/>
        <v>42432.410057870373</v>
      </c>
      <c r="T3842" s="14">
        <f t="shared" si="501"/>
        <v>42457.368391203701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508">E3843/D3843</f>
        <v>8.72E-2</v>
      </c>
      <c r="P3843"/>
      <c r="Q3843" s="9" t="s">
        <v>8316</v>
      </c>
      <c r="R3843" t="s">
        <v>8317</v>
      </c>
      <c r="S3843" s="14">
        <f t="shared" ref="S3843:S3906" si="509">((J3843/60/60/24)+DATE(1970,1,1)+(-7/24))</f>
        <v>41780.494062500002</v>
      </c>
      <c r="T3843" s="14">
        <f t="shared" ref="T3843:T3906" si="510">((I3843/60/60/24)+DATE(1970,1,1)+(-7/24))</f>
        <v>41840.494062500002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508"/>
        <v>0.21940000000000001</v>
      </c>
      <c r="P3844"/>
      <c r="Q3844" s="9" t="s">
        <v>8316</v>
      </c>
      <c r="R3844" t="s">
        <v>8317</v>
      </c>
      <c r="S3844" s="14">
        <f t="shared" si="509"/>
        <v>41740.201990740745</v>
      </c>
      <c r="T3844" s="14">
        <f t="shared" si="510"/>
        <v>41770.201990740745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508"/>
        <v>0.21299999999999999</v>
      </c>
      <c r="P3845"/>
      <c r="Q3845" s="9" t="s">
        <v>8316</v>
      </c>
      <c r="R3845" t="s">
        <v>8317</v>
      </c>
      <c r="S3845" s="14">
        <f t="shared" si="509"/>
        <v>41765.780833333338</v>
      </c>
      <c r="T3845" s="14">
        <f t="shared" si="510"/>
        <v>41790.780833333338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508"/>
        <v>0.41489795918367345</v>
      </c>
      <c r="P3846"/>
      <c r="Q3846" s="9" t="s">
        <v>8316</v>
      </c>
      <c r="R3846" t="s">
        <v>8317</v>
      </c>
      <c r="S3846" s="14">
        <f t="shared" si="509"/>
        <v>41766.325625000005</v>
      </c>
      <c r="T3846" s="14">
        <f t="shared" si="510"/>
        <v>41792.999305555561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508"/>
        <v>2.1049999999999999E-2</v>
      </c>
      <c r="P3847"/>
      <c r="Q3847" s="9" t="s">
        <v>8316</v>
      </c>
      <c r="R3847" t="s">
        <v>8317</v>
      </c>
      <c r="S3847" s="14">
        <f t="shared" si="509"/>
        <v>42248.335347222222</v>
      </c>
      <c r="T3847" s="14">
        <f t="shared" si="510"/>
        <v>42278.335347222222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508"/>
        <v>2.7E-2</v>
      </c>
      <c r="P3848"/>
      <c r="Q3848" s="9" t="s">
        <v>8316</v>
      </c>
      <c r="R3848" t="s">
        <v>8317</v>
      </c>
      <c r="S3848" s="14">
        <f t="shared" si="509"/>
        <v>41884.929884259262</v>
      </c>
      <c r="T3848" s="14">
        <f t="shared" si="510"/>
        <v>41915.999305555561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508"/>
        <v>0.16161904761904761</v>
      </c>
      <c r="P3849"/>
      <c r="Q3849" s="9" t="s">
        <v>8316</v>
      </c>
      <c r="R3849" t="s">
        <v>8317</v>
      </c>
      <c r="S3849" s="14">
        <f t="shared" si="509"/>
        <v>42158.932766203703</v>
      </c>
      <c r="T3849" s="14">
        <f t="shared" si="510"/>
        <v>42203.932766203703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508"/>
        <v>0.16376923076923078</v>
      </c>
      <c r="P3850"/>
      <c r="Q3850" s="9" t="s">
        <v>8316</v>
      </c>
      <c r="R3850" t="s">
        <v>8317</v>
      </c>
      <c r="S3850" s="14">
        <f t="shared" si="509"/>
        <v>42265.525335648148</v>
      </c>
      <c r="T3850" s="14">
        <f t="shared" si="510"/>
        <v>42295.525335648148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508"/>
        <v>7.0433333333333334E-2</v>
      </c>
      <c r="P3851"/>
      <c r="Q3851" s="9" t="s">
        <v>8316</v>
      </c>
      <c r="R3851" t="s">
        <v>8317</v>
      </c>
      <c r="S3851" s="14">
        <f t="shared" si="509"/>
        <v>42136.47550925926</v>
      </c>
      <c r="T3851" s="14">
        <f t="shared" si="510"/>
        <v>42166.47550925926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508"/>
        <v>3.7999999999999999E-2</v>
      </c>
      <c r="P3852">
        <f>SUM(E3852/L3852)</f>
        <v>9.5</v>
      </c>
      <c r="Q3852" s="9" t="s">
        <v>8316</v>
      </c>
      <c r="R3852" t="s">
        <v>8317</v>
      </c>
      <c r="S3852" s="14">
        <f t="shared" si="509"/>
        <v>41974.832673611112</v>
      </c>
      <c r="T3852" s="14">
        <f t="shared" si="510"/>
        <v>42004.832673611112</v>
      </c>
      <c r="U3852">
        <f>SUM(L3852+5)</f>
        <v>9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508"/>
        <v>0.34079999999999999</v>
      </c>
      <c r="P3853"/>
      <c r="Q3853" s="9" t="s">
        <v>8316</v>
      </c>
      <c r="R3853" t="s">
        <v>8317</v>
      </c>
      <c r="S3853" s="14">
        <f t="shared" si="509"/>
        <v>42172.147905092592</v>
      </c>
      <c r="T3853" s="14">
        <f t="shared" si="510"/>
        <v>42202.147905092592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508"/>
        <v>2E-3</v>
      </c>
      <c r="P3854">
        <f t="shared" ref="P3854:P3855" si="511">SUM(E3854/L3854)</f>
        <v>10</v>
      </c>
      <c r="Q3854" s="9" t="s">
        <v>8316</v>
      </c>
      <c r="R3854" t="s">
        <v>8317</v>
      </c>
      <c r="S3854" s="14">
        <f t="shared" si="509"/>
        <v>42064.899027777785</v>
      </c>
      <c r="T3854" s="14">
        <f t="shared" si="510"/>
        <v>42089.857361111113</v>
      </c>
      <c r="U3854">
        <f t="shared" ref="U3854:U3855" si="512">SUM(L3854+5)</f>
        <v>7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508"/>
        <v>2.5999999999999998E-4</v>
      </c>
      <c r="P3855">
        <f t="shared" si="511"/>
        <v>13</v>
      </c>
      <c r="Q3855" s="9" t="s">
        <v>8316</v>
      </c>
      <c r="R3855" t="s">
        <v>8317</v>
      </c>
      <c r="S3855" s="14">
        <f t="shared" si="509"/>
        <v>41848.548356481486</v>
      </c>
      <c r="T3855" s="14">
        <f t="shared" si="510"/>
        <v>41883.548356481486</v>
      </c>
      <c r="U3855">
        <f t="shared" si="512"/>
        <v>7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508"/>
        <v>0.16254545454545455</v>
      </c>
      <c r="P3856"/>
      <c r="Q3856" s="9" t="s">
        <v>8316</v>
      </c>
      <c r="R3856" t="s">
        <v>8317</v>
      </c>
      <c r="S3856" s="14">
        <f t="shared" si="509"/>
        <v>42103.593263888892</v>
      </c>
      <c r="T3856" s="14">
        <f t="shared" si="510"/>
        <v>42133.593263888892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508"/>
        <v>2.5000000000000001E-2</v>
      </c>
      <c r="P3857"/>
      <c r="Q3857" s="9" t="s">
        <v>8316</v>
      </c>
      <c r="R3857" t="s">
        <v>8317</v>
      </c>
      <c r="S3857" s="14">
        <f t="shared" si="509"/>
        <v>42059.679062500007</v>
      </c>
      <c r="T3857" s="14">
        <f t="shared" si="510"/>
        <v>42089.637395833335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508"/>
        <v>2.0000000000000001E-4</v>
      </c>
      <c r="P3858">
        <f>SUM(E3858/L3858)</f>
        <v>1</v>
      </c>
      <c r="Q3858" s="9" t="s">
        <v>8316</v>
      </c>
      <c r="R3858" t="s">
        <v>8317</v>
      </c>
      <c r="S3858" s="14">
        <f t="shared" si="509"/>
        <v>42041.451423611114</v>
      </c>
      <c r="T3858" s="14">
        <f t="shared" si="510"/>
        <v>42071.409756944449</v>
      </c>
      <c r="U3858">
        <f>SUM(L3858+5)</f>
        <v>6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508"/>
        <v>5.1999999999999998E-2</v>
      </c>
      <c r="P3859"/>
      <c r="Q3859" s="9" t="s">
        <v>8316</v>
      </c>
      <c r="R3859" t="s">
        <v>8317</v>
      </c>
      <c r="S3859" s="14">
        <f t="shared" si="509"/>
        <v>41829.445486111115</v>
      </c>
      <c r="T3859" s="14">
        <f t="shared" si="510"/>
        <v>41852.425000000003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508"/>
        <v>0.02</v>
      </c>
      <c r="P3860"/>
      <c r="Q3860" s="9" t="s">
        <v>8316</v>
      </c>
      <c r="R3860" t="s">
        <v>8317</v>
      </c>
      <c r="S3860" s="14">
        <f t="shared" si="509"/>
        <v>42128.139398148152</v>
      </c>
      <c r="T3860" s="14">
        <f t="shared" si="510"/>
        <v>42146.583333333336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508"/>
        <v>4.0000000000000002E-4</v>
      </c>
      <c r="P3861">
        <f>SUM(E3861/L3861)</f>
        <v>1</v>
      </c>
      <c r="Q3861" s="9" t="s">
        <v>8316</v>
      </c>
      <c r="R3861" t="s">
        <v>8317</v>
      </c>
      <c r="S3861" s="14">
        <f t="shared" si="509"/>
        <v>41789.601932870377</v>
      </c>
      <c r="T3861" s="14">
        <f t="shared" si="510"/>
        <v>41815.583333333336</v>
      </c>
      <c r="U3861">
        <f>SUM(L3861+5)</f>
        <v>6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508"/>
        <v>0.17666666666666667</v>
      </c>
      <c r="P3862"/>
      <c r="Q3862" s="9" t="s">
        <v>8316</v>
      </c>
      <c r="R3862" t="s">
        <v>8317</v>
      </c>
      <c r="S3862" s="14">
        <f t="shared" si="509"/>
        <v>41833.369328703702</v>
      </c>
      <c r="T3862" s="14">
        <f t="shared" si="510"/>
        <v>41863.369328703702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508"/>
        <v>0.05</v>
      </c>
      <c r="P3863"/>
      <c r="Q3863" s="9" t="s">
        <v>8316</v>
      </c>
      <c r="R3863" t="s">
        <v>8317</v>
      </c>
      <c r="S3863" s="14">
        <f t="shared" si="509"/>
        <v>41914.298344907409</v>
      </c>
      <c r="T3863" s="14">
        <f t="shared" si="510"/>
        <v>41955.615972222229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508"/>
        <v>1.3333333333333334E-4</v>
      </c>
      <c r="P3864">
        <f t="shared" ref="P3864:P3865" si="513">SUM(E3864/L3864)</f>
        <v>1</v>
      </c>
      <c r="Q3864" s="9" t="s">
        <v>8316</v>
      </c>
      <c r="R3864" t="s">
        <v>8317</v>
      </c>
      <c r="S3864" s="14">
        <f t="shared" si="509"/>
        <v>42610.969398148147</v>
      </c>
      <c r="T3864" s="14">
        <f t="shared" si="510"/>
        <v>42625.415972222225</v>
      </c>
      <c r="U3864">
        <f t="shared" ref="U3864:U3865" si="514">SUM(L3864+5)</f>
        <v>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508"/>
        <v>0</v>
      </c>
      <c r="P3865" t="e">
        <f t="shared" si="513"/>
        <v>#DIV/0!</v>
      </c>
      <c r="Q3865" s="9" t="s">
        <v>8316</v>
      </c>
      <c r="R3865" t="s">
        <v>8317</v>
      </c>
      <c r="S3865" s="14">
        <f t="shared" si="509"/>
        <v>42253.341493055559</v>
      </c>
      <c r="T3865" s="14">
        <f t="shared" si="510"/>
        <v>42313.383159722223</v>
      </c>
      <c r="U3865">
        <f t="shared" si="514"/>
        <v>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508"/>
        <v>1.2E-2</v>
      </c>
      <c r="P3866"/>
      <c r="Q3866" s="9" t="s">
        <v>8316</v>
      </c>
      <c r="R3866" t="s">
        <v>8317</v>
      </c>
      <c r="S3866" s="14">
        <f t="shared" si="509"/>
        <v>42295.600162037044</v>
      </c>
      <c r="T3866" s="14">
        <f t="shared" si="510"/>
        <v>42325.641828703701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508"/>
        <v>0.26937422295897223</v>
      </c>
      <c r="P3867"/>
      <c r="Q3867" s="9" t="s">
        <v>8316</v>
      </c>
      <c r="R3867" t="s">
        <v>8317</v>
      </c>
      <c r="S3867" s="14">
        <f t="shared" si="509"/>
        <v>41841.359930555562</v>
      </c>
      <c r="T3867" s="14">
        <f t="shared" si="510"/>
        <v>41880.9375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508"/>
        <v>5.4999999999999997E-3</v>
      </c>
      <c r="P3868"/>
      <c r="Q3868" s="9" t="s">
        <v>8316</v>
      </c>
      <c r="R3868" t="s">
        <v>8317</v>
      </c>
      <c r="S3868" s="14">
        <f t="shared" si="509"/>
        <v>42402.655335648153</v>
      </c>
      <c r="T3868" s="14">
        <f t="shared" si="510"/>
        <v>42451.853472222225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508"/>
        <v>0.1255</v>
      </c>
      <c r="P3869"/>
      <c r="Q3869" s="9" t="s">
        <v>8316</v>
      </c>
      <c r="R3869" t="s">
        <v>8317</v>
      </c>
      <c r="S3869" s="14">
        <f t="shared" si="509"/>
        <v>42509.522442129637</v>
      </c>
      <c r="T3869" s="14">
        <f t="shared" si="510"/>
        <v>42539.522442129637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508"/>
        <v>2E-3</v>
      </c>
      <c r="P3870">
        <f>SUM(E3870/L3870)</f>
        <v>10</v>
      </c>
      <c r="Q3870" s="9" t="s">
        <v>8316</v>
      </c>
      <c r="R3870" t="s">
        <v>8358</v>
      </c>
      <c r="S3870" s="14">
        <f t="shared" si="509"/>
        <v>41865.368113425924</v>
      </c>
      <c r="T3870" s="14">
        <f t="shared" si="510"/>
        <v>41890.368113425924</v>
      </c>
      <c r="U3870">
        <f>SUM(L3870+5)</f>
        <v>6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508"/>
        <v>3.44748684310884E-2</v>
      </c>
      <c r="P3871"/>
      <c r="Q3871" s="9" t="s">
        <v>8316</v>
      </c>
      <c r="R3871" t="s">
        <v>8358</v>
      </c>
      <c r="S3871" s="14">
        <f t="shared" si="509"/>
        <v>42047.43277777778</v>
      </c>
      <c r="T3871" s="14">
        <f t="shared" si="510"/>
        <v>42076.84097222222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508"/>
        <v>0.15</v>
      </c>
      <c r="P3872"/>
      <c r="Q3872" s="9" t="s">
        <v>8316</v>
      </c>
      <c r="R3872" t="s">
        <v>8358</v>
      </c>
      <c r="S3872" s="14">
        <f t="shared" si="509"/>
        <v>41792.880532407406</v>
      </c>
      <c r="T3872" s="14">
        <f t="shared" si="510"/>
        <v>41822.880532407406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508"/>
        <v>2.6666666666666668E-2</v>
      </c>
      <c r="P3873"/>
      <c r="Q3873" s="9" t="s">
        <v>8316</v>
      </c>
      <c r="R3873" t="s">
        <v>8358</v>
      </c>
      <c r="S3873" s="14">
        <f t="shared" si="509"/>
        <v>42763.489004629628</v>
      </c>
      <c r="T3873" s="14">
        <f t="shared" si="510"/>
        <v>42823.447337962971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508"/>
        <v>0</v>
      </c>
      <c r="P3874" t="e">
        <f t="shared" ref="P3874:P3877" si="515">SUM(E3874/L3874)</f>
        <v>#DIV/0!</v>
      </c>
      <c r="Q3874" s="9" t="s">
        <v>8316</v>
      </c>
      <c r="R3874" t="s">
        <v>8358</v>
      </c>
      <c r="S3874" s="14">
        <f t="shared" si="509"/>
        <v>42179.854120370372</v>
      </c>
      <c r="T3874" s="14">
        <f t="shared" si="510"/>
        <v>42229.854120370372</v>
      </c>
      <c r="U3874">
        <f t="shared" ref="U3874:U3877" si="516">SUM(L3874+5)</f>
        <v>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508"/>
        <v>0</v>
      </c>
      <c r="P3875" t="e">
        <f t="shared" si="515"/>
        <v>#DIV/0!</v>
      </c>
      <c r="Q3875" s="9" t="s">
        <v>8316</v>
      </c>
      <c r="R3875" t="s">
        <v>8358</v>
      </c>
      <c r="S3875" s="14">
        <f t="shared" si="509"/>
        <v>42255.404340277782</v>
      </c>
      <c r="T3875" s="14">
        <f t="shared" si="510"/>
        <v>42285.404340277782</v>
      </c>
      <c r="U3875">
        <f t="shared" si="516"/>
        <v>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508"/>
        <v>0</v>
      </c>
      <c r="P3876" t="e">
        <f t="shared" si="515"/>
        <v>#DIV/0!</v>
      </c>
      <c r="Q3876" s="9" t="s">
        <v>8316</v>
      </c>
      <c r="R3876" t="s">
        <v>8358</v>
      </c>
      <c r="S3876" s="14">
        <f t="shared" si="509"/>
        <v>42006.724791666667</v>
      </c>
      <c r="T3876" s="14">
        <f t="shared" si="510"/>
        <v>42027.750000000007</v>
      </c>
      <c r="U3876">
        <f t="shared" si="516"/>
        <v>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508"/>
        <v>0</v>
      </c>
      <c r="P3877" t="e">
        <f t="shared" si="515"/>
        <v>#DIV/0!</v>
      </c>
      <c r="Q3877" s="9" t="s">
        <v>8316</v>
      </c>
      <c r="R3877" t="s">
        <v>8358</v>
      </c>
      <c r="S3877" s="14">
        <f t="shared" si="509"/>
        <v>42615.055150462962</v>
      </c>
      <c r="T3877" s="14">
        <f t="shared" si="510"/>
        <v>42616.125000000007</v>
      </c>
      <c r="U3877">
        <f t="shared" si="516"/>
        <v>5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508"/>
        <v>0.52794871794871789</v>
      </c>
      <c r="P3878"/>
      <c r="Q3878" s="9" t="s">
        <v>8316</v>
      </c>
      <c r="R3878" t="s">
        <v>8358</v>
      </c>
      <c r="S3878" s="14">
        <f t="shared" si="509"/>
        <v>42372.332500000004</v>
      </c>
      <c r="T3878" s="14">
        <f t="shared" si="510"/>
        <v>42402.332500000004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508"/>
        <v>4.9639999999999997E-2</v>
      </c>
      <c r="P3879"/>
      <c r="Q3879" s="9" t="s">
        <v>8316</v>
      </c>
      <c r="R3879" t="s">
        <v>8358</v>
      </c>
      <c r="S3879" s="14">
        <f t="shared" si="509"/>
        <v>42682.386018518526</v>
      </c>
      <c r="T3879" s="14">
        <f t="shared" si="510"/>
        <v>42712.386018518526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508"/>
        <v>5.5555555555555556E-4</v>
      </c>
      <c r="P3880">
        <f t="shared" ref="P3880:P3881" si="517">SUM(E3880/L3880)</f>
        <v>10</v>
      </c>
      <c r="Q3880" s="9" t="s">
        <v>8316</v>
      </c>
      <c r="R3880" t="s">
        <v>8358</v>
      </c>
      <c r="S3880" s="14">
        <f t="shared" si="509"/>
        <v>42154.52715277778</v>
      </c>
      <c r="T3880" s="14">
        <f t="shared" si="510"/>
        <v>42184.874305555561</v>
      </c>
      <c r="U3880">
        <f t="shared" ref="U3880:U3881" si="518">SUM(L3880+5)</f>
        <v>6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508"/>
        <v>0</v>
      </c>
      <c r="P3881" t="e">
        <f t="shared" si="517"/>
        <v>#DIV/0!</v>
      </c>
      <c r="Q3881" s="9" t="s">
        <v>8316</v>
      </c>
      <c r="R3881" t="s">
        <v>8358</v>
      </c>
      <c r="S3881" s="14">
        <f t="shared" si="509"/>
        <v>41999.569398148153</v>
      </c>
      <c r="T3881" s="14">
        <f t="shared" si="510"/>
        <v>42029.569398148153</v>
      </c>
      <c r="U3881">
        <f t="shared" si="518"/>
        <v>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508"/>
        <v>0.13066666666666665</v>
      </c>
      <c r="P3882"/>
      <c r="Q3882" s="9" t="s">
        <v>8316</v>
      </c>
      <c r="R3882" t="s">
        <v>8358</v>
      </c>
      <c r="S3882" s="14">
        <f t="shared" si="509"/>
        <v>41815.523379629631</v>
      </c>
      <c r="T3882" s="14">
        <f t="shared" si="510"/>
        <v>41850.666666666672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508"/>
        <v>0.05</v>
      </c>
      <c r="P3883"/>
      <c r="Q3883" s="9" t="s">
        <v>8316</v>
      </c>
      <c r="R3883" t="s">
        <v>8358</v>
      </c>
      <c r="S3883" s="14">
        <f t="shared" si="509"/>
        <v>42755.726840277777</v>
      </c>
      <c r="T3883" s="14">
        <f t="shared" si="510"/>
        <v>42785.726840277777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508"/>
        <v>0</v>
      </c>
      <c r="P3884" t="e">
        <f t="shared" ref="P3884:P3888" si="519">SUM(E3884/L3884)</f>
        <v>#DIV/0!</v>
      </c>
      <c r="Q3884" s="9" t="s">
        <v>8316</v>
      </c>
      <c r="R3884" t="s">
        <v>8358</v>
      </c>
      <c r="S3884" s="14">
        <f t="shared" si="509"/>
        <v>42373.691782407412</v>
      </c>
      <c r="T3884" s="14">
        <f t="shared" si="510"/>
        <v>42400.668750000004</v>
      </c>
      <c r="U3884">
        <f t="shared" ref="U3884:U3888" si="520">SUM(L3884+5)</f>
        <v>5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508"/>
        <v>0</v>
      </c>
      <c r="P3885" t="e">
        <f t="shared" si="519"/>
        <v>#DIV/0!</v>
      </c>
      <c r="Q3885" s="9" t="s">
        <v>8316</v>
      </c>
      <c r="R3885" t="s">
        <v>8358</v>
      </c>
      <c r="S3885" s="14">
        <f t="shared" si="509"/>
        <v>41854.310983796298</v>
      </c>
      <c r="T3885" s="14">
        <f t="shared" si="510"/>
        <v>41884.310983796298</v>
      </c>
      <c r="U3885">
        <f t="shared" si="520"/>
        <v>5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508"/>
        <v>0</v>
      </c>
      <c r="P3886" t="e">
        <f t="shared" si="519"/>
        <v>#DIV/0!</v>
      </c>
      <c r="Q3886" s="9" t="s">
        <v>8316</v>
      </c>
      <c r="R3886" t="s">
        <v>8358</v>
      </c>
      <c r="S3886" s="14">
        <f t="shared" si="509"/>
        <v>42065.499907407408</v>
      </c>
      <c r="T3886" s="14">
        <f t="shared" si="510"/>
        <v>42090.458240740743</v>
      </c>
      <c r="U3886">
        <f t="shared" si="520"/>
        <v>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508"/>
        <v>0</v>
      </c>
      <c r="P3887" t="e">
        <f t="shared" si="519"/>
        <v>#DIV/0!</v>
      </c>
      <c r="Q3887" s="9" t="s">
        <v>8316</v>
      </c>
      <c r="R3887" t="s">
        <v>8358</v>
      </c>
      <c r="S3887" s="14">
        <f t="shared" si="509"/>
        <v>42469.659618055557</v>
      </c>
      <c r="T3887" s="14">
        <f t="shared" si="510"/>
        <v>42499.659618055557</v>
      </c>
      <c r="U3887">
        <f t="shared" si="520"/>
        <v>5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508"/>
        <v>0</v>
      </c>
      <c r="P3888" t="e">
        <f t="shared" si="519"/>
        <v>#DIV/0!</v>
      </c>
      <c r="Q3888" s="9" t="s">
        <v>8316</v>
      </c>
      <c r="R3888" t="s">
        <v>8358</v>
      </c>
      <c r="S3888" s="14">
        <f t="shared" si="509"/>
        <v>41953.936365740745</v>
      </c>
      <c r="T3888" s="14">
        <f t="shared" si="510"/>
        <v>41983.936365740745</v>
      </c>
      <c r="U3888">
        <f t="shared" si="520"/>
        <v>5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508"/>
        <v>1.7500000000000002E-2</v>
      </c>
      <c r="P3889"/>
      <c r="Q3889" s="9" t="s">
        <v>8316</v>
      </c>
      <c r="R3889" t="s">
        <v>8358</v>
      </c>
      <c r="S3889" s="14">
        <f t="shared" si="509"/>
        <v>42079.566307870373</v>
      </c>
      <c r="T3889" s="14">
        <f t="shared" si="510"/>
        <v>42125.625000000007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508"/>
        <v>0.27100000000000002</v>
      </c>
      <c r="P3890"/>
      <c r="Q3890" s="9" t="s">
        <v>8316</v>
      </c>
      <c r="R3890" t="s">
        <v>8317</v>
      </c>
      <c r="S3890" s="14">
        <f t="shared" si="509"/>
        <v>42762.254143518519</v>
      </c>
      <c r="T3890" s="14">
        <f t="shared" si="510"/>
        <v>42792.254143518519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508"/>
        <v>1.4749999999999999E-2</v>
      </c>
      <c r="P3891"/>
      <c r="Q3891" s="9" t="s">
        <v>8316</v>
      </c>
      <c r="R3891" t="s">
        <v>8317</v>
      </c>
      <c r="S3891" s="14">
        <f t="shared" si="509"/>
        <v>41976.713310185187</v>
      </c>
      <c r="T3891" s="14">
        <f t="shared" si="510"/>
        <v>42008.68472222222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508"/>
        <v>0.16826666666666668</v>
      </c>
      <c r="P3892"/>
      <c r="Q3892" s="9" t="s">
        <v>8316</v>
      </c>
      <c r="R3892" t="s">
        <v>8317</v>
      </c>
      <c r="S3892" s="14">
        <f t="shared" si="509"/>
        <v>42171.466944444452</v>
      </c>
      <c r="T3892" s="14">
        <f t="shared" si="510"/>
        <v>42231.466944444452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508"/>
        <v>0.32500000000000001</v>
      </c>
      <c r="P3893"/>
      <c r="Q3893" s="9" t="s">
        <v>8316</v>
      </c>
      <c r="R3893" t="s">
        <v>8317</v>
      </c>
      <c r="S3893" s="14">
        <f t="shared" si="509"/>
        <v>42055.840787037036</v>
      </c>
      <c r="T3893" s="14">
        <f t="shared" si="510"/>
        <v>42085.915972222225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508"/>
        <v>0</v>
      </c>
      <c r="P3894" t="e">
        <f>SUM(E3894/L3894)</f>
        <v>#DIV/0!</v>
      </c>
      <c r="Q3894" s="9" t="s">
        <v>8316</v>
      </c>
      <c r="R3894" t="s">
        <v>8317</v>
      </c>
      <c r="S3894" s="14">
        <f t="shared" si="509"/>
        <v>41867.360613425932</v>
      </c>
      <c r="T3894" s="14">
        <f t="shared" si="510"/>
        <v>41875</v>
      </c>
      <c r="U3894">
        <f>SUM(L3894+5)</f>
        <v>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508"/>
        <v>0.2155</v>
      </c>
      <c r="P3895"/>
      <c r="Q3895" s="9" t="s">
        <v>8316</v>
      </c>
      <c r="R3895" t="s">
        <v>8317</v>
      </c>
      <c r="S3895" s="14">
        <f t="shared" si="509"/>
        <v>41779.366203703707</v>
      </c>
      <c r="T3895" s="14">
        <f t="shared" si="510"/>
        <v>41820.958333333336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508"/>
        <v>3.4666666666666665E-2</v>
      </c>
      <c r="P3896"/>
      <c r="Q3896" s="9" t="s">
        <v>8316</v>
      </c>
      <c r="R3896" t="s">
        <v>8317</v>
      </c>
      <c r="S3896" s="14">
        <f t="shared" si="509"/>
        <v>42679.666805555556</v>
      </c>
      <c r="T3896" s="14">
        <f t="shared" si="510"/>
        <v>42709.915972222225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508"/>
        <v>0.05</v>
      </c>
      <c r="P3897"/>
      <c r="Q3897" s="9" t="s">
        <v>8316</v>
      </c>
      <c r="R3897" t="s">
        <v>8317</v>
      </c>
      <c r="S3897" s="14">
        <f t="shared" si="509"/>
        <v>42031.958541666674</v>
      </c>
      <c r="T3897" s="14">
        <f t="shared" si="510"/>
        <v>42062.958541666674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508"/>
        <v>0.10625</v>
      </c>
      <c r="P3898"/>
      <c r="Q3898" s="9" t="s">
        <v>8316</v>
      </c>
      <c r="R3898" t="s">
        <v>8317</v>
      </c>
      <c r="S3898" s="14">
        <f t="shared" si="509"/>
        <v>41792.90020833334</v>
      </c>
      <c r="T3898" s="14">
        <f t="shared" si="510"/>
        <v>41806.90020833334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508"/>
        <v>0.17599999999999999</v>
      </c>
      <c r="P3899"/>
      <c r="Q3899" s="9" t="s">
        <v>8316</v>
      </c>
      <c r="R3899" t="s">
        <v>8317</v>
      </c>
      <c r="S3899" s="14">
        <f t="shared" si="509"/>
        <v>41982.581979166665</v>
      </c>
      <c r="T3899" s="14">
        <f t="shared" si="510"/>
        <v>42012.581979166665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508"/>
        <v>0.3256</v>
      </c>
      <c r="P3900"/>
      <c r="Q3900" s="9" t="s">
        <v>8316</v>
      </c>
      <c r="R3900" t="s">
        <v>8317</v>
      </c>
      <c r="S3900" s="14">
        <f t="shared" si="509"/>
        <v>42193.190625000003</v>
      </c>
      <c r="T3900" s="14">
        <f t="shared" si="510"/>
        <v>42233.375000000007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508"/>
        <v>1.2500000000000001E-2</v>
      </c>
      <c r="P3901"/>
      <c r="Q3901" s="9" t="s">
        <v>8316</v>
      </c>
      <c r="R3901" t="s">
        <v>8317</v>
      </c>
      <c r="S3901" s="14">
        <f t="shared" si="509"/>
        <v>41843.483344907407</v>
      </c>
      <c r="T3901" s="14">
        <f t="shared" si="510"/>
        <v>41863.483344907407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508"/>
        <v>5.3999999999999999E-2</v>
      </c>
      <c r="P3902"/>
      <c r="Q3902" s="9" t="s">
        <v>8316</v>
      </c>
      <c r="R3902" t="s">
        <v>8317</v>
      </c>
      <c r="S3902" s="14">
        <f t="shared" si="509"/>
        <v>42135.800821759265</v>
      </c>
      <c r="T3902" s="14">
        <f t="shared" si="510"/>
        <v>42165.800821759265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508"/>
        <v>8.3333333333333332E-3</v>
      </c>
      <c r="P3903"/>
      <c r="Q3903" s="9" t="s">
        <v>8316</v>
      </c>
      <c r="R3903" t="s">
        <v>8317</v>
      </c>
      <c r="S3903" s="14">
        <f t="shared" si="509"/>
        <v>42317.534710648157</v>
      </c>
      <c r="T3903" s="14">
        <f t="shared" si="510"/>
        <v>42357.534710648157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508"/>
        <v>0.48833333333333334</v>
      </c>
      <c r="P3904"/>
      <c r="Q3904" s="9" t="s">
        <v>8316</v>
      </c>
      <c r="R3904" t="s">
        <v>8317</v>
      </c>
      <c r="S3904" s="14">
        <f t="shared" si="509"/>
        <v>42663.176412037043</v>
      </c>
      <c r="T3904" s="14">
        <f t="shared" si="510"/>
        <v>42688.218078703707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508"/>
        <v>0</v>
      </c>
      <c r="P3905" t="e">
        <f t="shared" ref="P3905:P3906" si="521">SUM(E3905/L3905)</f>
        <v>#DIV/0!</v>
      </c>
      <c r="Q3905" s="9" t="s">
        <v>8316</v>
      </c>
      <c r="R3905" t="s">
        <v>8317</v>
      </c>
      <c r="S3905" s="14">
        <f t="shared" si="509"/>
        <v>42185.719502314816</v>
      </c>
      <c r="T3905" s="14">
        <f t="shared" si="510"/>
        <v>42230.526388888895</v>
      </c>
      <c r="U3905">
        <f t="shared" ref="U3905:U3906" si="522">SUM(L3905+5)</f>
        <v>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508"/>
        <v>2.9999999999999997E-4</v>
      </c>
      <c r="P3906">
        <f t="shared" si="521"/>
        <v>1.5</v>
      </c>
      <c r="Q3906" s="9" t="s">
        <v>8316</v>
      </c>
      <c r="R3906" t="s">
        <v>8317</v>
      </c>
      <c r="S3906" s="14">
        <f t="shared" si="509"/>
        <v>42094.937500000007</v>
      </c>
      <c r="T3906" s="14">
        <f t="shared" si="510"/>
        <v>42108.919444444451</v>
      </c>
      <c r="U3906">
        <f t="shared" si="522"/>
        <v>7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523">E3907/D3907</f>
        <v>0.11533333333333333</v>
      </c>
      <c r="P3907"/>
      <c r="Q3907" s="9" t="s">
        <v>8316</v>
      </c>
      <c r="R3907" t="s">
        <v>8317</v>
      </c>
      <c r="S3907" s="14">
        <f t="shared" ref="S3907:S3970" si="524">((J3907/60/60/24)+DATE(1970,1,1)+(-7/24))</f>
        <v>42124.33221064815</v>
      </c>
      <c r="T3907" s="14">
        <f t="shared" ref="T3907:T3970" si="525">((I3907/60/60/24)+DATE(1970,1,1)+(-7/24))</f>
        <v>42166.666666666664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523"/>
        <v>0.67333333333333334</v>
      </c>
      <c r="P3908"/>
      <c r="Q3908" s="9" t="s">
        <v>8316</v>
      </c>
      <c r="R3908" t="s">
        <v>8317</v>
      </c>
      <c r="S3908" s="14">
        <f t="shared" si="524"/>
        <v>42143.626076388893</v>
      </c>
      <c r="T3908" s="14">
        <f t="shared" si="525"/>
        <v>42181.267361111117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523"/>
        <v>0.153</v>
      </c>
      <c r="P3909"/>
      <c r="Q3909" s="9" t="s">
        <v>8316</v>
      </c>
      <c r="R3909" t="s">
        <v>8317</v>
      </c>
      <c r="S3909" s="14">
        <f t="shared" si="524"/>
        <v>41906.527847222227</v>
      </c>
      <c r="T3909" s="14">
        <f t="shared" si="525"/>
        <v>41938.547222222223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523"/>
        <v>8.666666666666667E-2</v>
      </c>
      <c r="P3910"/>
      <c r="Q3910" s="9" t="s">
        <v>8316</v>
      </c>
      <c r="R3910" t="s">
        <v>8317</v>
      </c>
      <c r="S3910" s="14">
        <f t="shared" si="524"/>
        <v>41833.843703703707</v>
      </c>
      <c r="T3910" s="14">
        <f t="shared" si="525"/>
        <v>41848.843703703707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523"/>
        <v>2.2499999999999998E-3</v>
      </c>
      <c r="P3911">
        <f>SUM(E3911/L3911)</f>
        <v>33.75</v>
      </c>
      <c r="Q3911" s="9" t="s">
        <v>8316</v>
      </c>
      <c r="R3911" t="s">
        <v>8317</v>
      </c>
      <c r="S3911" s="14">
        <f t="shared" si="524"/>
        <v>41863.067615740743</v>
      </c>
      <c r="T3911" s="14">
        <f t="shared" si="525"/>
        <v>41893.067615740743</v>
      </c>
      <c r="U3911">
        <f>SUM(L3911+5)</f>
        <v>9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523"/>
        <v>3.0833333333333334E-2</v>
      </c>
      <c r="P3912"/>
      <c r="Q3912" s="9" t="s">
        <v>8316</v>
      </c>
      <c r="R3912" t="s">
        <v>8317</v>
      </c>
      <c r="S3912" s="14">
        <f t="shared" si="524"/>
        <v>42224.465243055558</v>
      </c>
      <c r="T3912" s="14">
        <f t="shared" si="525"/>
        <v>42254.465243055558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523"/>
        <v>0.37412499999999999</v>
      </c>
      <c r="P3913"/>
      <c r="Q3913" s="9" t="s">
        <v>8316</v>
      </c>
      <c r="R3913" t="s">
        <v>8317</v>
      </c>
      <c r="S3913" s="14">
        <f t="shared" si="524"/>
        <v>41939.520567129635</v>
      </c>
      <c r="T3913" s="14">
        <f t="shared" si="525"/>
        <v>41969.5622337963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523"/>
        <v>6.666666666666667E-5</v>
      </c>
      <c r="P3914">
        <f>SUM(E3914/L3914)</f>
        <v>1</v>
      </c>
      <c r="Q3914" s="9" t="s">
        <v>8316</v>
      </c>
      <c r="R3914" t="s">
        <v>8317</v>
      </c>
      <c r="S3914" s="14">
        <f t="shared" si="524"/>
        <v>42058.978356481479</v>
      </c>
      <c r="T3914" s="14">
        <f t="shared" si="525"/>
        <v>42118.899305555555</v>
      </c>
      <c r="U3914">
        <f>SUM(L3914+5)</f>
        <v>6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523"/>
        <v>0.1</v>
      </c>
      <c r="P3915"/>
      <c r="Q3915" s="9" t="s">
        <v>8316</v>
      </c>
      <c r="R3915" t="s">
        <v>8317</v>
      </c>
      <c r="S3915" s="14">
        <f t="shared" si="524"/>
        <v>42307.919548611113</v>
      </c>
      <c r="T3915" s="14">
        <f t="shared" si="525"/>
        <v>42337.961215277777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523"/>
        <v>0.36359999999999998</v>
      </c>
      <c r="P3916"/>
      <c r="Q3916" s="9" t="s">
        <v>8316</v>
      </c>
      <c r="R3916" t="s">
        <v>8317</v>
      </c>
      <c r="S3916" s="14">
        <f t="shared" si="524"/>
        <v>42114.527268518519</v>
      </c>
      <c r="T3916" s="14">
        <f t="shared" si="525"/>
        <v>42134.665972222225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523"/>
        <v>3.3333333333333335E-3</v>
      </c>
      <c r="P3917">
        <f t="shared" ref="P3917:P3920" si="526">SUM(E3917/L3917)</f>
        <v>5</v>
      </c>
      <c r="Q3917" s="9" t="s">
        <v>8316</v>
      </c>
      <c r="R3917" t="s">
        <v>8317</v>
      </c>
      <c r="S3917" s="14">
        <f t="shared" si="524"/>
        <v>42492.693391203706</v>
      </c>
      <c r="T3917" s="14">
        <f t="shared" si="525"/>
        <v>42522.693391203706</v>
      </c>
      <c r="U3917">
        <f t="shared" ref="U3917:U3920" si="527">SUM(L3917+5)</f>
        <v>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523"/>
        <v>0</v>
      </c>
      <c r="P3918" t="e">
        <f t="shared" si="526"/>
        <v>#DIV/0!</v>
      </c>
      <c r="Q3918" s="9" t="s">
        <v>8316</v>
      </c>
      <c r="R3918" t="s">
        <v>8317</v>
      </c>
      <c r="S3918" s="14">
        <f t="shared" si="524"/>
        <v>42494.18</v>
      </c>
      <c r="T3918" s="14">
        <f t="shared" si="525"/>
        <v>42524.18</v>
      </c>
      <c r="U3918">
        <f t="shared" si="527"/>
        <v>5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523"/>
        <v>2.8571428571428571E-3</v>
      </c>
      <c r="P3919">
        <f t="shared" si="526"/>
        <v>10</v>
      </c>
      <c r="Q3919" s="9" t="s">
        <v>8316</v>
      </c>
      <c r="R3919" t="s">
        <v>8317</v>
      </c>
      <c r="S3919" s="14">
        <f t="shared" si="524"/>
        <v>41863.235659722224</v>
      </c>
      <c r="T3919" s="14">
        <f t="shared" si="525"/>
        <v>41893.235659722224</v>
      </c>
      <c r="U3919">
        <f t="shared" si="527"/>
        <v>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523"/>
        <v>2E-3</v>
      </c>
      <c r="P3920">
        <f t="shared" si="526"/>
        <v>40</v>
      </c>
      <c r="Q3920" s="9" t="s">
        <v>8316</v>
      </c>
      <c r="R3920" t="s">
        <v>8317</v>
      </c>
      <c r="S3920" s="14">
        <f t="shared" si="524"/>
        <v>41843.37295138889</v>
      </c>
      <c r="T3920" s="14">
        <f t="shared" si="525"/>
        <v>41855.375</v>
      </c>
      <c r="U3920">
        <f t="shared" si="527"/>
        <v>8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523"/>
        <v>1.7999999999999999E-2</v>
      </c>
      <c r="P3921"/>
      <c r="Q3921" s="9" t="s">
        <v>8316</v>
      </c>
      <c r="R3921" t="s">
        <v>8317</v>
      </c>
      <c r="S3921" s="14">
        <f t="shared" si="524"/>
        <v>42358.393206018525</v>
      </c>
      <c r="T3921" s="14">
        <f t="shared" si="525"/>
        <v>42386.708333333336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523"/>
        <v>5.3999999999999999E-2</v>
      </c>
      <c r="P3922"/>
      <c r="Q3922" s="9" t="s">
        <v>8316</v>
      </c>
      <c r="R3922" t="s">
        <v>8317</v>
      </c>
      <c r="S3922" s="14">
        <f t="shared" si="524"/>
        <v>42657.095601851855</v>
      </c>
      <c r="T3922" s="14">
        <f t="shared" si="525"/>
        <v>42687.137268518527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523"/>
        <v>0</v>
      </c>
      <c r="P3923" t="e">
        <f>SUM(E3923/L3923)</f>
        <v>#DIV/0!</v>
      </c>
      <c r="Q3923" s="9" t="s">
        <v>8316</v>
      </c>
      <c r="R3923" t="s">
        <v>8317</v>
      </c>
      <c r="S3923" s="14">
        <f t="shared" si="524"/>
        <v>41926.250636574077</v>
      </c>
      <c r="T3923" s="14">
        <f t="shared" si="525"/>
        <v>41938.458333333336</v>
      </c>
      <c r="U3923">
        <f>SUM(L3923+5)</f>
        <v>5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523"/>
        <v>8.1333333333333327E-2</v>
      </c>
      <c r="P3924"/>
      <c r="Q3924" s="9" t="s">
        <v>8316</v>
      </c>
      <c r="R3924" t="s">
        <v>8317</v>
      </c>
      <c r="S3924" s="14">
        <f t="shared" si="524"/>
        <v>42020.4769675926</v>
      </c>
      <c r="T3924" s="14">
        <f t="shared" si="525"/>
        <v>42065.666666666664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523"/>
        <v>0.12034782608695652</v>
      </c>
      <c r="P3925"/>
      <c r="Q3925" s="9" t="s">
        <v>8316</v>
      </c>
      <c r="R3925" t="s">
        <v>8317</v>
      </c>
      <c r="S3925" s="14">
        <f t="shared" si="524"/>
        <v>42075.688321759262</v>
      </c>
      <c r="T3925" s="14">
        <f t="shared" si="525"/>
        <v>42103.688321759262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523"/>
        <v>0.15266666666666667</v>
      </c>
      <c r="P3926"/>
      <c r="Q3926" s="9" t="s">
        <v>8316</v>
      </c>
      <c r="R3926" t="s">
        <v>8317</v>
      </c>
      <c r="S3926" s="14">
        <f t="shared" si="524"/>
        <v>41786.668078703704</v>
      </c>
      <c r="T3926" s="14">
        <f t="shared" si="525"/>
        <v>41816.668078703704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523"/>
        <v>0.1</v>
      </c>
      <c r="P3927"/>
      <c r="Q3927" s="9" t="s">
        <v>8316</v>
      </c>
      <c r="R3927" t="s">
        <v>8317</v>
      </c>
      <c r="S3927" s="14">
        <f t="shared" si="524"/>
        <v>41820.579155092593</v>
      </c>
      <c r="T3927" s="14">
        <f t="shared" si="525"/>
        <v>41850.579155092593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523"/>
        <v>3.0000000000000001E-3</v>
      </c>
      <c r="P3928">
        <f>SUM(E3928/L3928)</f>
        <v>15</v>
      </c>
      <c r="Q3928" s="9" t="s">
        <v>8316</v>
      </c>
      <c r="R3928" t="s">
        <v>8317</v>
      </c>
      <c r="S3928" s="14">
        <f t="shared" si="524"/>
        <v>41969.793379629635</v>
      </c>
      <c r="T3928" s="14">
        <f t="shared" si="525"/>
        <v>41999.793379629635</v>
      </c>
      <c r="U3928">
        <f>SUM(L3928+5)</f>
        <v>6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523"/>
        <v>0.01</v>
      </c>
      <c r="P3929"/>
      <c r="Q3929" s="9" t="s">
        <v>8316</v>
      </c>
      <c r="R3929" t="s">
        <v>8317</v>
      </c>
      <c r="S3929" s="14">
        <f t="shared" si="524"/>
        <v>41829.975740740745</v>
      </c>
      <c r="T3929" s="14">
        <f t="shared" si="525"/>
        <v>41859.975740740745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523"/>
        <v>0.13020000000000001</v>
      </c>
      <c r="P3930"/>
      <c r="Q3930" s="9" t="s">
        <v>8316</v>
      </c>
      <c r="R3930" t="s">
        <v>8317</v>
      </c>
      <c r="S3930" s="14">
        <f t="shared" si="524"/>
        <v>42265.391516203708</v>
      </c>
      <c r="T3930" s="14">
        <f t="shared" si="525"/>
        <v>42292.915972222225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523"/>
        <v>2.265E-2</v>
      </c>
      <c r="P3931"/>
      <c r="Q3931" s="9" t="s">
        <v>8316</v>
      </c>
      <c r="R3931" t="s">
        <v>8317</v>
      </c>
      <c r="S3931" s="14">
        <f t="shared" si="524"/>
        <v>42601.535474537035</v>
      </c>
      <c r="T3931" s="14">
        <f t="shared" si="525"/>
        <v>42631.535474537035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523"/>
        <v>0</v>
      </c>
      <c r="P3932" t="e">
        <f t="shared" ref="P3932:P3934" si="528">SUM(E3932/L3932)</f>
        <v>#DIV/0!</v>
      </c>
      <c r="Q3932" s="9" t="s">
        <v>8316</v>
      </c>
      <c r="R3932" t="s">
        <v>8317</v>
      </c>
      <c r="S3932" s="14">
        <f t="shared" si="524"/>
        <v>42433.047083333331</v>
      </c>
      <c r="T3932" s="14">
        <f t="shared" si="525"/>
        <v>42460.958333333336</v>
      </c>
      <c r="U3932">
        <f t="shared" ref="U3932:U3934" si="529">SUM(L3932+5)</f>
        <v>5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523"/>
        <v>0</v>
      </c>
      <c r="P3933" t="e">
        <f t="shared" si="528"/>
        <v>#DIV/0!</v>
      </c>
      <c r="Q3933" s="9" t="s">
        <v>8316</v>
      </c>
      <c r="R3933" t="s">
        <v>8317</v>
      </c>
      <c r="S3933" s="14">
        <f t="shared" si="524"/>
        <v>42227.860034722224</v>
      </c>
      <c r="T3933" s="14">
        <f t="shared" si="525"/>
        <v>42252.860034722224</v>
      </c>
      <c r="U3933">
        <f t="shared" si="529"/>
        <v>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523"/>
        <v>8.3333333333333331E-5</v>
      </c>
      <c r="P3934">
        <f t="shared" si="528"/>
        <v>1</v>
      </c>
      <c r="Q3934" s="9" t="s">
        <v>8316</v>
      </c>
      <c r="R3934" t="s">
        <v>8317</v>
      </c>
      <c r="S3934" s="14">
        <f t="shared" si="524"/>
        <v>42414.876898148148</v>
      </c>
      <c r="T3934" s="14">
        <f t="shared" si="525"/>
        <v>42444.835231481484</v>
      </c>
      <c r="U3934">
        <f t="shared" si="529"/>
        <v>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523"/>
        <v>0.15742857142857142</v>
      </c>
      <c r="P3935"/>
      <c r="Q3935" s="9" t="s">
        <v>8316</v>
      </c>
      <c r="R3935" t="s">
        <v>8317</v>
      </c>
      <c r="S3935" s="14">
        <f t="shared" si="524"/>
        <v>42538.67664351852</v>
      </c>
      <c r="T3935" s="14">
        <f t="shared" si="525"/>
        <v>42567.738194444442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523"/>
        <v>0.11</v>
      </c>
      <c r="P3936"/>
      <c r="Q3936" s="9" t="s">
        <v>8316</v>
      </c>
      <c r="R3936" t="s">
        <v>8317</v>
      </c>
      <c r="S3936" s="14">
        <f t="shared" si="524"/>
        <v>42233.38008101852</v>
      </c>
      <c r="T3936" s="14">
        <f t="shared" si="525"/>
        <v>42278.250000000007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523"/>
        <v>0.43833333333333335</v>
      </c>
      <c r="P3937"/>
      <c r="Q3937" s="9" t="s">
        <v>8316</v>
      </c>
      <c r="R3937" t="s">
        <v>8317</v>
      </c>
      <c r="S3937" s="14">
        <f t="shared" si="524"/>
        <v>42221.365115740737</v>
      </c>
      <c r="T3937" s="14">
        <f t="shared" si="525"/>
        <v>42281.365115740737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523"/>
        <v>0</v>
      </c>
      <c r="P3938" t="e">
        <f>SUM(E3938/L3938)</f>
        <v>#DIV/0!</v>
      </c>
      <c r="Q3938" s="9" t="s">
        <v>8316</v>
      </c>
      <c r="R3938" t="s">
        <v>8317</v>
      </c>
      <c r="S3938" s="14">
        <f t="shared" si="524"/>
        <v>42674.971296296302</v>
      </c>
      <c r="T3938" s="14">
        <f t="shared" si="525"/>
        <v>42705.012962962966</v>
      </c>
      <c r="U3938">
        <f>SUM(L3938+5)</f>
        <v>5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523"/>
        <v>0.86135181975736563</v>
      </c>
      <c r="P3939"/>
      <c r="Q3939" s="9" t="s">
        <v>8316</v>
      </c>
      <c r="R3939" t="s">
        <v>8317</v>
      </c>
      <c r="S3939" s="14">
        <f t="shared" si="524"/>
        <v>42534.339814814819</v>
      </c>
      <c r="T3939" s="14">
        <f t="shared" si="525"/>
        <v>42562.339814814819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523"/>
        <v>0.12196620583717357</v>
      </c>
      <c r="P3940"/>
      <c r="Q3940" s="9" t="s">
        <v>8316</v>
      </c>
      <c r="R3940" t="s">
        <v>8317</v>
      </c>
      <c r="S3940" s="14">
        <f t="shared" si="524"/>
        <v>42151.614050925935</v>
      </c>
      <c r="T3940" s="14">
        <f t="shared" si="525"/>
        <v>42182.614050925935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523"/>
        <v>1E-3</v>
      </c>
      <c r="P3941">
        <f t="shared" ref="P3941:P3942" si="530">SUM(E3941/L3941)</f>
        <v>5</v>
      </c>
      <c r="Q3941" s="9" t="s">
        <v>8316</v>
      </c>
      <c r="R3941" t="s">
        <v>8317</v>
      </c>
      <c r="S3941" s="14">
        <f t="shared" si="524"/>
        <v>41915.108553240745</v>
      </c>
      <c r="T3941" s="14">
        <f t="shared" si="525"/>
        <v>41918.895833333336</v>
      </c>
      <c r="U3941">
        <f t="shared" ref="U3941:U3942" si="531">SUM(L3941+5)</f>
        <v>6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523"/>
        <v>2.2000000000000001E-3</v>
      </c>
      <c r="P3942">
        <f t="shared" si="530"/>
        <v>5.5</v>
      </c>
      <c r="Q3942" s="9" t="s">
        <v>8316</v>
      </c>
      <c r="R3942" t="s">
        <v>8317</v>
      </c>
      <c r="S3942" s="14">
        <f t="shared" si="524"/>
        <v>41961.200821759259</v>
      </c>
      <c r="T3942" s="14">
        <f t="shared" si="525"/>
        <v>42006.200821759259</v>
      </c>
      <c r="U3942">
        <f t="shared" si="531"/>
        <v>7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523"/>
        <v>9.0909090909090905E-3</v>
      </c>
      <c r="P3943"/>
      <c r="Q3943" s="9" t="s">
        <v>8316</v>
      </c>
      <c r="R3943" t="s">
        <v>8317</v>
      </c>
      <c r="S3943" s="14">
        <f t="shared" si="524"/>
        <v>41940.295567129629</v>
      </c>
      <c r="T3943" s="14">
        <f t="shared" si="525"/>
        <v>41967.750000000007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523"/>
        <v>0</v>
      </c>
      <c r="P3944" t="e">
        <f>SUM(E3944/L3944)</f>
        <v>#DIV/0!</v>
      </c>
      <c r="Q3944" s="9" t="s">
        <v>8316</v>
      </c>
      <c r="R3944" t="s">
        <v>8317</v>
      </c>
      <c r="S3944" s="14">
        <f t="shared" si="524"/>
        <v>42111.612430555557</v>
      </c>
      <c r="T3944" s="14">
        <f t="shared" si="525"/>
        <v>42171.612430555557</v>
      </c>
      <c r="U3944">
        <f>SUM(L3944+5)</f>
        <v>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523"/>
        <v>0.35639999999999999</v>
      </c>
      <c r="P3945"/>
      <c r="Q3945" s="9" t="s">
        <v>8316</v>
      </c>
      <c r="R3945" t="s">
        <v>8317</v>
      </c>
      <c r="S3945" s="14">
        <f t="shared" si="524"/>
        <v>42279.486898148149</v>
      </c>
      <c r="T3945" s="14">
        <f t="shared" si="525"/>
        <v>42310.409722222226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523"/>
        <v>0</v>
      </c>
      <c r="P3946" t="e">
        <f t="shared" ref="P3946:P3947" si="532">SUM(E3946/L3946)</f>
        <v>#DIV/0!</v>
      </c>
      <c r="Q3946" s="9" t="s">
        <v>8316</v>
      </c>
      <c r="R3946" t="s">
        <v>8317</v>
      </c>
      <c r="S3946" s="14">
        <f t="shared" si="524"/>
        <v>42213.371238425927</v>
      </c>
      <c r="T3946" s="14">
        <f t="shared" si="525"/>
        <v>42243.371238425927</v>
      </c>
      <c r="U3946">
        <f t="shared" ref="U3946:U3947" si="533">SUM(L3946+5)</f>
        <v>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523"/>
        <v>2.5000000000000001E-3</v>
      </c>
      <c r="P3947">
        <f t="shared" si="532"/>
        <v>5</v>
      </c>
      <c r="Q3947" s="9" t="s">
        <v>8316</v>
      </c>
      <c r="R3947" t="s">
        <v>8317</v>
      </c>
      <c r="S3947" s="14">
        <f t="shared" si="524"/>
        <v>42109.510046296295</v>
      </c>
      <c r="T3947" s="14">
        <f t="shared" si="525"/>
        <v>42139.510046296295</v>
      </c>
      <c r="U3947">
        <f t="shared" si="533"/>
        <v>6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523"/>
        <v>3.2500000000000001E-2</v>
      </c>
      <c r="P3948"/>
      <c r="Q3948" s="9" t="s">
        <v>8316</v>
      </c>
      <c r="R3948" t="s">
        <v>8317</v>
      </c>
      <c r="S3948" s="14">
        <f t="shared" si="524"/>
        <v>42031.541921296295</v>
      </c>
      <c r="T3948" s="14">
        <f t="shared" si="525"/>
        <v>42063.041666666664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523"/>
        <v>3.3666666666666664E-2</v>
      </c>
      <c r="P3949"/>
      <c r="Q3949" s="9" t="s">
        <v>8316</v>
      </c>
      <c r="R3949" t="s">
        <v>8317</v>
      </c>
      <c r="S3949" s="14">
        <f t="shared" si="524"/>
        <v>42614.851203703707</v>
      </c>
      <c r="T3949" s="14">
        <f t="shared" si="525"/>
        <v>42644.851203703707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523"/>
        <v>0</v>
      </c>
      <c r="P3950" t="e">
        <f>SUM(E3950/L3950)</f>
        <v>#DIV/0!</v>
      </c>
      <c r="Q3950" s="9" t="s">
        <v>8316</v>
      </c>
      <c r="R3950" t="s">
        <v>8317</v>
      </c>
      <c r="S3950" s="14">
        <f t="shared" si="524"/>
        <v>41829.033831018518</v>
      </c>
      <c r="T3950" s="14">
        <f t="shared" si="525"/>
        <v>41889.033831018518</v>
      </c>
      <c r="U3950">
        <f>SUM(L3950+5)</f>
        <v>5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523"/>
        <v>0.15770000000000001</v>
      </c>
      <c r="P3951"/>
      <c r="Q3951" s="9" t="s">
        <v>8316</v>
      </c>
      <c r="R3951" t="s">
        <v>8317</v>
      </c>
      <c r="S3951" s="14">
        <f t="shared" si="524"/>
        <v>42015.828946759262</v>
      </c>
      <c r="T3951" s="14">
        <f t="shared" si="525"/>
        <v>42045.828946759262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523"/>
        <v>6.2500000000000003E-3</v>
      </c>
      <c r="P3952"/>
      <c r="Q3952" s="9" t="s">
        <v>8316</v>
      </c>
      <c r="R3952" t="s">
        <v>8317</v>
      </c>
      <c r="S3952" s="14">
        <f t="shared" si="524"/>
        <v>42439.41064814815</v>
      </c>
      <c r="T3952" s="14">
        <f t="shared" si="525"/>
        <v>42468.482638888891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523"/>
        <v>5.0000000000000004E-6</v>
      </c>
      <c r="P3953">
        <f t="shared" ref="P3953:P3956" si="534">SUM(E3953/L3953)</f>
        <v>1</v>
      </c>
      <c r="Q3953" s="9" t="s">
        <v>8316</v>
      </c>
      <c r="R3953" t="s">
        <v>8317</v>
      </c>
      <c r="S3953" s="14">
        <f t="shared" si="524"/>
        <v>42433.534050925933</v>
      </c>
      <c r="T3953" s="14">
        <f t="shared" si="525"/>
        <v>42493.492384259262</v>
      </c>
      <c r="U3953">
        <f t="shared" ref="U3953:U3956" si="535">SUM(L3953+5)</f>
        <v>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523"/>
        <v>9.6153846153846159E-4</v>
      </c>
      <c r="P3954">
        <f t="shared" si="534"/>
        <v>25</v>
      </c>
      <c r="Q3954" s="9" t="s">
        <v>8316</v>
      </c>
      <c r="R3954" t="s">
        <v>8317</v>
      </c>
      <c r="S3954" s="14">
        <f t="shared" si="524"/>
        <v>42243.498726851853</v>
      </c>
      <c r="T3954" s="14">
        <f t="shared" si="525"/>
        <v>42303.498726851853</v>
      </c>
      <c r="U3954">
        <f t="shared" si="535"/>
        <v>6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523"/>
        <v>0</v>
      </c>
      <c r="P3955" t="e">
        <f t="shared" si="534"/>
        <v>#DIV/0!</v>
      </c>
      <c r="Q3955" s="9" t="s">
        <v>8316</v>
      </c>
      <c r="R3955" t="s">
        <v>8317</v>
      </c>
      <c r="S3955" s="14">
        <f t="shared" si="524"/>
        <v>42549.756782407414</v>
      </c>
      <c r="T3955" s="14">
        <f t="shared" si="525"/>
        <v>42580.686805555561</v>
      </c>
      <c r="U3955">
        <f t="shared" si="535"/>
        <v>5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523"/>
        <v>0</v>
      </c>
      <c r="P3956" t="e">
        <f t="shared" si="534"/>
        <v>#DIV/0!</v>
      </c>
      <c r="Q3956" s="9" t="s">
        <v>8316</v>
      </c>
      <c r="R3956" t="s">
        <v>8317</v>
      </c>
      <c r="S3956" s="14">
        <f t="shared" si="524"/>
        <v>41774.359537037039</v>
      </c>
      <c r="T3956" s="14">
        <f t="shared" si="525"/>
        <v>41834.359537037039</v>
      </c>
      <c r="U3956">
        <f t="shared" si="535"/>
        <v>5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523"/>
        <v>0.24285714285714285</v>
      </c>
      <c r="P3957"/>
      <c r="Q3957" s="9" t="s">
        <v>8316</v>
      </c>
      <c r="R3957" t="s">
        <v>8317</v>
      </c>
      <c r="S3957" s="14">
        <f t="shared" si="524"/>
        <v>42306.557187500002</v>
      </c>
      <c r="T3957" s="14">
        <f t="shared" si="525"/>
        <v>42336.598854166667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523"/>
        <v>0</v>
      </c>
      <c r="P3958" t="e">
        <f t="shared" ref="P3958:P3959" si="536">SUM(E3958/L3958)</f>
        <v>#DIV/0!</v>
      </c>
      <c r="Q3958" s="9" t="s">
        <v>8316</v>
      </c>
      <c r="R3958" t="s">
        <v>8317</v>
      </c>
      <c r="S3958" s="14">
        <f t="shared" si="524"/>
        <v>42457.6403587963</v>
      </c>
      <c r="T3958" s="14">
        <f t="shared" si="525"/>
        <v>42484.722222222226</v>
      </c>
      <c r="U3958">
        <f t="shared" ref="U3958:U3959" si="537">SUM(L3958+5)</f>
        <v>5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523"/>
        <v>2.5000000000000001E-4</v>
      </c>
      <c r="P3959">
        <f t="shared" si="536"/>
        <v>7</v>
      </c>
      <c r="Q3959" s="9" t="s">
        <v>8316</v>
      </c>
      <c r="R3959" t="s">
        <v>8317</v>
      </c>
      <c r="S3959" s="14">
        <f t="shared" si="524"/>
        <v>42513.684652777774</v>
      </c>
      <c r="T3959" s="14">
        <f t="shared" si="525"/>
        <v>42559.684652777774</v>
      </c>
      <c r="U3959">
        <f t="shared" si="537"/>
        <v>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523"/>
        <v>0.32050000000000001</v>
      </c>
      <c r="P3960"/>
      <c r="Q3960" s="9" t="s">
        <v>8316</v>
      </c>
      <c r="R3960" t="s">
        <v>8317</v>
      </c>
      <c r="S3960" s="14">
        <f t="shared" si="524"/>
        <v>41816.65870370371</v>
      </c>
      <c r="T3960" s="14">
        <f t="shared" si="525"/>
        <v>41853.291666666672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523"/>
        <v>0.24333333333333335</v>
      </c>
      <c r="P3961"/>
      <c r="Q3961" s="9" t="s">
        <v>8316</v>
      </c>
      <c r="R3961" t="s">
        <v>8317</v>
      </c>
      <c r="S3961" s="14">
        <f t="shared" si="524"/>
        <v>41880.497175925928</v>
      </c>
      <c r="T3961" s="14">
        <f t="shared" si="525"/>
        <v>41910.497175925928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523"/>
        <v>1.4999999999999999E-2</v>
      </c>
      <c r="P3962"/>
      <c r="Q3962" s="9" t="s">
        <v>8316</v>
      </c>
      <c r="R3962" t="s">
        <v>8317</v>
      </c>
      <c r="S3962" s="14">
        <f t="shared" si="524"/>
        <v>42342.553888888891</v>
      </c>
      <c r="T3962" s="14">
        <f t="shared" si="525"/>
        <v>42372.553888888891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523"/>
        <v>4.1999999999999997E-3</v>
      </c>
      <c r="P3963">
        <f>SUM(E3963/L3963)</f>
        <v>10.5</v>
      </c>
      <c r="Q3963" s="9" t="s">
        <v>8316</v>
      </c>
      <c r="R3963" t="s">
        <v>8317</v>
      </c>
      <c r="S3963" s="14">
        <f t="shared" si="524"/>
        <v>41745.599652777782</v>
      </c>
      <c r="T3963" s="14">
        <f t="shared" si="525"/>
        <v>41767.599652777782</v>
      </c>
      <c r="U3963">
        <f>SUM(L3963+5)</f>
        <v>7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523"/>
        <v>3.214285714285714E-2</v>
      </c>
      <c r="P3964"/>
      <c r="Q3964" s="9" t="s">
        <v>8316</v>
      </c>
      <c r="R3964" t="s">
        <v>8317</v>
      </c>
      <c r="S3964" s="14">
        <f t="shared" si="524"/>
        <v>42311.329791666671</v>
      </c>
      <c r="T3964" s="14">
        <f t="shared" si="525"/>
        <v>42336.329791666671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523"/>
        <v>0</v>
      </c>
      <c r="P3965" t="e">
        <f>SUM(E3965/L3965)</f>
        <v>#DIV/0!</v>
      </c>
      <c r="Q3965" s="9" t="s">
        <v>8316</v>
      </c>
      <c r="R3965" t="s">
        <v>8317</v>
      </c>
      <c r="S3965" s="14">
        <f t="shared" si="524"/>
        <v>42295.86246527778</v>
      </c>
      <c r="T3965" s="14">
        <f t="shared" si="525"/>
        <v>42325.904131944444</v>
      </c>
      <c r="U3965">
        <f>SUM(L3965+5)</f>
        <v>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523"/>
        <v>6.3E-2</v>
      </c>
      <c r="P3966"/>
      <c r="Q3966" s="9" t="s">
        <v>8316</v>
      </c>
      <c r="R3966" t="s">
        <v>8317</v>
      </c>
      <c r="S3966" s="14">
        <f t="shared" si="524"/>
        <v>42053.430393518523</v>
      </c>
      <c r="T3966" s="14">
        <f t="shared" si="525"/>
        <v>42113.388726851852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523"/>
        <v>0.14249999999999999</v>
      </c>
      <c r="P3967"/>
      <c r="Q3967" s="9" t="s">
        <v>8316</v>
      </c>
      <c r="R3967" t="s">
        <v>8317</v>
      </c>
      <c r="S3967" s="14">
        <f t="shared" si="524"/>
        <v>42413.944212962968</v>
      </c>
      <c r="T3967" s="14">
        <f t="shared" si="525"/>
        <v>42473.902546296296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523"/>
        <v>6.0000000000000001E-3</v>
      </c>
      <c r="P3968"/>
      <c r="Q3968" s="9" t="s">
        <v>8316</v>
      </c>
      <c r="R3968" t="s">
        <v>8317</v>
      </c>
      <c r="S3968" s="14">
        <f t="shared" si="524"/>
        <v>41801.41988425926</v>
      </c>
      <c r="T3968" s="14">
        <f t="shared" si="525"/>
        <v>41843.832638888889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523"/>
        <v>0.2411764705882353</v>
      </c>
      <c r="P3969"/>
      <c r="Q3969" s="9" t="s">
        <v>8316</v>
      </c>
      <c r="R3969" t="s">
        <v>8317</v>
      </c>
      <c r="S3969" s="14">
        <f t="shared" si="524"/>
        <v>42769.998923611114</v>
      </c>
      <c r="T3969" s="14">
        <f t="shared" si="525"/>
        <v>42799.998923611114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523"/>
        <v>0.10539999999999999</v>
      </c>
      <c r="P3970"/>
      <c r="Q3970" s="9" t="s">
        <v>8316</v>
      </c>
      <c r="R3970" t="s">
        <v>8317</v>
      </c>
      <c r="S3970" s="14">
        <f t="shared" si="524"/>
        <v>42452.523993055562</v>
      </c>
      <c r="T3970" s="14">
        <f t="shared" si="525"/>
        <v>42512.523993055562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538">E3971/D3971</f>
        <v>7.4690265486725665E-2</v>
      </c>
      <c r="P3971"/>
      <c r="Q3971" s="9" t="s">
        <v>8316</v>
      </c>
      <c r="R3971" t="s">
        <v>8317</v>
      </c>
      <c r="S3971" s="14">
        <f t="shared" ref="S3971:S4034" si="539">((J3971/60/60/24)+DATE(1970,1,1)+(-7/24))</f>
        <v>42601.563032407408</v>
      </c>
      <c r="T3971" s="14">
        <f t="shared" ref="T3971:T4034" si="540">((I3971/60/60/24)+DATE(1970,1,1)+(-7/24))</f>
        <v>42610.871527777781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538"/>
        <v>7.3333333333333334E-4</v>
      </c>
      <c r="P3972">
        <f>SUM(E3972/L3972)</f>
        <v>5.5</v>
      </c>
      <c r="Q3972" s="9" t="s">
        <v>8316</v>
      </c>
      <c r="R3972" t="s">
        <v>8317</v>
      </c>
      <c r="S3972" s="14">
        <f t="shared" si="539"/>
        <v>42447.571886574071</v>
      </c>
      <c r="T3972" s="14">
        <f t="shared" si="540"/>
        <v>42477.571886574071</v>
      </c>
      <c r="U3972">
        <f>SUM(L3972+5)</f>
        <v>7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538"/>
        <v>9.7142857142857135E-3</v>
      </c>
      <c r="P3973"/>
      <c r="Q3973" s="9" t="s">
        <v>8316</v>
      </c>
      <c r="R3973" t="s">
        <v>8317</v>
      </c>
      <c r="S3973" s="14">
        <f t="shared" si="539"/>
        <v>41811.244513888894</v>
      </c>
      <c r="T3973" s="14">
        <f t="shared" si="540"/>
        <v>41841.244513888894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538"/>
        <v>0.21099999999999999</v>
      </c>
      <c r="P3974"/>
      <c r="Q3974" s="9" t="s">
        <v>8316</v>
      </c>
      <c r="R3974" t="s">
        <v>8317</v>
      </c>
      <c r="S3974" s="14">
        <f t="shared" si="539"/>
        <v>41980.775856481479</v>
      </c>
      <c r="T3974" s="14">
        <f t="shared" si="540"/>
        <v>42040.775856481479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538"/>
        <v>0.78100000000000003</v>
      </c>
      <c r="P3975"/>
      <c r="Q3975" s="9" t="s">
        <v>8316</v>
      </c>
      <c r="R3975" t="s">
        <v>8317</v>
      </c>
      <c r="S3975" s="14">
        <f t="shared" si="539"/>
        <v>42469.392476851855</v>
      </c>
      <c r="T3975" s="14">
        <f t="shared" si="540"/>
        <v>42498.875000000007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538"/>
        <v>0.32</v>
      </c>
      <c r="P3976"/>
      <c r="Q3976" s="9" t="s">
        <v>8316</v>
      </c>
      <c r="R3976" t="s">
        <v>8317</v>
      </c>
      <c r="S3976" s="14">
        <f t="shared" si="539"/>
        <v>42493.255185185182</v>
      </c>
      <c r="T3976" s="14">
        <f t="shared" si="540"/>
        <v>42523.255185185182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538"/>
        <v>0</v>
      </c>
      <c r="P3977" t="e">
        <f>SUM(E3977/L3977)</f>
        <v>#DIV/0!</v>
      </c>
      <c r="Q3977" s="9" t="s">
        <v>8316</v>
      </c>
      <c r="R3977" t="s">
        <v>8317</v>
      </c>
      <c r="S3977" s="14">
        <f t="shared" si="539"/>
        <v>42534.575208333335</v>
      </c>
      <c r="T3977" s="14">
        <f t="shared" si="540"/>
        <v>42564.575208333335</v>
      </c>
      <c r="U3977">
        <f>SUM(L3977+5)</f>
        <v>5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538"/>
        <v>0.47692307692307695</v>
      </c>
      <c r="P3978"/>
      <c r="Q3978" s="9" t="s">
        <v>8316</v>
      </c>
      <c r="R3978" t="s">
        <v>8317</v>
      </c>
      <c r="S3978" s="14">
        <f t="shared" si="539"/>
        <v>41830.566678240742</v>
      </c>
      <c r="T3978" s="14">
        <f t="shared" si="540"/>
        <v>41852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538"/>
        <v>1.4500000000000001E-2</v>
      </c>
      <c r="P3979"/>
      <c r="Q3979" s="9" t="s">
        <v>8316</v>
      </c>
      <c r="R3979" t="s">
        <v>8317</v>
      </c>
      <c r="S3979" s="14">
        <f t="shared" si="539"/>
        <v>42543.496898148151</v>
      </c>
      <c r="T3979" s="14">
        <f t="shared" si="540"/>
        <v>42573.496898148151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538"/>
        <v>0.107</v>
      </c>
      <c r="P3980"/>
      <c r="Q3980" s="9" t="s">
        <v>8316</v>
      </c>
      <c r="R3980" t="s">
        <v>8317</v>
      </c>
      <c r="S3980" s="14">
        <f t="shared" si="539"/>
        <v>41975.351307870376</v>
      </c>
      <c r="T3980" s="14">
        <f t="shared" si="540"/>
        <v>42035.351307870376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538"/>
        <v>1.8333333333333333E-2</v>
      </c>
      <c r="P3981"/>
      <c r="Q3981" s="9" t="s">
        <v>8316</v>
      </c>
      <c r="R3981" t="s">
        <v>8317</v>
      </c>
      <c r="S3981" s="14">
        <f t="shared" si="539"/>
        <v>42069.61177083334</v>
      </c>
      <c r="T3981" s="14">
        <f t="shared" si="540"/>
        <v>42092.541666666664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538"/>
        <v>0.18</v>
      </c>
      <c r="P3982"/>
      <c r="Q3982" s="9" t="s">
        <v>8316</v>
      </c>
      <c r="R3982" t="s">
        <v>8317</v>
      </c>
      <c r="S3982" s="14">
        <f t="shared" si="539"/>
        <v>41795.307256944448</v>
      </c>
      <c r="T3982" s="14">
        <f t="shared" si="540"/>
        <v>41825.307256944448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538"/>
        <v>4.0833333333333333E-2</v>
      </c>
      <c r="P3983">
        <f>SUM(E3983/L3983)</f>
        <v>175</v>
      </c>
      <c r="Q3983" s="9" t="s">
        <v>8316</v>
      </c>
      <c r="R3983" t="s">
        <v>8317</v>
      </c>
      <c r="S3983" s="14">
        <f t="shared" si="539"/>
        <v>42507.888298611113</v>
      </c>
      <c r="T3983" s="14">
        <f t="shared" si="540"/>
        <v>42567.888298611113</v>
      </c>
      <c r="U3983">
        <f>SUM(L3983+5)</f>
        <v>12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538"/>
        <v>0.2</v>
      </c>
      <c r="P3984"/>
      <c r="Q3984" s="9" t="s">
        <v>8316</v>
      </c>
      <c r="R3984" t="s">
        <v>8317</v>
      </c>
      <c r="S3984" s="14">
        <f t="shared" si="539"/>
        <v>42132.518287037041</v>
      </c>
      <c r="T3984" s="14">
        <f t="shared" si="540"/>
        <v>42192.518287037041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538"/>
        <v>0.34802513464991025</v>
      </c>
      <c r="P3985"/>
      <c r="Q3985" s="9" t="s">
        <v>8316</v>
      </c>
      <c r="R3985" t="s">
        <v>8317</v>
      </c>
      <c r="S3985" s="14">
        <f t="shared" si="539"/>
        <v>41747.578194444446</v>
      </c>
      <c r="T3985" s="14">
        <f t="shared" si="540"/>
        <v>41778.999305555561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538"/>
        <v>6.3333333333333339E-2</v>
      </c>
      <c r="P3986"/>
      <c r="Q3986" s="9" t="s">
        <v>8316</v>
      </c>
      <c r="R3986" t="s">
        <v>8317</v>
      </c>
      <c r="S3986" s="14">
        <f t="shared" si="539"/>
        <v>41920.671805555554</v>
      </c>
      <c r="T3986" s="14">
        <f t="shared" si="540"/>
        <v>41950.708333333336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538"/>
        <v>0.32050000000000001</v>
      </c>
      <c r="P3987"/>
      <c r="Q3987" s="9" t="s">
        <v>8316</v>
      </c>
      <c r="R3987" t="s">
        <v>8317</v>
      </c>
      <c r="S3987" s="14">
        <f t="shared" si="539"/>
        <v>42399.41574074074</v>
      </c>
      <c r="T3987" s="14">
        <f t="shared" si="540"/>
        <v>42420.586805555555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538"/>
        <v>9.7600000000000006E-2</v>
      </c>
      <c r="P3988"/>
      <c r="Q3988" s="9" t="s">
        <v>8316</v>
      </c>
      <c r="R3988" t="s">
        <v>8317</v>
      </c>
      <c r="S3988" s="14">
        <f t="shared" si="539"/>
        <v>42467.256874999999</v>
      </c>
      <c r="T3988" s="14">
        <f t="shared" si="540"/>
        <v>42496.25277777778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538"/>
        <v>0.3775</v>
      </c>
      <c r="P3989"/>
      <c r="Q3989" s="9" t="s">
        <v>8316</v>
      </c>
      <c r="R3989" t="s">
        <v>8317</v>
      </c>
      <c r="S3989" s="14">
        <f t="shared" si="539"/>
        <v>41765.632986111115</v>
      </c>
      <c r="T3989" s="14">
        <f t="shared" si="540"/>
        <v>41775.632986111115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538"/>
        <v>2.1333333333333333E-2</v>
      </c>
      <c r="P3990"/>
      <c r="Q3990" s="9" t="s">
        <v>8316</v>
      </c>
      <c r="R3990" t="s">
        <v>8317</v>
      </c>
      <c r="S3990" s="14">
        <f t="shared" si="539"/>
        <v>42229.789502314816</v>
      </c>
      <c r="T3990" s="14">
        <f t="shared" si="540"/>
        <v>42244.789502314816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538"/>
        <v>0</v>
      </c>
      <c r="P3991" t="e">
        <f t="shared" ref="P3991:P3992" si="541">SUM(E3991/L3991)</f>
        <v>#DIV/0!</v>
      </c>
      <c r="Q3991" s="9" t="s">
        <v>8316</v>
      </c>
      <c r="R3991" t="s">
        <v>8317</v>
      </c>
      <c r="S3991" s="14">
        <f t="shared" si="539"/>
        <v>42286.458113425928</v>
      </c>
      <c r="T3991" s="14">
        <f t="shared" si="540"/>
        <v>42316.499780092599</v>
      </c>
      <c r="U3991">
        <f t="shared" ref="U3991:U3992" si="542">SUM(L3991+5)</f>
        <v>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538"/>
        <v>4.1818181818181817E-2</v>
      </c>
      <c r="P3992">
        <f t="shared" si="541"/>
        <v>23</v>
      </c>
      <c r="Q3992" s="9" t="s">
        <v>8316</v>
      </c>
      <c r="R3992" t="s">
        <v>8317</v>
      </c>
      <c r="S3992" s="14">
        <f t="shared" si="539"/>
        <v>42401.380706018521</v>
      </c>
      <c r="T3992" s="14">
        <f t="shared" si="540"/>
        <v>42431.380706018521</v>
      </c>
      <c r="U3992">
        <f t="shared" si="542"/>
        <v>8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538"/>
        <v>0.2</v>
      </c>
      <c r="P3993"/>
      <c r="Q3993" s="9" t="s">
        <v>8316</v>
      </c>
      <c r="R3993" t="s">
        <v>8317</v>
      </c>
      <c r="S3993" s="14">
        <f t="shared" si="539"/>
        <v>42125.352800925924</v>
      </c>
      <c r="T3993" s="14">
        <f t="shared" si="540"/>
        <v>42155.352800925924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538"/>
        <v>5.4100000000000002E-2</v>
      </c>
      <c r="P3994"/>
      <c r="Q3994" s="9" t="s">
        <v>8316</v>
      </c>
      <c r="R3994" t="s">
        <v>8317</v>
      </c>
      <c r="S3994" s="14">
        <f t="shared" si="539"/>
        <v>42289.648831018516</v>
      </c>
      <c r="T3994" s="14">
        <f t="shared" si="540"/>
        <v>42349.690497685187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538"/>
        <v>6.0000000000000002E-5</v>
      </c>
      <c r="P3995">
        <f t="shared" ref="P3995:P3996" si="543">SUM(E3995/L3995)</f>
        <v>3</v>
      </c>
      <c r="Q3995" s="9" t="s">
        <v>8316</v>
      </c>
      <c r="R3995" t="s">
        <v>8317</v>
      </c>
      <c r="S3995" s="14">
        <f t="shared" si="539"/>
        <v>42107.573055555556</v>
      </c>
      <c r="T3995" s="14">
        <f t="shared" si="540"/>
        <v>42137.573055555556</v>
      </c>
      <c r="U3995">
        <f t="shared" ref="U3995:U3996" si="544">SUM(L3995+5)</f>
        <v>6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538"/>
        <v>2.5000000000000001E-3</v>
      </c>
      <c r="P3996">
        <f t="shared" si="543"/>
        <v>5</v>
      </c>
      <c r="Q3996" s="9" t="s">
        <v>8316</v>
      </c>
      <c r="R3996" t="s">
        <v>8317</v>
      </c>
      <c r="S3996" s="14">
        <f t="shared" si="539"/>
        <v>41809.098263888889</v>
      </c>
      <c r="T3996" s="14">
        <f t="shared" si="540"/>
        <v>41839.098263888889</v>
      </c>
      <c r="U3996">
        <f t="shared" si="544"/>
        <v>6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538"/>
        <v>0.35</v>
      </c>
      <c r="P3997"/>
      <c r="Q3997" s="9" t="s">
        <v>8316</v>
      </c>
      <c r="R3997" t="s">
        <v>8317</v>
      </c>
      <c r="S3997" s="14">
        <f t="shared" si="539"/>
        <v>42019.392094907409</v>
      </c>
      <c r="T3997" s="14">
        <f t="shared" si="540"/>
        <v>42049.185416666667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538"/>
        <v>0.16566666666666666</v>
      </c>
      <c r="P3998"/>
      <c r="Q3998" s="9" t="s">
        <v>8316</v>
      </c>
      <c r="R3998" t="s">
        <v>8317</v>
      </c>
      <c r="S3998" s="14">
        <f t="shared" si="539"/>
        <v>41949.975277777776</v>
      </c>
      <c r="T3998" s="14">
        <f t="shared" si="540"/>
        <v>41963.37777777778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538"/>
        <v>0</v>
      </c>
      <c r="P3999" t="e">
        <f>SUM(E3999/L3999)</f>
        <v>#DIV/0!</v>
      </c>
      <c r="Q3999" s="9" t="s">
        <v>8316</v>
      </c>
      <c r="R3999" t="s">
        <v>8317</v>
      </c>
      <c r="S3999" s="14">
        <f t="shared" si="539"/>
        <v>42069.099780092591</v>
      </c>
      <c r="T3999" s="14">
        <f t="shared" si="540"/>
        <v>42099.058113425934</v>
      </c>
      <c r="U3999">
        <f>SUM(L3999+5)</f>
        <v>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538"/>
        <v>0.57199999999999995</v>
      </c>
      <c r="P4000"/>
      <c r="Q4000" s="9" t="s">
        <v>8316</v>
      </c>
      <c r="R4000" t="s">
        <v>8317</v>
      </c>
      <c r="S4000" s="14">
        <f t="shared" si="539"/>
        <v>42061.671597222223</v>
      </c>
      <c r="T4000" s="14">
        <f t="shared" si="540"/>
        <v>42091.629930555559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538"/>
        <v>0.16514285714285715</v>
      </c>
      <c r="P4001"/>
      <c r="Q4001" s="9" t="s">
        <v>8316</v>
      </c>
      <c r="R4001" t="s">
        <v>8317</v>
      </c>
      <c r="S4001" s="14">
        <f t="shared" si="539"/>
        <v>41842.53701388889</v>
      </c>
      <c r="T4001" s="14">
        <f t="shared" si="540"/>
        <v>41882.535983796297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538"/>
        <v>1.25E-3</v>
      </c>
      <c r="P4002">
        <f>SUM(E4002/L4002)</f>
        <v>10</v>
      </c>
      <c r="Q4002" s="9" t="s">
        <v>8316</v>
      </c>
      <c r="R4002" t="s">
        <v>8317</v>
      </c>
      <c r="S4002" s="14">
        <f t="shared" si="539"/>
        <v>42437.353680555556</v>
      </c>
      <c r="T4002" s="14">
        <f t="shared" si="540"/>
        <v>42497.312013888892</v>
      </c>
      <c r="U4002">
        <f>SUM(L4002+5)</f>
        <v>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538"/>
        <v>0.3775</v>
      </c>
      <c r="P4003"/>
      <c r="Q4003" s="9" t="s">
        <v>8316</v>
      </c>
      <c r="R4003" t="s">
        <v>8317</v>
      </c>
      <c r="S4003" s="14">
        <f t="shared" si="539"/>
        <v>42775.6725462963</v>
      </c>
      <c r="T4003" s="14">
        <f t="shared" si="540"/>
        <v>42795.500000000007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538"/>
        <v>1.84E-2</v>
      </c>
      <c r="P4004"/>
      <c r="Q4004" s="9" t="s">
        <v>8316</v>
      </c>
      <c r="R4004" t="s">
        <v>8317</v>
      </c>
      <c r="S4004" s="14">
        <f t="shared" si="539"/>
        <v>41878.751863425925</v>
      </c>
      <c r="T4004" s="14">
        <f t="shared" si="540"/>
        <v>41908.751863425925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538"/>
        <v>0.10050000000000001</v>
      </c>
      <c r="P4005"/>
      <c r="Q4005" s="9" t="s">
        <v>8316</v>
      </c>
      <c r="R4005" t="s">
        <v>8317</v>
      </c>
      <c r="S4005" s="14">
        <f t="shared" si="539"/>
        <v>42020.295682870368</v>
      </c>
      <c r="T4005" s="14">
        <f t="shared" si="540"/>
        <v>42050.295682870368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538"/>
        <v>2E-3</v>
      </c>
      <c r="P4006">
        <f>SUM(E4006/L4006)</f>
        <v>1</v>
      </c>
      <c r="Q4006" s="9" t="s">
        <v>8316</v>
      </c>
      <c r="R4006" t="s">
        <v>8317</v>
      </c>
      <c r="S4006" s="14">
        <f t="shared" si="539"/>
        <v>41889.871030092596</v>
      </c>
      <c r="T4006" s="14">
        <f t="shared" si="540"/>
        <v>41919.871030092596</v>
      </c>
      <c r="U4006">
        <f>SUM(L4006+5)</f>
        <v>6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538"/>
        <v>1.3333333333333334E-2</v>
      </c>
      <c r="P4007"/>
      <c r="Q4007" s="9" t="s">
        <v>8316</v>
      </c>
      <c r="R4007" t="s">
        <v>8317</v>
      </c>
      <c r="S4007" s="14">
        <f t="shared" si="539"/>
        <v>41872.516030092593</v>
      </c>
      <c r="T4007" s="14">
        <f t="shared" si="540"/>
        <v>41932.516030092593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538"/>
        <v>6.666666666666667E-5</v>
      </c>
      <c r="P4008">
        <f t="shared" ref="P4008:P4009" si="545">SUM(E4008/L4008)</f>
        <v>2</v>
      </c>
      <c r="Q4008" s="9" t="s">
        <v>8316</v>
      </c>
      <c r="R4008" t="s">
        <v>8317</v>
      </c>
      <c r="S4008" s="14">
        <f t="shared" si="539"/>
        <v>42391.48133101852</v>
      </c>
      <c r="T4008" s="14">
        <f t="shared" si="540"/>
        <v>42416.48133101852</v>
      </c>
      <c r="U4008">
        <f t="shared" ref="U4008:U4009" si="546">SUM(L4008+5)</f>
        <v>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538"/>
        <v>2.5000000000000001E-3</v>
      </c>
      <c r="P4009">
        <f t="shared" si="545"/>
        <v>5</v>
      </c>
      <c r="Q4009" s="9" t="s">
        <v>8316</v>
      </c>
      <c r="R4009" t="s">
        <v>8317</v>
      </c>
      <c r="S4009" s="14">
        <f t="shared" si="539"/>
        <v>41848.481261574074</v>
      </c>
      <c r="T4009" s="14">
        <f t="shared" si="540"/>
        <v>41877.39444444445</v>
      </c>
      <c r="U4009">
        <f t="shared" si="546"/>
        <v>6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538"/>
        <v>0.06</v>
      </c>
      <c r="P4010"/>
      <c r="Q4010" s="9" t="s">
        <v>8316</v>
      </c>
      <c r="R4010" t="s">
        <v>8317</v>
      </c>
      <c r="S4010" s="14">
        <f t="shared" si="539"/>
        <v>42177.672534722224</v>
      </c>
      <c r="T4010" s="14">
        <f t="shared" si="540"/>
        <v>42207.672534722224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538"/>
        <v>3.8860103626943004E-2</v>
      </c>
      <c r="P4011">
        <f>SUM(E4011/L4011)</f>
        <v>25</v>
      </c>
      <c r="Q4011" s="9" t="s">
        <v>8316</v>
      </c>
      <c r="R4011" t="s">
        <v>8317</v>
      </c>
      <c r="S4011" s="14">
        <f t="shared" si="539"/>
        <v>41851.409259259264</v>
      </c>
      <c r="T4011" s="14">
        <f t="shared" si="540"/>
        <v>41891.409259259264</v>
      </c>
      <c r="U4011">
        <f>SUM(L4011+5)</f>
        <v>8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538"/>
        <v>0.24194444444444443</v>
      </c>
      <c r="P4012"/>
      <c r="Q4012" s="9" t="s">
        <v>8316</v>
      </c>
      <c r="R4012" t="s">
        <v>8317</v>
      </c>
      <c r="S4012" s="14">
        <f t="shared" si="539"/>
        <v>41921.478773148148</v>
      </c>
      <c r="T4012" s="14">
        <f t="shared" si="540"/>
        <v>41938.478773148148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538"/>
        <v>7.5999999999999998E-2</v>
      </c>
      <c r="P4013"/>
      <c r="Q4013" s="9" t="s">
        <v>8316</v>
      </c>
      <c r="R4013" t="s">
        <v>8317</v>
      </c>
      <c r="S4013" s="14">
        <f t="shared" si="539"/>
        <v>42002.253217592595</v>
      </c>
      <c r="T4013" s="14">
        <f t="shared" si="540"/>
        <v>42032.253217592595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538"/>
        <v>0</v>
      </c>
      <c r="P4014" t="e">
        <f>SUM(E4014/L4014)</f>
        <v>#DIV/0!</v>
      </c>
      <c r="Q4014" s="9" t="s">
        <v>8316</v>
      </c>
      <c r="R4014" t="s">
        <v>8317</v>
      </c>
      <c r="S4014" s="14">
        <f t="shared" si="539"/>
        <v>42096.252881944449</v>
      </c>
      <c r="T4014" s="14">
        <f t="shared" si="540"/>
        <v>42126.252881944449</v>
      </c>
      <c r="U4014">
        <f>SUM(L4014+5)</f>
        <v>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538"/>
        <v>1.2999999999999999E-2</v>
      </c>
      <c r="P4015"/>
      <c r="Q4015" s="9" t="s">
        <v>8316</v>
      </c>
      <c r="R4015" t="s">
        <v>8317</v>
      </c>
      <c r="S4015" s="14">
        <f t="shared" si="539"/>
        <v>42021.009525462963</v>
      </c>
      <c r="T4015" s="14">
        <f t="shared" si="540"/>
        <v>42051.009525462963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538"/>
        <v>0</v>
      </c>
      <c r="P4016" t="e">
        <f t="shared" ref="P4016:P4017" si="547">SUM(E4016/L4016)</f>
        <v>#DIV/0!</v>
      </c>
      <c r="Q4016" s="9" t="s">
        <v>8316</v>
      </c>
      <c r="R4016" t="s">
        <v>8317</v>
      </c>
      <c r="S4016" s="14">
        <f t="shared" si="539"/>
        <v>42418.954502314817</v>
      </c>
      <c r="T4016" s="14">
        <f t="shared" si="540"/>
        <v>42433.954502314817</v>
      </c>
      <c r="U4016">
        <f t="shared" ref="U4016:U4017" si="548">SUM(L4016+5)</f>
        <v>5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538"/>
        <v>1.4285714285714287E-4</v>
      </c>
      <c r="P4017">
        <f t="shared" si="547"/>
        <v>1</v>
      </c>
      <c r="Q4017" s="9" t="s">
        <v>8316</v>
      </c>
      <c r="R4017" t="s">
        <v>8317</v>
      </c>
      <c r="S4017" s="14">
        <f t="shared" si="539"/>
        <v>42174.489155092589</v>
      </c>
      <c r="T4017" s="14">
        <f t="shared" si="540"/>
        <v>42204.489155092589</v>
      </c>
      <c r="U4017">
        <f t="shared" si="548"/>
        <v>6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538"/>
        <v>0.14000000000000001</v>
      </c>
      <c r="P4018"/>
      <c r="Q4018" s="9" t="s">
        <v>8316</v>
      </c>
      <c r="R4018" t="s">
        <v>8317</v>
      </c>
      <c r="S4018" s="14">
        <f t="shared" si="539"/>
        <v>41869.581018518518</v>
      </c>
      <c r="T4018" s="14">
        <f t="shared" si="540"/>
        <v>41899.581018518518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538"/>
        <v>1.0500000000000001E-2</v>
      </c>
      <c r="P4019"/>
      <c r="Q4019" s="9" t="s">
        <v>8316</v>
      </c>
      <c r="R4019" t="s">
        <v>8317</v>
      </c>
      <c r="S4019" s="14">
        <f t="shared" si="539"/>
        <v>41856.380486111113</v>
      </c>
      <c r="T4019" s="14">
        <f t="shared" si="540"/>
        <v>41886.380486111113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538"/>
        <v>8.666666666666667E-2</v>
      </c>
      <c r="P4020"/>
      <c r="Q4020" s="9" t="s">
        <v>8316</v>
      </c>
      <c r="R4020" t="s">
        <v>8317</v>
      </c>
      <c r="S4020" s="14">
        <f t="shared" si="539"/>
        <v>42620.619305555556</v>
      </c>
      <c r="T4020" s="14">
        <f t="shared" si="540"/>
        <v>42650.619305555556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538"/>
        <v>8.2857142857142851E-3</v>
      </c>
      <c r="P4021"/>
      <c r="Q4021" s="9" t="s">
        <v>8316</v>
      </c>
      <c r="R4021" t="s">
        <v>8317</v>
      </c>
      <c r="S4021" s="14">
        <f t="shared" si="539"/>
        <v>42417.38421296297</v>
      </c>
      <c r="T4021" s="14">
        <f t="shared" si="540"/>
        <v>42475.394444444442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538"/>
        <v>0.16666666666666666</v>
      </c>
      <c r="P4022"/>
      <c r="Q4022" s="9" t="s">
        <v>8316</v>
      </c>
      <c r="R4022" t="s">
        <v>8317</v>
      </c>
      <c r="S4022" s="14">
        <f t="shared" si="539"/>
        <v>42056.899293981485</v>
      </c>
      <c r="T4022" s="14">
        <f t="shared" si="540"/>
        <v>42086.857627314814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538"/>
        <v>8.3333333333333332E-3</v>
      </c>
      <c r="P4023"/>
      <c r="Q4023" s="9" t="s">
        <v>8316</v>
      </c>
      <c r="R4023" t="s">
        <v>8317</v>
      </c>
      <c r="S4023" s="14">
        <f t="shared" si="539"/>
        <v>41878.619884259264</v>
      </c>
      <c r="T4023" s="14">
        <f t="shared" si="540"/>
        <v>41938.619884259264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538"/>
        <v>0.69561111111111107</v>
      </c>
      <c r="P4024"/>
      <c r="Q4024" s="9" t="s">
        <v>8316</v>
      </c>
      <c r="R4024" t="s">
        <v>8317</v>
      </c>
      <c r="S4024" s="14">
        <f t="shared" si="539"/>
        <v>41990.292442129627</v>
      </c>
      <c r="T4024" s="14">
        <f t="shared" si="540"/>
        <v>42035.82916666667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538"/>
        <v>0</v>
      </c>
      <c r="P4025" t="e">
        <f>SUM(E4025/L4025)</f>
        <v>#DIV/0!</v>
      </c>
      <c r="Q4025" s="9" t="s">
        <v>8316</v>
      </c>
      <c r="R4025" t="s">
        <v>8317</v>
      </c>
      <c r="S4025" s="14">
        <f t="shared" si="539"/>
        <v>42408.707905092589</v>
      </c>
      <c r="T4025" s="14">
        <f t="shared" si="540"/>
        <v>42453.666238425933</v>
      </c>
      <c r="U4025">
        <f>SUM(L4025+5)</f>
        <v>5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538"/>
        <v>1.2500000000000001E-2</v>
      </c>
      <c r="P4026"/>
      <c r="Q4026" s="9" t="s">
        <v>8316</v>
      </c>
      <c r="R4026" t="s">
        <v>8317</v>
      </c>
      <c r="S4026" s="14">
        <f t="shared" si="539"/>
        <v>42217.378437500003</v>
      </c>
      <c r="T4026" s="14">
        <f t="shared" si="540"/>
        <v>42247.378437500003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538"/>
        <v>0.05</v>
      </c>
      <c r="P4027"/>
      <c r="Q4027" s="9" t="s">
        <v>8316</v>
      </c>
      <c r="R4027" t="s">
        <v>8317</v>
      </c>
      <c r="S4027" s="14">
        <f t="shared" si="539"/>
        <v>42150.946018518523</v>
      </c>
      <c r="T4027" s="14">
        <f t="shared" si="540"/>
        <v>42210.946018518523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538"/>
        <v>0</v>
      </c>
      <c r="P4028" t="e">
        <f>SUM(E4028/L4028)</f>
        <v>#DIV/0!</v>
      </c>
      <c r="Q4028" s="9" t="s">
        <v>8316</v>
      </c>
      <c r="R4028" t="s">
        <v>8317</v>
      </c>
      <c r="S4028" s="14">
        <f t="shared" si="539"/>
        <v>42282.36387731482</v>
      </c>
      <c r="T4028" s="14">
        <f t="shared" si="540"/>
        <v>42342.405543981484</v>
      </c>
      <c r="U4028">
        <f>SUM(L4028+5)</f>
        <v>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538"/>
        <v>7.166666666666667E-2</v>
      </c>
      <c r="P4029"/>
      <c r="Q4029" s="9" t="s">
        <v>8316</v>
      </c>
      <c r="R4029" t="s">
        <v>8317</v>
      </c>
      <c r="S4029" s="14">
        <f t="shared" si="539"/>
        <v>42768.679178240745</v>
      </c>
      <c r="T4029" s="14">
        <f t="shared" si="540"/>
        <v>42788.750000000007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538"/>
        <v>0.28050000000000003</v>
      </c>
      <c r="P4030"/>
      <c r="Q4030" s="9" t="s">
        <v>8316</v>
      </c>
      <c r="R4030" t="s">
        <v>8317</v>
      </c>
      <c r="S4030" s="14">
        <f t="shared" si="539"/>
        <v>41765.646990740745</v>
      </c>
      <c r="T4030" s="14">
        <f t="shared" si="540"/>
        <v>41795.646990740745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538"/>
        <v>0</v>
      </c>
      <c r="P4031" t="e">
        <f>SUM(E4031/L4031)</f>
        <v>#DIV/0!</v>
      </c>
      <c r="Q4031" s="9" t="s">
        <v>8316</v>
      </c>
      <c r="R4031" t="s">
        <v>8317</v>
      </c>
      <c r="S4031" s="14">
        <f t="shared" si="539"/>
        <v>42321.733449074083</v>
      </c>
      <c r="T4031" s="14">
        <f t="shared" si="540"/>
        <v>42351.733449074083</v>
      </c>
      <c r="U4031">
        <f>SUM(L4031+5)</f>
        <v>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538"/>
        <v>0.16</v>
      </c>
      <c r="P4032"/>
      <c r="Q4032" s="9" t="s">
        <v>8316</v>
      </c>
      <c r="R4032" t="s">
        <v>8317</v>
      </c>
      <c r="S4032" s="14">
        <f t="shared" si="539"/>
        <v>42374.36341435185</v>
      </c>
      <c r="T4032" s="14">
        <f t="shared" si="540"/>
        <v>42403.492361111108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538"/>
        <v>0</v>
      </c>
      <c r="P4033" t="e">
        <f>SUM(E4033/L4033)</f>
        <v>#DIV/0!</v>
      </c>
      <c r="Q4033" s="9" t="s">
        <v>8316</v>
      </c>
      <c r="R4033" t="s">
        <v>8317</v>
      </c>
      <c r="S4033" s="14">
        <f t="shared" si="539"/>
        <v>41941.29356481482</v>
      </c>
      <c r="T4033" s="14">
        <f t="shared" si="540"/>
        <v>41991.335231481484</v>
      </c>
      <c r="U4033">
        <f>SUM(L4033+5)</f>
        <v>5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538"/>
        <v>6.8287037037037035E-2</v>
      </c>
      <c r="P4034"/>
      <c r="Q4034" s="9" t="s">
        <v>8316</v>
      </c>
      <c r="R4034" t="s">
        <v>8317</v>
      </c>
      <c r="S4034" s="14">
        <f t="shared" si="539"/>
        <v>42293.517546296302</v>
      </c>
      <c r="T4034" s="14">
        <f t="shared" si="540"/>
        <v>42353.559212962966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549">E4035/D4035</f>
        <v>0.25698702928870293</v>
      </c>
      <c r="P4035"/>
      <c r="Q4035" s="9" t="s">
        <v>8316</v>
      </c>
      <c r="R4035" t="s">
        <v>8317</v>
      </c>
      <c r="S4035" s="14">
        <f t="shared" ref="S4035:S4098" si="550">((J4035/60/60/24)+DATE(1970,1,1)+(-7/24))</f>
        <v>42613.977129629631</v>
      </c>
      <c r="T4035" s="14">
        <f t="shared" ref="T4035:T4098" si="551">((I4035/60/60/24)+DATE(1970,1,1)+(-7/24))</f>
        <v>42645.083333333336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549"/>
        <v>1.4814814814814815E-2</v>
      </c>
      <c r="P4036"/>
      <c r="Q4036" s="9" t="s">
        <v>8316</v>
      </c>
      <c r="R4036" t="s">
        <v>8317</v>
      </c>
      <c r="S4036" s="14">
        <f t="shared" si="550"/>
        <v>42067.655671296299</v>
      </c>
      <c r="T4036" s="14">
        <f t="shared" si="551"/>
        <v>42097.614004629628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549"/>
        <v>0.36849999999999999</v>
      </c>
      <c r="P4037"/>
      <c r="Q4037" s="9" t="s">
        <v>8316</v>
      </c>
      <c r="R4037" t="s">
        <v>8317</v>
      </c>
      <c r="S4037" s="14">
        <f t="shared" si="550"/>
        <v>41903.591284722221</v>
      </c>
      <c r="T4037" s="14">
        <f t="shared" si="551"/>
        <v>41933.591284722221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549"/>
        <v>0.47049999999999997</v>
      </c>
      <c r="P4038"/>
      <c r="Q4038" s="9" t="s">
        <v>8316</v>
      </c>
      <c r="R4038" t="s">
        <v>8317</v>
      </c>
      <c r="S4038" s="14">
        <f t="shared" si="550"/>
        <v>41804.645416666666</v>
      </c>
      <c r="T4038" s="14">
        <f t="shared" si="551"/>
        <v>41821.645833333336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549"/>
        <v>0.11428571428571428</v>
      </c>
      <c r="P4039"/>
      <c r="Q4039" s="9" t="s">
        <v>8316</v>
      </c>
      <c r="R4039" t="s">
        <v>8317</v>
      </c>
      <c r="S4039" s="14">
        <f t="shared" si="550"/>
        <v>42496.779108796305</v>
      </c>
      <c r="T4039" s="14">
        <f t="shared" si="551"/>
        <v>42514.309027777781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549"/>
        <v>0.12039999999999999</v>
      </c>
      <c r="P4040"/>
      <c r="Q4040" s="9" t="s">
        <v>8316</v>
      </c>
      <c r="R4040" t="s">
        <v>8317</v>
      </c>
      <c r="S4040" s="14">
        <f t="shared" si="550"/>
        <v>41869.507060185191</v>
      </c>
      <c r="T4040" s="14">
        <f t="shared" si="551"/>
        <v>41929.507060185191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549"/>
        <v>0.6</v>
      </c>
      <c r="P4041"/>
      <c r="Q4041" s="9" t="s">
        <v>8316</v>
      </c>
      <c r="R4041" t="s">
        <v>8317</v>
      </c>
      <c r="S4041" s="14">
        <f t="shared" si="550"/>
        <v>42305.379247685189</v>
      </c>
      <c r="T4041" s="14">
        <f t="shared" si="551"/>
        <v>42338.957638888889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549"/>
        <v>0.3125</v>
      </c>
      <c r="P4042"/>
      <c r="Q4042" s="9" t="s">
        <v>8316</v>
      </c>
      <c r="R4042" t="s">
        <v>8317</v>
      </c>
      <c r="S4042" s="14">
        <f t="shared" si="550"/>
        <v>42143.939861111117</v>
      </c>
      <c r="T4042" s="14">
        <f t="shared" si="551"/>
        <v>42202.833333333336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549"/>
        <v>4.1999999999999997E-3</v>
      </c>
      <c r="P4043">
        <f t="shared" ref="P4043:P4045" si="552">SUM(E4043/L4043)</f>
        <v>10.5</v>
      </c>
      <c r="Q4043" s="9" t="s">
        <v>8316</v>
      </c>
      <c r="R4043" t="s">
        <v>8317</v>
      </c>
      <c r="S4043" s="14">
        <f t="shared" si="550"/>
        <v>42559.182337962964</v>
      </c>
      <c r="T4043" s="14">
        <f t="shared" si="551"/>
        <v>42619.182337962964</v>
      </c>
      <c r="U4043">
        <f t="shared" ref="U4043:U4045" si="553">SUM(L4043+5)</f>
        <v>7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549"/>
        <v>2.0999999999999999E-3</v>
      </c>
      <c r="P4044">
        <f t="shared" si="552"/>
        <v>7</v>
      </c>
      <c r="Q4044" s="9" t="s">
        <v>8316</v>
      </c>
      <c r="R4044" t="s">
        <v>8317</v>
      </c>
      <c r="S4044" s="14">
        <f t="shared" si="550"/>
        <v>41994.792407407411</v>
      </c>
      <c r="T4044" s="14">
        <f t="shared" si="551"/>
        <v>42024.511111111111</v>
      </c>
      <c r="U4044">
        <f t="shared" si="553"/>
        <v>8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549"/>
        <v>0</v>
      </c>
      <c r="P4045" t="e">
        <f t="shared" si="552"/>
        <v>#DIV/0!</v>
      </c>
      <c r="Q4045" s="9" t="s">
        <v>8316</v>
      </c>
      <c r="R4045" t="s">
        <v>8317</v>
      </c>
      <c r="S4045" s="14">
        <f t="shared" si="550"/>
        <v>41948.665798611117</v>
      </c>
      <c r="T4045" s="14">
        <f t="shared" si="551"/>
        <v>41963.665798611117</v>
      </c>
      <c r="U4045">
        <f t="shared" si="553"/>
        <v>5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549"/>
        <v>0.375</v>
      </c>
      <c r="P4046"/>
      <c r="Q4046" s="9" t="s">
        <v>8316</v>
      </c>
      <c r="R4046" t="s">
        <v>8317</v>
      </c>
      <c r="S4046" s="14">
        <f t="shared" si="550"/>
        <v>42073.928032407413</v>
      </c>
      <c r="T4046" s="14">
        <f t="shared" si="551"/>
        <v>42103.916666666664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549"/>
        <v>2.0000000000000001E-4</v>
      </c>
      <c r="P4047">
        <f>SUM(E4047/L4047)</f>
        <v>1</v>
      </c>
      <c r="Q4047" s="9" t="s">
        <v>8316</v>
      </c>
      <c r="R4047" t="s">
        <v>8317</v>
      </c>
      <c r="S4047" s="14">
        <f t="shared" si="550"/>
        <v>41841.909594907411</v>
      </c>
      <c r="T4047" s="14">
        <f t="shared" si="551"/>
        <v>41871.909594907411</v>
      </c>
      <c r="U4047">
        <f>SUM(L4047+5)</f>
        <v>6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549"/>
        <v>8.2142857142857142E-2</v>
      </c>
      <c r="P4048"/>
      <c r="Q4048" s="9" t="s">
        <v>8316</v>
      </c>
      <c r="R4048" t="s">
        <v>8317</v>
      </c>
      <c r="S4048" s="14">
        <f t="shared" si="550"/>
        <v>41904.358912037038</v>
      </c>
      <c r="T4048" s="14">
        <f t="shared" si="551"/>
        <v>41934.358912037038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549"/>
        <v>2.1999999999999999E-2</v>
      </c>
      <c r="P4049"/>
      <c r="Q4049" s="9" t="s">
        <v>8316</v>
      </c>
      <c r="R4049" t="s">
        <v>8317</v>
      </c>
      <c r="S4049" s="14">
        <f t="shared" si="550"/>
        <v>41990.730821759258</v>
      </c>
      <c r="T4049" s="14">
        <f t="shared" si="551"/>
        <v>42014.750000000007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549"/>
        <v>0.17652941176470588</v>
      </c>
      <c r="P4050"/>
      <c r="Q4050" s="9" t="s">
        <v>8316</v>
      </c>
      <c r="R4050" t="s">
        <v>8317</v>
      </c>
      <c r="S4050" s="14">
        <f t="shared" si="550"/>
        <v>42436.217442129629</v>
      </c>
      <c r="T4050" s="14">
        <f t="shared" si="551"/>
        <v>42471.175775462965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549"/>
        <v>8.0000000000000004E-4</v>
      </c>
      <c r="P4051">
        <f t="shared" ref="P4051:P4053" si="554">SUM(E4051/L4051)</f>
        <v>16</v>
      </c>
      <c r="Q4051" s="9" t="s">
        <v>8316</v>
      </c>
      <c r="R4051" t="s">
        <v>8317</v>
      </c>
      <c r="S4051" s="14">
        <f t="shared" si="550"/>
        <v>42169.66684027778</v>
      </c>
      <c r="T4051" s="14">
        <f t="shared" si="551"/>
        <v>42199.66684027778</v>
      </c>
      <c r="U4051">
        <f t="shared" ref="U4051:U4053" si="555">SUM(L4051+5)</f>
        <v>6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549"/>
        <v>6.6666666666666664E-4</v>
      </c>
      <c r="P4052">
        <f t="shared" si="554"/>
        <v>1</v>
      </c>
      <c r="Q4052" s="9" t="s">
        <v>8316</v>
      </c>
      <c r="R4052" t="s">
        <v>8317</v>
      </c>
      <c r="S4052" s="14">
        <f t="shared" si="550"/>
        <v>41905.34480324074</v>
      </c>
      <c r="T4052" s="14">
        <f t="shared" si="551"/>
        <v>41935.34480324074</v>
      </c>
      <c r="U4052">
        <f t="shared" si="555"/>
        <v>6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549"/>
        <v>0</v>
      </c>
      <c r="P4053" t="e">
        <f t="shared" si="554"/>
        <v>#DIV/0!</v>
      </c>
      <c r="Q4053" s="9" t="s">
        <v>8316</v>
      </c>
      <c r="R4053" t="s">
        <v>8317</v>
      </c>
      <c r="S4053" s="14">
        <f t="shared" si="550"/>
        <v>41761.518483796302</v>
      </c>
      <c r="T4053" s="14">
        <f t="shared" si="551"/>
        <v>41767.995138888895</v>
      </c>
      <c r="U4053">
        <f t="shared" si="555"/>
        <v>5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549"/>
        <v>0.37533333333333335</v>
      </c>
      <c r="P4054"/>
      <c r="Q4054" s="9" t="s">
        <v>8316</v>
      </c>
      <c r="R4054" t="s">
        <v>8317</v>
      </c>
      <c r="S4054" s="14">
        <f t="shared" si="550"/>
        <v>41865.58699074074</v>
      </c>
      <c r="T4054" s="14">
        <f t="shared" si="551"/>
        <v>41925.58699074074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549"/>
        <v>0.22</v>
      </c>
      <c r="P4055"/>
      <c r="Q4055" s="9" t="s">
        <v>8316</v>
      </c>
      <c r="R4055" t="s">
        <v>8317</v>
      </c>
      <c r="S4055" s="14">
        <f t="shared" si="550"/>
        <v>41928.398472222223</v>
      </c>
      <c r="T4055" s="14">
        <f t="shared" si="551"/>
        <v>41958.541666666664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549"/>
        <v>0</v>
      </c>
      <c r="P4056" t="e">
        <f>SUM(E4056/L4056)</f>
        <v>#DIV/0!</v>
      </c>
      <c r="Q4056" s="9" t="s">
        <v>8316</v>
      </c>
      <c r="R4056" t="s">
        <v>8317</v>
      </c>
      <c r="S4056" s="14">
        <f t="shared" si="550"/>
        <v>42613.54959490741</v>
      </c>
      <c r="T4056" s="14">
        <f t="shared" si="551"/>
        <v>42643.875000000007</v>
      </c>
      <c r="U4056">
        <f>SUM(L4056+5)</f>
        <v>5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549"/>
        <v>0.1762</v>
      </c>
      <c r="P4057"/>
      <c r="Q4057" s="9" t="s">
        <v>8316</v>
      </c>
      <c r="R4057" t="s">
        <v>8317</v>
      </c>
      <c r="S4057" s="14">
        <f t="shared" si="550"/>
        <v>41779.356840277782</v>
      </c>
      <c r="T4057" s="14">
        <f t="shared" si="551"/>
        <v>41809.356840277782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549"/>
        <v>0.53</v>
      </c>
      <c r="P4058"/>
      <c r="Q4058" s="9" t="s">
        <v>8316</v>
      </c>
      <c r="R4058" t="s">
        <v>8317</v>
      </c>
      <c r="S4058" s="14">
        <f t="shared" si="550"/>
        <v>42534.641655092601</v>
      </c>
      <c r="T4058" s="14">
        <f t="shared" si="551"/>
        <v>42554.540972222225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549"/>
        <v>0.22142857142857142</v>
      </c>
      <c r="P4059"/>
      <c r="Q4059" s="9" t="s">
        <v>8316</v>
      </c>
      <c r="R4059" t="s">
        <v>8317</v>
      </c>
      <c r="S4059" s="14">
        <f t="shared" si="550"/>
        <v>42310.676851851858</v>
      </c>
      <c r="T4059" s="14">
        <f t="shared" si="551"/>
        <v>42333.666666666664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549"/>
        <v>2.5333333333333333E-2</v>
      </c>
      <c r="P4060"/>
      <c r="Q4060" s="9" t="s">
        <v>8316</v>
      </c>
      <c r="R4060" t="s">
        <v>8317</v>
      </c>
      <c r="S4060" s="14">
        <f t="shared" si="550"/>
        <v>42445.76902777778</v>
      </c>
      <c r="T4060" s="14">
        <f t="shared" si="551"/>
        <v>42460.874305555561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549"/>
        <v>2.5000000000000001E-2</v>
      </c>
      <c r="P4061"/>
      <c r="Q4061" s="9" t="s">
        <v>8316</v>
      </c>
      <c r="R4061" t="s">
        <v>8317</v>
      </c>
      <c r="S4061" s="14">
        <f t="shared" si="550"/>
        <v>41866.348981481482</v>
      </c>
      <c r="T4061" s="14">
        <f t="shared" si="551"/>
        <v>41897.833333333336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549"/>
        <v>2.8500000000000001E-2</v>
      </c>
      <c r="P4062"/>
      <c r="Q4062" s="9" t="s">
        <v>8316</v>
      </c>
      <c r="R4062" t="s">
        <v>8317</v>
      </c>
      <c r="S4062" s="14">
        <f t="shared" si="550"/>
        <v>41779.403425925928</v>
      </c>
      <c r="T4062" s="14">
        <f t="shared" si="551"/>
        <v>41813.375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549"/>
        <v>0</v>
      </c>
      <c r="P4063" t="e">
        <f>SUM(E4063/L4063)</f>
        <v>#DIV/0!</v>
      </c>
      <c r="Q4063" s="9" t="s">
        <v>8316</v>
      </c>
      <c r="R4063" t="s">
        <v>8317</v>
      </c>
      <c r="S4063" s="14">
        <f t="shared" si="550"/>
        <v>42420.849803240744</v>
      </c>
      <c r="T4063" s="14">
        <f t="shared" si="551"/>
        <v>42480.808136574073</v>
      </c>
      <c r="U4063">
        <f>SUM(L4063+5)</f>
        <v>5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549"/>
        <v>2.4500000000000001E-2</v>
      </c>
      <c r="P4064"/>
      <c r="Q4064" s="9" t="s">
        <v>8316</v>
      </c>
      <c r="R4064" t="s">
        <v>8317</v>
      </c>
      <c r="S4064" s="14">
        <f t="shared" si="550"/>
        <v>42523.447546296295</v>
      </c>
      <c r="T4064" s="14">
        <f t="shared" si="551"/>
        <v>42553.447546296295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549"/>
        <v>1.4210526315789474E-2</v>
      </c>
      <c r="P4065"/>
      <c r="Q4065" s="9" t="s">
        <v>8316</v>
      </c>
      <c r="R4065" t="s">
        <v>8317</v>
      </c>
      <c r="S4065" s="14">
        <f t="shared" si="550"/>
        <v>41787.389861111114</v>
      </c>
      <c r="T4065" s="14">
        <f t="shared" si="551"/>
        <v>41817.389861111114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549"/>
        <v>0.1925</v>
      </c>
      <c r="P4066"/>
      <c r="Q4066" s="9" t="s">
        <v>8316</v>
      </c>
      <c r="R4066" t="s">
        <v>8317</v>
      </c>
      <c r="S4066" s="14">
        <f t="shared" si="550"/>
        <v>42093.296597222223</v>
      </c>
      <c r="T4066" s="14">
        <f t="shared" si="551"/>
        <v>42123.296597222223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549"/>
        <v>6.7499999999999999E-3</v>
      </c>
      <c r="P4067"/>
      <c r="Q4067" s="9" t="s">
        <v>8316</v>
      </c>
      <c r="R4067" t="s">
        <v>8317</v>
      </c>
      <c r="S4067" s="14">
        <f t="shared" si="550"/>
        <v>41833.659849537042</v>
      </c>
      <c r="T4067" s="14">
        <f t="shared" si="551"/>
        <v>41863.659849537042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549"/>
        <v>1.6666666666666668E-3</v>
      </c>
      <c r="P4068">
        <f>SUM(E4068/L4068)</f>
        <v>25</v>
      </c>
      <c r="Q4068" s="9" t="s">
        <v>8316</v>
      </c>
      <c r="R4068" t="s">
        <v>8317</v>
      </c>
      <c r="S4068" s="14">
        <f t="shared" si="550"/>
        <v>42478.747546296298</v>
      </c>
      <c r="T4068" s="14">
        <f t="shared" si="551"/>
        <v>42508.747546296298</v>
      </c>
      <c r="U4068">
        <f>SUM(L4068+5)</f>
        <v>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549"/>
        <v>0.60899999999999999</v>
      </c>
      <c r="P4069"/>
      <c r="Q4069" s="9" t="s">
        <v>8316</v>
      </c>
      <c r="R4069" t="s">
        <v>8317</v>
      </c>
      <c r="S4069" s="14">
        <f t="shared" si="550"/>
        <v>42234.82581018519</v>
      </c>
      <c r="T4069" s="14">
        <f t="shared" si="551"/>
        <v>42274.82581018519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549"/>
        <v>0.01</v>
      </c>
      <c r="P4070"/>
      <c r="Q4070" s="9" t="s">
        <v>8316</v>
      </c>
      <c r="R4070" t="s">
        <v>8317</v>
      </c>
      <c r="S4070" s="14">
        <f t="shared" si="550"/>
        <v>42718.671932870369</v>
      </c>
      <c r="T4070" s="14">
        <f t="shared" si="551"/>
        <v>42748.670138888891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549"/>
        <v>0.34399999999999997</v>
      </c>
      <c r="P4071"/>
      <c r="Q4071" s="9" t="s">
        <v>8316</v>
      </c>
      <c r="R4071" t="s">
        <v>8317</v>
      </c>
      <c r="S4071" s="14">
        <f t="shared" si="550"/>
        <v>42022.36986111111</v>
      </c>
      <c r="T4071" s="14">
        <f t="shared" si="551"/>
        <v>42063.208333333336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549"/>
        <v>0.16500000000000001</v>
      </c>
      <c r="P4072"/>
      <c r="Q4072" s="9" t="s">
        <v>8316</v>
      </c>
      <c r="R4072" t="s">
        <v>8317</v>
      </c>
      <c r="S4072" s="14">
        <f t="shared" si="550"/>
        <v>42031.375231481485</v>
      </c>
      <c r="T4072" s="14">
        <f t="shared" si="551"/>
        <v>42063.833333333336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549"/>
        <v>0</v>
      </c>
      <c r="P4073" t="e">
        <f t="shared" ref="P4073:P4074" si="556">SUM(E4073/L4073)</f>
        <v>#DIV/0!</v>
      </c>
      <c r="Q4073" s="9" t="s">
        <v>8316</v>
      </c>
      <c r="R4073" t="s">
        <v>8317</v>
      </c>
      <c r="S4073" s="14">
        <f t="shared" si="550"/>
        <v>42700.513090277782</v>
      </c>
      <c r="T4073" s="14">
        <f t="shared" si="551"/>
        <v>42730.513090277782</v>
      </c>
      <c r="U4073">
        <f t="shared" ref="U4073:U4074" si="557">SUM(L4073+5)</f>
        <v>5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549"/>
        <v>4.0000000000000001E-3</v>
      </c>
      <c r="P4074">
        <f t="shared" si="556"/>
        <v>2</v>
      </c>
      <c r="Q4074" s="9" t="s">
        <v>8316</v>
      </c>
      <c r="R4074" t="s">
        <v>8317</v>
      </c>
      <c r="S4074" s="14">
        <f t="shared" si="550"/>
        <v>41812.482766203706</v>
      </c>
      <c r="T4074" s="14">
        <f t="shared" si="551"/>
        <v>41872.482766203706</v>
      </c>
      <c r="U4074">
        <f t="shared" si="557"/>
        <v>7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549"/>
        <v>1.0571428571428572E-2</v>
      </c>
      <c r="P4075"/>
      <c r="Q4075" s="9" t="s">
        <v>8316</v>
      </c>
      <c r="R4075" t="s">
        <v>8317</v>
      </c>
      <c r="S4075" s="14">
        <f t="shared" si="550"/>
        <v>42078.053541666675</v>
      </c>
      <c r="T4075" s="14">
        <f t="shared" si="551"/>
        <v>42132.875000000007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549"/>
        <v>0.26727272727272727</v>
      </c>
      <c r="P4076"/>
      <c r="Q4076" s="9" t="s">
        <v>8316</v>
      </c>
      <c r="R4076" t="s">
        <v>8317</v>
      </c>
      <c r="S4076" s="14">
        <f t="shared" si="550"/>
        <v>42283.261284722226</v>
      </c>
      <c r="T4076" s="14">
        <f t="shared" si="551"/>
        <v>42313.302951388891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549"/>
        <v>0.28799999999999998</v>
      </c>
      <c r="P4077"/>
      <c r="Q4077" s="9" t="s">
        <v>8316</v>
      </c>
      <c r="R4077" t="s">
        <v>8317</v>
      </c>
      <c r="S4077" s="14">
        <f t="shared" si="550"/>
        <v>41778.754270833335</v>
      </c>
      <c r="T4077" s="14">
        <f t="shared" si="551"/>
        <v>41820.436111111114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549"/>
        <v>0</v>
      </c>
      <c r="P4078" t="e">
        <f>SUM(E4078/L4078)</f>
        <v>#DIV/0!</v>
      </c>
      <c r="Q4078" s="9" t="s">
        <v>8316</v>
      </c>
      <c r="R4078" t="s">
        <v>8317</v>
      </c>
      <c r="S4078" s="14">
        <f t="shared" si="550"/>
        <v>41905.504039351858</v>
      </c>
      <c r="T4078" s="14">
        <f t="shared" si="551"/>
        <v>41933.535416666666</v>
      </c>
      <c r="U4078">
        <f>SUM(L4078+5)</f>
        <v>5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549"/>
        <v>8.8999999999999996E-2</v>
      </c>
      <c r="P4079"/>
      <c r="Q4079" s="9" t="s">
        <v>8316</v>
      </c>
      <c r="R4079" t="s">
        <v>8317</v>
      </c>
      <c r="S4079" s="14">
        <f t="shared" si="550"/>
        <v>42695.418912037036</v>
      </c>
      <c r="T4079" s="14">
        <f t="shared" si="551"/>
        <v>42725.418912037036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549"/>
        <v>0</v>
      </c>
      <c r="P4080" t="e">
        <f t="shared" ref="P4080:P4082" si="558">SUM(E4080/L4080)</f>
        <v>#DIV/0!</v>
      </c>
      <c r="Q4080" s="9" t="s">
        <v>8316</v>
      </c>
      <c r="R4080" t="s">
        <v>8317</v>
      </c>
      <c r="S4080" s="14">
        <f t="shared" si="550"/>
        <v>42732.495856481481</v>
      </c>
      <c r="T4080" s="14">
        <f t="shared" si="551"/>
        <v>42762.495856481481</v>
      </c>
      <c r="U4080">
        <f t="shared" ref="U4080:U4082" si="559">SUM(L4080+5)</f>
        <v>5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549"/>
        <v>1.6666666666666668E-3</v>
      </c>
      <c r="P4081">
        <f t="shared" si="558"/>
        <v>5</v>
      </c>
      <c r="Q4081" s="9" t="s">
        <v>8316</v>
      </c>
      <c r="R4081" t="s">
        <v>8317</v>
      </c>
      <c r="S4081" s="14">
        <f t="shared" si="550"/>
        <v>42510.647233796299</v>
      </c>
      <c r="T4081" s="14">
        <f t="shared" si="551"/>
        <v>42540.647233796299</v>
      </c>
      <c r="U4081">
        <f t="shared" si="559"/>
        <v>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549"/>
        <v>0</v>
      </c>
      <c r="P4082" t="e">
        <f t="shared" si="558"/>
        <v>#DIV/0!</v>
      </c>
      <c r="Q4082" s="9" t="s">
        <v>8316</v>
      </c>
      <c r="R4082" t="s">
        <v>8317</v>
      </c>
      <c r="S4082" s="14">
        <f t="shared" si="550"/>
        <v>42511.406435185192</v>
      </c>
      <c r="T4082" s="14">
        <f t="shared" si="551"/>
        <v>42535.495833333342</v>
      </c>
      <c r="U4082">
        <f t="shared" si="559"/>
        <v>5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549"/>
        <v>0.15737410071942445</v>
      </c>
      <c r="P4083"/>
      <c r="Q4083" s="9" t="s">
        <v>8316</v>
      </c>
      <c r="R4083" t="s">
        <v>8317</v>
      </c>
      <c r="S4083" s="14">
        <f t="shared" si="550"/>
        <v>42041.289641203701</v>
      </c>
      <c r="T4083" s="14">
        <f t="shared" si="551"/>
        <v>42071.247974537044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549"/>
        <v>0.02</v>
      </c>
      <c r="P4084"/>
      <c r="Q4084" s="9" t="s">
        <v>8316</v>
      </c>
      <c r="R4084" t="s">
        <v>8317</v>
      </c>
      <c r="S4084" s="14">
        <f t="shared" si="550"/>
        <v>42306.897604166668</v>
      </c>
      <c r="T4084" s="14">
        <f t="shared" si="551"/>
        <v>42322.666666666664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549"/>
        <v>0.21685714285714286</v>
      </c>
      <c r="P4085"/>
      <c r="Q4085" s="9" t="s">
        <v>8316</v>
      </c>
      <c r="R4085" t="s">
        <v>8317</v>
      </c>
      <c r="S4085" s="14">
        <f t="shared" si="550"/>
        <v>42353.470092592594</v>
      </c>
      <c r="T4085" s="14">
        <f t="shared" si="551"/>
        <v>42383.470092592594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549"/>
        <v>3.3333333333333335E-3</v>
      </c>
      <c r="P4086">
        <f t="shared" ref="P4086:P4087" si="560">SUM(E4086/L4086)</f>
        <v>10</v>
      </c>
      <c r="Q4086" s="9" t="s">
        <v>8316</v>
      </c>
      <c r="R4086" t="s">
        <v>8317</v>
      </c>
      <c r="S4086" s="14">
        <f t="shared" si="550"/>
        <v>42622.144745370373</v>
      </c>
      <c r="T4086" s="14">
        <f t="shared" si="551"/>
        <v>42652.144745370373</v>
      </c>
      <c r="U4086">
        <f t="shared" ref="U4086:U4087" si="561">SUM(L4086+5)</f>
        <v>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549"/>
        <v>2.8571428571428571E-3</v>
      </c>
      <c r="P4087">
        <f t="shared" si="560"/>
        <v>10</v>
      </c>
      <c r="Q4087" s="9" t="s">
        <v>8316</v>
      </c>
      <c r="R4087" t="s">
        <v>8317</v>
      </c>
      <c r="S4087" s="14">
        <f t="shared" si="550"/>
        <v>42058.312210648153</v>
      </c>
      <c r="T4087" s="14">
        <f t="shared" si="551"/>
        <v>42086.874305555561</v>
      </c>
      <c r="U4087">
        <f t="shared" si="561"/>
        <v>6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549"/>
        <v>4.7E-2</v>
      </c>
      <c r="P4088"/>
      <c r="Q4088" s="9" t="s">
        <v>8316</v>
      </c>
      <c r="R4088" t="s">
        <v>8317</v>
      </c>
      <c r="S4088" s="14">
        <f t="shared" si="550"/>
        <v>42304.649293981485</v>
      </c>
      <c r="T4088" s="14">
        <f t="shared" si="551"/>
        <v>42328.875000000007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549"/>
        <v>0</v>
      </c>
      <c r="P4089" t="e">
        <f>SUM(E4089/L4089)</f>
        <v>#DIV/0!</v>
      </c>
      <c r="Q4089" s="9" t="s">
        <v>8316</v>
      </c>
      <c r="R4089" t="s">
        <v>8317</v>
      </c>
      <c r="S4089" s="14">
        <f t="shared" si="550"/>
        <v>42538.451226851852</v>
      </c>
      <c r="T4089" s="14">
        <f t="shared" si="551"/>
        <v>42568.451226851852</v>
      </c>
      <c r="U4089">
        <f>SUM(L4089+5)</f>
        <v>5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549"/>
        <v>0.108</v>
      </c>
      <c r="P4090"/>
      <c r="Q4090" s="9" t="s">
        <v>8316</v>
      </c>
      <c r="R4090" t="s">
        <v>8317</v>
      </c>
      <c r="S4090" s="14">
        <f t="shared" si="550"/>
        <v>41990.320879629631</v>
      </c>
      <c r="T4090" s="14">
        <f t="shared" si="551"/>
        <v>42020.143055555563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549"/>
        <v>4.8000000000000001E-2</v>
      </c>
      <c r="P4091"/>
      <c r="Q4091" s="9" t="s">
        <v>8316</v>
      </c>
      <c r="R4091" t="s">
        <v>8317</v>
      </c>
      <c r="S4091" s="14">
        <f t="shared" si="550"/>
        <v>42122.440833333334</v>
      </c>
      <c r="T4091" s="14">
        <f t="shared" si="551"/>
        <v>42155.440972222226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549"/>
        <v>3.2000000000000001E-2</v>
      </c>
      <c r="P4092"/>
      <c r="Q4092" s="9" t="s">
        <v>8316</v>
      </c>
      <c r="R4092" t="s">
        <v>8317</v>
      </c>
      <c r="S4092" s="14">
        <f t="shared" si="550"/>
        <v>42209.381215277775</v>
      </c>
      <c r="T4092" s="14">
        <f t="shared" si="551"/>
        <v>42223.333333333336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549"/>
        <v>0.1275</v>
      </c>
      <c r="P4093"/>
      <c r="Q4093" s="9" t="s">
        <v>8316</v>
      </c>
      <c r="R4093" t="s">
        <v>8317</v>
      </c>
      <c r="S4093" s="14">
        <f t="shared" si="550"/>
        <v>41990.21471064815</v>
      </c>
      <c r="T4093" s="14">
        <f t="shared" si="551"/>
        <v>42020.21471064815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549"/>
        <v>1.8181818181818181E-4</v>
      </c>
      <c r="P4094">
        <f>SUM(E4094/L4094)</f>
        <v>20</v>
      </c>
      <c r="Q4094" s="9" t="s">
        <v>8316</v>
      </c>
      <c r="R4094" t="s">
        <v>8317</v>
      </c>
      <c r="S4094" s="14">
        <f t="shared" si="550"/>
        <v>42038.903321759259</v>
      </c>
      <c r="T4094" s="14">
        <f t="shared" si="551"/>
        <v>42098.861655092602</v>
      </c>
      <c r="U4094">
        <f>SUM(L4094+5)</f>
        <v>6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549"/>
        <v>2.4E-2</v>
      </c>
      <c r="P4095"/>
      <c r="Q4095" s="9" t="s">
        <v>8316</v>
      </c>
      <c r="R4095" t="s">
        <v>8317</v>
      </c>
      <c r="S4095" s="14">
        <f t="shared" si="550"/>
        <v>42178.524224537039</v>
      </c>
      <c r="T4095" s="14">
        <f t="shared" si="551"/>
        <v>42238.524224537039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549"/>
        <v>0.36499999999999999</v>
      </c>
      <c r="P4096"/>
      <c r="Q4096" s="9" t="s">
        <v>8316</v>
      </c>
      <c r="R4096" t="s">
        <v>8317</v>
      </c>
      <c r="S4096" s="14">
        <f t="shared" si="550"/>
        <v>41889.795138888891</v>
      </c>
      <c r="T4096" s="14">
        <f t="shared" si="551"/>
        <v>41933.915972222225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549"/>
        <v>2.6666666666666668E-2</v>
      </c>
      <c r="P4097"/>
      <c r="Q4097" s="9" t="s">
        <v>8316</v>
      </c>
      <c r="R4097" t="s">
        <v>8317</v>
      </c>
      <c r="S4097" s="14">
        <f t="shared" si="550"/>
        <v>42692.740162037044</v>
      </c>
      <c r="T4097" s="14">
        <f t="shared" si="551"/>
        <v>42722.740162037044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549"/>
        <v>0.11428571428571428</v>
      </c>
      <c r="P4098"/>
      <c r="Q4098" s="9" t="s">
        <v>8316</v>
      </c>
      <c r="R4098" t="s">
        <v>8317</v>
      </c>
      <c r="S4098" s="14">
        <f t="shared" si="550"/>
        <v>42750.238645833335</v>
      </c>
      <c r="T4098" s="14">
        <f t="shared" si="551"/>
        <v>42794.07708333333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562">E4099/D4099</f>
        <v>0</v>
      </c>
      <c r="P4099" t="e">
        <f t="shared" ref="P4099:P4100" si="563">SUM(E4099/L4099)</f>
        <v>#DIV/0!</v>
      </c>
      <c r="Q4099" s="9" t="s">
        <v>8316</v>
      </c>
      <c r="R4099" t="s">
        <v>8317</v>
      </c>
      <c r="S4099" s="14">
        <f t="shared" ref="S4099:S4115" si="564">((J4099/60/60/24)+DATE(1970,1,1)+(-7/24))</f>
        <v>42344.532835648155</v>
      </c>
      <c r="T4099" s="14">
        <f t="shared" ref="T4099:T4115" si="565">((I4099/60/60/24)+DATE(1970,1,1)+(-7/24))</f>
        <v>42400.704861111117</v>
      </c>
      <c r="U4099">
        <f t="shared" ref="U4099:U4100" si="566">SUM(L4099+5)</f>
        <v>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562"/>
        <v>0</v>
      </c>
      <c r="P4100" t="e">
        <f t="shared" si="563"/>
        <v>#DIV/0!</v>
      </c>
      <c r="Q4100" s="9" t="s">
        <v>8316</v>
      </c>
      <c r="R4100" t="s">
        <v>8317</v>
      </c>
      <c r="S4100" s="14">
        <f t="shared" si="564"/>
        <v>42495.430520833332</v>
      </c>
      <c r="T4100" s="14">
        <f t="shared" si="565"/>
        <v>42525.430520833332</v>
      </c>
      <c r="U4100">
        <f t="shared" si="566"/>
        <v>5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562"/>
        <v>1.1111111111111112E-2</v>
      </c>
      <c r="P4101"/>
      <c r="Q4101" s="9" t="s">
        <v>8316</v>
      </c>
      <c r="R4101" t="s">
        <v>8317</v>
      </c>
      <c r="S4101" s="14">
        <f t="shared" si="564"/>
        <v>42570.558715277781</v>
      </c>
      <c r="T4101" s="14">
        <f t="shared" si="565"/>
        <v>42615.558715277781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562"/>
        <v>0</v>
      </c>
      <c r="P4102" t="e">
        <f t="shared" ref="P4102:P4103" si="567">SUM(E4102/L4102)</f>
        <v>#DIV/0!</v>
      </c>
      <c r="Q4102" s="9" t="s">
        <v>8316</v>
      </c>
      <c r="R4102" t="s">
        <v>8317</v>
      </c>
      <c r="S4102" s="14">
        <f t="shared" si="564"/>
        <v>41926.833217592597</v>
      </c>
      <c r="T4102" s="14">
        <f t="shared" si="565"/>
        <v>41936.833217592597</v>
      </c>
      <c r="U4102">
        <f t="shared" ref="U4102:U4103" si="568">SUM(L4102+5)</f>
        <v>5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562"/>
        <v>0</v>
      </c>
      <c r="P4103" t="e">
        <f t="shared" si="567"/>
        <v>#DIV/0!</v>
      </c>
      <c r="Q4103" s="9" t="s">
        <v>8316</v>
      </c>
      <c r="R4103" t="s">
        <v>8317</v>
      </c>
      <c r="S4103" s="14">
        <f t="shared" si="564"/>
        <v>42730.612060185187</v>
      </c>
      <c r="T4103" s="14">
        <f t="shared" si="565"/>
        <v>42760.612060185187</v>
      </c>
      <c r="U4103">
        <f t="shared" si="568"/>
        <v>5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562"/>
        <v>0.27400000000000002</v>
      </c>
      <c r="P4104"/>
      <c r="Q4104" s="9" t="s">
        <v>8316</v>
      </c>
      <c r="R4104" t="s">
        <v>8317</v>
      </c>
      <c r="S4104" s="14">
        <f t="shared" si="564"/>
        <v>42475.556400462963</v>
      </c>
      <c r="T4104" s="14">
        <f t="shared" si="565"/>
        <v>42505.556400462963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562"/>
        <v>0.1</v>
      </c>
      <c r="P4105"/>
      <c r="Q4105" s="9" t="s">
        <v>8316</v>
      </c>
      <c r="R4105" t="s">
        <v>8317</v>
      </c>
      <c r="S4105" s="14">
        <f t="shared" si="564"/>
        <v>42188.541273148156</v>
      </c>
      <c r="T4105" s="14">
        <f t="shared" si="565"/>
        <v>42242.480555555558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562"/>
        <v>0.21366666666666667</v>
      </c>
      <c r="P4106"/>
      <c r="Q4106" s="9" t="s">
        <v>8316</v>
      </c>
      <c r="R4106" t="s">
        <v>8317</v>
      </c>
      <c r="S4106" s="14">
        <f t="shared" si="564"/>
        <v>42639.986504629633</v>
      </c>
      <c r="T4106" s="14">
        <f t="shared" si="565"/>
        <v>42669.986504629633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562"/>
        <v>6.9696969696969702E-2</v>
      </c>
      <c r="P4107"/>
      <c r="Q4107" s="9" t="s">
        <v>8316</v>
      </c>
      <c r="R4107" t="s">
        <v>8317</v>
      </c>
      <c r="S4107" s="14">
        <f t="shared" si="564"/>
        <v>42696.718854166669</v>
      </c>
      <c r="T4107" s="14">
        <f t="shared" si="565"/>
        <v>42729.718854166669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562"/>
        <v>0.70599999999999996</v>
      </c>
      <c r="P4108"/>
      <c r="Q4108" s="9" t="s">
        <v>8316</v>
      </c>
      <c r="R4108" t="s">
        <v>8317</v>
      </c>
      <c r="S4108" s="14">
        <f t="shared" si="564"/>
        <v>42052.757708333338</v>
      </c>
      <c r="T4108" s="14">
        <f t="shared" si="565"/>
        <v>42095.750000000007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562"/>
        <v>2.0500000000000001E-2</v>
      </c>
      <c r="P4109"/>
      <c r="Q4109" s="9" t="s">
        <v>8316</v>
      </c>
      <c r="R4109" t="s">
        <v>8317</v>
      </c>
      <c r="S4109" s="14">
        <f t="shared" si="564"/>
        <v>41883.625011574077</v>
      </c>
      <c r="T4109" s="14">
        <f t="shared" si="565"/>
        <v>41906.625011574077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562"/>
        <v>1.9666666666666666E-2</v>
      </c>
      <c r="P4110"/>
      <c r="Q4110" s="9" t="s">
        <v>8316</v>
      </c>
      <c r="R4110" t="s">
        <v>8317</v>
      </c>
      <c r="S4110" s="14">
        <f t="shared" si="564"/>
        <v>42766.740011574082</v>
      </c>
      <c r="T4110" s="14">
        <f t="shared" si="565"/>
        <v>42796.916666666664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562"/>
        <v>0</v>
      </c>
      <c r="P4111" t="e">
        <f>SUM(E4111/L4111)</f>
        <v>#DIV/0!</v>
      </c>
      <c r="Q4111" s="9" t="s">
        <v>8316</v>
      </c>
      <c r="R4111" t="s">
        <v>8317</v>
      </c>
      <c r="S4111" s="14">
        <f t="shared" si="564"/>
        <v>42307.247731481482</v>
      </c>
      <c r="T4111" s="14">
        <f t="shared" si="565"/>
        <v>42337.289398148154</v>
      </c>
      <c r="U4111">
        <f>SUM(L4111+5)</f>
        <v>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562"/>
        <v>0.28666666666666668</v>
      </c>
      <c r="P4112"/>
      <c r="Q4112" s="9" t="s">
        <v>8316</v>
      </c>
      <c r="R4112" t="s">
        <v>8317</v>
      </c>
      <c r="S4112" s="14">
        <f t="shared" si="564"/>
        <v>42512.335081018515</v>
      </c>
      <c r="T4112" s="14">
        <f t="shared" si="565"/>
        <v>42572.335081018515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562"/>
        <v>3.1333333333333331E-2</v>
      </c>
      <c r="P4113"/>
      <c r="Q4113" s="9" t="s">
        <v>8316</v>
      </c>
      <c r="R4113" t="s">
        <v>8317</v>
      </c>
      <c r="S4113" s="14">
        <f t="shared" si="564"/>
        <v>42028.844212962962</v>
      </c>
      <c r="T4113" s="14">
        <f t="shared" si="565"/>
        <v>42058.844212962962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562"/>
        <v>4.0000000000000002E-4</v>
      </c>
      <c r="P4114" s="7">
        <f t="shared" ref="P4114:P4115" si="569">SUM(E4114/L4114)</f>
        <v>1</v>
      </c>
      <c r="Q4114" s="9" t="s">
        <v>8316</v>
      </c>
      <c r="R4114" t="s">
        <v>8317</v>
      </c>
      <c r="S4114" s="14">
        <f t="shared" si="564"/>
        <v>42400.65493055556</v>
      </c>
      <c r="T4114" s="14">
        <f t="shared" si="565"/>
        <v>42427.708333333336</v>
      </c>
      <c r="U4114">
        <f t="shared" ref="U4114:U4115" si="570">SUM(L4114+5)</f>
        <v>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562"/>
        <v>2E-3</v>
      </c>
      <c r="P4115" s="7">
        <f t="shared" si="569"/>
        <v>1</v>
      </c>
      <c r="Q4115" s="9" t="s">
        <v>8316</v>
      </c>
      <c r="R4115" t="s">
        <v>8317</v>
      </c>
      <c r="S4115" s="14">
        <f t="shared" si="564"/>
        <v>42358.281516203708</v>
      </c>
      <c r="T4115" s="14">
        <f t="shared" si="565"/>
        <v>42376.981944444451</v>
      </c>
      <c r="U4115">
        <f t="shared" si="570"/>
        <v>8</v>
      </c>
    </row>
  </sheetData>
  <autoFilter ref="A1:T4115" xr:uid="{AA58DAC7-D989-4712-B1C1-9B34CE83D573}">
    <filterColumn colId="3">
      <filters>
        <filter val="100000"/>
        <filter val="1000000"/>
        <filter val="10000000"/>
        <filter val="100000000"/>
        <filter val="104219"/>
        <filter val="109225"/>
        <filter val="110000"/>
        <filter val="115250"/>
        <filter val="116000"/>
        <filter val="117000"/>
        <filter val="120000"/>
        <filter val="124000"/>
        <filter val="125000"/>
        <filter val="126000"/>
        <filter val="130000"/>
        <filter val="1300000"/>
        <filter val="133000"/>
        <filter val="1333666"/>
        <filter val="133800"/>
        <filter val="1350000"/>
        <filter val="140000"/>
        <filter val="150000"/>
        <filter val="1500000"/>
        <filter val="160000"/>
        <filter val="172889"/>
        <filter val="175000"/>
        <filter val="179000"/>
        <filter val="180000"/>
        <filter val="198000"/>
        <filter val="200000"/>
        <filter val="2000000"/>
        <filter val="220000"/>
        <filter val="225000"/>
        <filter val="240000"/>
        <filter val="250000"/>
        <filter val="2500000"/>
        <filter val="25000000"/>
        <filter val="261962"/>
        <filter val="280000"/>
        <filter val="2800000"/>
        <filter val="300000"/>
        <filter val="3000000"/>
        <filter val="30000000"/>
        <filter val="320000"/>
        <filter val="350000"/>
        <filter val="372625"/>
        <filter val="375000"/>
        <filter val="380000"/>
        <filter val="390000"/>
        <filter val="400000"/>
        <filter val="450000"/>
        <filter val="462000"/>
        <filter val="474900"/>
        <filter val="50000"/>
        <filter val="500000"/>
        <filter val="5000000"/>
        <filter val="51000"/>
        <filter val="510000"/>
        <filter val="52000"/>
        <filter val="54000"/>
        <filter val="55000"/>
        <filter val="550000"/>
        <filter val="55650"/>
        <filter val="56000"/>
        <filter val="57000"/>
        <filter val="58425"/>
        <filter val="60000"/>
        <filter val="6000000"/>
        <filter val="65000"/>
        <filter val="65108"/>
        <filter val="68000"/>
        <filter val="70000"/>
        <filter val="71500"/>
        <filter val="71764"/>
        <filter val="74997"/>
        <filter val="75000"/>
        <filter val="78000"/>
        <filter val="80000"/>
        <filter val="800000"/>
        <filter val="8000000"/>
        <filter val="82000"/>
        <filter val="85000"/>
        <filter val="850000"/>
        <filter val="86350"/>
        <filter val="88000"/>
        <filter val="88888"/>
        <filter val="89200"/>
        <filter val="894700"/>
        <filter val="90000"/>
        <filter val="900000"/>
        <filter val="93500"/>
        <filter val="94875"/>
        <filter val="95000"/>
        <filter val="97000"/>
        <filter val="98000"/>
        <filter val="99000"/>
      </filters>
    </filterColumn>
  </autoFilter>
  <conditionalFormatting sqref="F1:F31 F181 F4114:F1048576">
    <cfRule type="containsText" dxfId="31" priority="37" operator="containsText" text="lived">
      <formula>NOT(ISERROR(SEARCH("lived",F1)))</formula>
    </cfRule>
    <cfRule type="containsText" dxfId="30" priority="38" operator="containsText" text="failed">
      <formula>NOT(ISERROR(SEARCH("failed",F1)))</formula>
    </cfRule>
    <cfRule type="containsText" dxfId="29" priority="39" operator="containsText" text="canceled">
      <formula>NOT(ISERROR(SEARCH("canceled",F1)))</formula>
    </cfRule>
    <cfRule type="containsText" dxfId="28" priority="41" operator="containsText" text="successful">
      <formula>NOT(ISERROR(SEARCH("successful",F1)))</formula>
    </cfRule>
    <cfRule type="expression" dxfId="27" priority="42">
      <formula>"successful"</formula>
    </cfRule>
  </conditionalFormatting>
  <conditionalFormatting sqref="O1:O31 O181 O4114:O1048576">
    <cfRule type="cellIs" dxfId="26" priority="33" operator="between">
      <formula>0</formula>
      <formula>0.99999</formula>
    </cfRule>
    <cfRule type="cellIs" dxfId="25" priority="34" operator="between">
      <formula>1</formula>
      <formula>1.999</formula>
    </cfRule>
    <cfRule type="cellIs" dxfId="24" priority="35" operator="greaterThan">
      <formula>2</formula>
    </cfRule>
  </conditionalFormatting>
  <conditionalFormatting sqref="F32:F36">
    <cfRule type="containsText" dxfId="23" priority="28" operator="containsText" text="lived">
      <formula>NOT(ISERROR(SEARCH("lived",F32)))</formula>
    </cfRule>
    <cfRule type="containsText" dxfId="22" priority="29" operator="containsText" text="failed">
      <formula>NOT(ISERROR(SEARCH("failed",F32)))</formula>
    </cfRule>
    <cfRule type="containsText" dxfId="21" priority="30" operator="containsText" text="canceled">
      <formula>NOT(ISERROR(SEARCH("canceled",F32)))</formula>
    </cfRule>
    <cfRule type="containsText" dxfId="20" priority="31" operator="containsText" text="successful">
      <formula>NOT(ISERROR(SEARCH("successful",F32)))</formula>
    </cfRule>
    <cfRule type="expression" dxfId="19" priority="32">
      <formula>"successful"</formula>
    </cfRule>
  </conditionalFormatting>
  <conditionalFormatting sqref="O32:O36">
    <cfRule type="cellIs" dxfId="18" priority="25" operator="between">
      <formula>0</formula>
      <formula>0.99999</formula>
    </cfRule>
    <cfRule type="cellIs" dxfId="17" priority="26" operator="between">
      <formula>1</formula>
      <formula>1.999</formula>
    </cfRule>
    <cfRule type="cellIs" dxfId="16" priority="27" operator="greaterThan">
      <formula>2</formula>
    </cfRule>
  </conditionalFormatting>
  <conditionalFormatting sqref="F37:F180">
    <cfRule type="containsText" dxfId="15" priority="12" operator="containsText" text="lived">
      <formula>NOT(ISERROR(SEARCH("lived",F37)))</formula>
    </cfRule>
    <cfRule type="containsText" dxfId="14" priority="13" operator="containsText" text="failed">
      <formula>NOT(ISERROR(SEARCH("failed",F37)))</formula>
    </cfRule>
    <cfRule type="containsText" dxfId="13" priority="14" operator="containsText" text="canceled">
      <formula>NOT(ISERROR(SEARCH("canceled",F37)))</formula>
    </cfRule>
    <cfRule type="containsText" dxfId="12" priority="15" operator="containsText" text="successful">
      <formula>NOT(ISERROR(SEARCH("successful",F37)))</formula>
    </cfRule>
    <cfRule type="expression" dxfId="11" priority="16">
      <formula>"successful"</formula>
    </cfRule>
  </conditionalFormatting>
  <conditionalFormatting sqref="O37:O180">
    <cfRule type="cellIs" dxfId="10" priority="9" operator="between">
      <formula>0</formula>
      <formula>0.99999</formula>
    </cfRule>
    <cfRule type="cellIs" dxfId="9" priority="10" operator="between">
      <formula>1</formula>
      <formula>1.999</formula>
    </cfRule>
    <cfRule type="cellIs" dxfId="8" priority="11" operator="greaterThan">
      <formula>2</formula>
    </cfRule>
  </conditionalFormatting>
  <conditionalFormatting sqref="F182:F4113">
    <cfRule type="containsText" dxfId="7" priority="4" operator="containsText" text="lived">
      <formula>NOT(ISERROR(SEARCH("lived",F182)))</formula>
    </cfRule>
    <cfRule type="containsText" dxfId="6" priority="5" operator="containsText" text="failed">
      <formula>NOT(ISERROR(SEARCH("failed",F182)))</formula>
    </cfRule>
    <cfRule type="containsText" dxfId="5" priority="6" operator="containsText" text="canceled">
      <formula>NOT(ISERROR(SEARCH("canceled",F182)))</formula>
    </cfRule>
    <cfRule type="containsText" dxfId="4" priority="7" operator="containsText" text="successful">
      <formula>NOT(ISERROR(SEARCH("successful",F182)))</formula>
    </cfRule>
    <cfRule type="expression" dxfId="3" priority="8">
      <formula>"successful"</formula>
    </cfRule>
  </conditionalFormatting>
  <conditionalFormatting sqref="O182:O4113">
    <cfRule type="cellIs" dxfId="2" priority="1" operator="between">
      <formula>0</formula>
      <formula>0.99999</formula>
    </cfRule>
    <cfRule type="cellIs" dxfId="1" priority="2" operator="between">
      <formula>1</formula>
      <formula>1.999</formula>
    </cfRule>
    <cfRule type="cellIs" dxfId="0" priority="3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123C-989F-49B6-97D4-82A2BD96BCD5}">
  <sheetPr codeName="Sheet2"/>
  <dimension ref="A3:F14"/>
  <sheetViews>
    <sheetView workbookViewId="0">
      <selection activeCell="E18" sqref="E18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7" width="11.33203125" bestFit="1" customWidth="1"/>
    <col min="8" max="42" width="16.83203125" bestFit="1" customWidth="1"/>
    <col min="43" max="43" width="11.33203125" bestFit="1" customWidth="1"/>
  </cols>
  <sheetData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239B7-6B46-464F-AEB7-25844D1CB35E}">
  <sheetPr codeName="Sheet3"/>
  <dimension ref="A1:F47"/>
  <sheetViews>
    <sheetView topLeftCell="F1" workbookViewId="0">
      <selection activeCell="E13" sqref="E13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CF77-96E5-46C8-82A3-4D460A8D0B6A}">
  <sheetPr codeName="Sheet4"/>
  <dimension ref="A3:F19"/>
  <sheetViews>
    <sheetView topLeftCell="A18" workbookViewId="0">
      <selection activeCell="A5" activeCellId="1" sqref="A3:B3 A5:F19"/>
    </sheetView>
  </sheetViews>
  <sheetFormatPr baseColWidth="10" defaultColWidth="8.83203125" defaultRowHeight="15" x14ac:dyDescent="0.2"/>
  <cols>
    <col min="1" max="1" width="13.5" bestFit="1" customWidth="1"/>
    <col min="2" max="2" width="14.33203125" customWidth="1"/>
    <col min="3" max="3" width="11.5" customWidth="1"/>
    <col min="4" max="4" width="8.5" customWidth="1"/>
    <col min="5" max="5" width="10.83203125" customWidth="1"/>
    <col min="6" max="7" width="11.33203125" bestFit="1" customWidth="1"/>
  </cols>
  <sheetData>
    <row r="3" spans="1:6" x14ac:dyDescent="0.2">
      <c r="A3" s="10" t="s">
        <v>8308</v>
      </c>
      <c r="B3" t="s">
        <v>8364</v>
      </c>
    </row>
    <row r="5" spans="1:6" x14ac:dyDescent="0.2">
      <c r="A5" s="10" t="s">
        <v>8363</v>
      </c>
      <c r="B5" s="10" t="s">
        <v>8360</v>
      </c>
    </row>
    <row r="6" spans="1:6" x14ac:dyDescent="0.2">
      <c r="A6" s="10" t="s">
        <v>8362</v>
      </c>
      <c r="B6" t="s">
        <v>8220</v>
      </c>
      <c r="C6" s="15" t="s">
        <v>8221</v>
      </c>
      <c r="D6" s="15" t="s">
        <v>8222</v>
      </c>
      <c r="E6" s="15" t="s">
        <v>8219</v>
      </c>
      <c r="F6" s="15" t="s">
        <v>8361</v>
      </c>
    </row>
    <row r="7" spans="1:6" x14ac:dyDescent="0.2">
      <c r="A7" s="11" t="s">
        <v>8373</v>
      </c>
      <c r="B7" s="16">
        <v>34</v>
      </c>
      <c r="C7" s="16">
        <v>148</v>
      </c>
      <c r="D7" s="16">
        <v>2</v>
      </c>
      <c r="E7" s="16">
        <v>184</v>
      </c>
      <c r="F7" s="16">
        <v>368</v>
      </c>
    </row>
    <row r="8" spans="1:6" x14ac:dyDescent="0.2">
      <c r="A8" s="11" t="s">
        <v>8374</v>
      </c>
      <c r="B8" s="16">
        <v>27</v>
      </c>
      <c r="C8" s="16">
        <v>106</v>
      </c>
      <c r="D8" s="16">
        <v>18</v>
      </c>
      <c r="E8" s="16">
        <v>202</v>
      </c>
      <c r="F8" s="16">
        <v>353</v>
      </c>
    </row>
    <row r="9" spans="1:6" x14ac:dyDescent="0.2">
      <c r="A9" s="11" t="s">
        <v>8368</v>
      </c>
      <c r="B9" s="16">
        <v>28</v>
      </c>
      <c r="C9" s="16">
        <v>108</v>
      </c>
      <c r="D9" s="16">
        <v>30</v>
      </c>
      <c r="E9" s="16">
        <v>180</v>
      </c>
      <c r="F9" s="16">
        <v>346</v>
      </c>
    </row>
    <row r="10" spans="1:6" x14ac:dyDescent="0.2">
      <c r="A10" s="11" t="s">
        <v>8369</v>
      </c>
      <c r="B10" s="16">
        <v>27</v>
      </c>
      <c r="C10" s="16">
        <v>102</v>
      </c>
      <c r="D10" s="16"/>
      <c r="E10" s="16">
        <v>192</v>
      </c>
      <c r="F10" s="16">
        <v>321</v>
      </c>
    </row>
    <row r="11" spans="1:6" x14ac:dyDescent="0.2">
      <c r="A11" s="11" t="s">
        <v>8370</v>
      </c>
      <c r="B11" s="16">
        <v>27</v>
      </c>
      <c r="C11" s="16">
        <v>126</v>
      </c>
      <c r="D11" s="16"/>
      <c r="E11" s="16">
        <v>233</v>
      </c>
      <c r="F11" s="16">
        <v>386</v>
      </c>
    </row>
    <row r="12" spans="1:6" x14ac:dyDescent="0.2">
      <c r="A12" s="11" t="s">
        <v>8371</v>
      </c>
      <c r="B12" s="16">
        <v>27</v>
      </c>
      <c r="C12" s="16">
        <v>148</v>
      </c>
      <c r="D12" s="16"/>
      <c r="E12" s="16">
        <v>212</v>
      </c>
      <c r="F12" s="16">
        <v>387</v>
      </c>
    </row>
    <row r="13" spans="1:6" x14ac:dyDescent="0.2">
      <c r="A13" s="11" t="s">
        <v>8375</v>
      </c>
      <c r="B13" s="16">
        <v>43</v>
      </c>
      <c r="C13" s="16">
        <v>148</v>
      </c>
      <c r="D13" s="16"/>
      <c r="E13" s="16">
        <v>192</v>
      </c>
      <c r="F13" s="16">
        <v>383</v>
      </c>
    </row>
    <row r="14" spans="1:6" x14ac:dyDescent="0.2">
      <c r="A14" s="11" t="s">
        <v>8376</v>
      </c>
      <c r="B14" s="16">
        <v>32</v>
      </c>
      <c r="C14" s="16">
        <v>135</v>
      </c>
      <c r="D14" s="16"/>
      <c r="E14" s="16">
        <v>167</v>
      </c>
      <c r="F14" s="16">
        <v>334</v>
      </c>
    </row>
    <row r="15" spans="1:6" x14ac:dyDescent="0.2">
      <c r="A15" s="11" t="s">
        <v>8367</v>
      </c>
      <c r="B15" s="16">
        <v>24</v>
      </c>
      <c r="C15" s="16">
        <v>126</v>
      </c>
      <c r="D15" s="16"/>
      <c r="E15" s="16">
        <v>148</v>
      </c>
      <c r="F15" s="16">
        <v>298</v>
      </c>
    </row>
    <row r="16" spans="1:6" x14ac:dyDescent="0.2">
      <c r="A16" s="11" t="s">
        <v>8377</v>
      </c>
      <c r="B16" s="16">
        <v>20</v>
      </c>
      <c r="C16" s="16">
        <v>151</v>
      </c>
      <c r="D16" s="16"/>
      <c r="E16" s="16">
        <v>184</v>
      </c>
      <c r="F16" s="16">
        <v>355</v>
      </c>
    </row>
    <row r="17" spans="1:6" x14ac:dyDescent="0.2">
      <c r="A17" s="11" t="s">
        <v>8372</v>
      </c>
      <c r="B17" s="16">
        <v>37</v>
      </c>
      <c r="C17" s="16">
        <v>113</v>
      </c>
      <c r="D17" s="16"/>
      <c r="E17" s="16">
        <v>181</v>
      </c>
      <c r="F17" s="16">
        <v>331</v>
      </c>
    </row>
    <row r="18" spans="1:6" x14ac:dyDescent="0.2">
      <c r="A18" s="11" t="s">
        <v>8378</v>
      </c>
      <c r="B18" s="16">
        <v>23</v>
      </c>
      <c r="C18" s="16">
        <v>119</v>
      </c>
      <c r="D18" s="16"/>
      <c r="E18" s="16">
        <v>110</v>
      </c>
      <c r="F18" s="16">
        <v>252</v>
      </c>
    </row>
    <row r="19" spans="1:6" x14ac:dyDescent="0.2">
      <c r="A19" s="11" t="s">
        <v>8361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0EEB-8C3A-4BBC-B4A8-995C5E086B98}">
  <dimension ref="A1:J13"/>
  <sheetViews>
    <sheetView tabSelected="1" topLeftCell="A11" zoomScale="198" zoomScaleNormal="198" workbookViewId="0">
      <selection activeCell="J17" sqref="J17"/>
    </sheetView>
  </sheetViews>
  <sheetFormatPr baseColWidth="10" defaultColWidth="8.83203125" defaultRowHeight="15" x14ac:dyDescent="0.2"/>
  <cols>
    <col min="1" max="1" width="16.6640625" customWidth="1"/>
    <col min="2" max="2" width="9.6640625" customWidth="1"/>
    <col min="3" max="3" width="12.1640625" customWidth="1"/>
    <col min="7" max="7" width="11" customWidth="1"/>
    <col min="8" max="8" width="11.1640625" customWidth="1"/>
    <col min="9" max="9" width="12.1640625" customWidth="1"/>
  </cols>
  <sheetData>
    <row r="1" spans="1:10" s="3" customFormat="1" ht="29.25" customHeight="1" x14ac:dyDescent="0.25">
      <c r="A1" s="18" t="s">
        <v>8399</v>
      </c>
      <c r="B1" s="19" t="s">
        <v>8379</v>
      </c>
      <c r="C1" s="19" t="s">
        <v>8380</v>
      </c>
      <c r="D1" s="19" t="s">
        <v>8381</v>
      </c>
      <c r="E1" s="19" t="s">
        <v>8382</v>
      </c>
      <c r="F1" s="19" t="s">
        <v>8383</v>
      </c>
      <c r="G1" s="19" t="s">
        <v>8384</v>
      </c>
      <c r="H1" s="19" t="s">
        <v>8385</v>
      </c>
      <c r="I1" s="19" t="s">
        <v>8386</v>
      </c>
      <c r="J1" s="17"/>
    </row>
    <row r="2" spans="1:10" x14ac:dyDescent="0.2">
      <c r="A2" t="s">
        <v>8387</v>
      </c>
      <c r="B2">
        <f>COUNTIF(Sheet1!$D$2:$D$4115,"&lt;1000")</f>
        <v>461</v>
      </c>
      <c r="C2">
        <f>COUNTIFS(Sheet1!$D$2:$D$4115,"&lt;1000",Sheet1!$F$2:$F$4115,"successful")</f>
        <v>322</v>
      </c>
      <c r="D2">
        <f>COUNTIFS(Sheet1!$D$2:$D$4115,"&lt;1000",Sheet1!$F$2:$F$4115,"failed")</f>
        <v>113</v>
      </c>
      <c r="E2">
        <f>COUNTIFS(Sheet1!$D$2:$D$4115,"&lt;1000",Sheet1!$F$2:$F$4115,"canceled")</f>
        <v>18</v>
      </c>
      <c r="F2">
        <f>SUM(C2:E2)</f>
        <v>453</v>
      </c>
      <c r="G2" s="4">
        <f>C2/$F$2</f>
        <v>0.71081677704194257</v>
      </c>
      <c r="H2" s="4">
        <f>D2/$F$2</f>
        <v>0.24944812362030905</v>
      </c>
      <c r="I2" s="4">
        <f>E2/$F$2</f>
        <v>3.9735099337748346E-2</v>
      </c>
    </row>
    <row r="3" spans="1:10" x14ac:dyDescent="0.2">
      <c r="A3" t="s">
        <v>8388</v>
      </c>
      <c r="B3">
        <f>COUNTIF(Sheet1!$D$2:$D$4115,"&gt;=1000")-COUNTIF(Sheet1!$D$2:$D$4115,"&lt;=4999")</f>
        <v>1767</v>
      </c>
      <c r="C3">
        <f>COUNTIFS(Sheet1!$D$2:$D$4115,"&gt;=1000",Sheet1!$D$2:$D$4115,"&lt;=4999",Sheet1!$F$2:$F$4115,"successful")</f>
        <v>932</v>
      </c>
      <c r="D3">
        <f>COUNTIFS(Sheet1!$D$2:$D$4115,"&gt;=1000",Sheet1!$D2:$D$4115,"&lt;=4999",Sheet1!$F2:$F$4115,"failed")</f>
        <v>420</v>
      </c>
      <c r="E3">
        <f>COUNTIFS(Sheet1!$D$2:$D$4115,"&gt;=1000",Sheet1!$D2:$D$4115,"&lt;=4999",Sheet1!$F2:$F$4115,"canceled")</f>
        <v>60</v>
      </c>
      <c r="F3">
        <f>SUM(C3:E3)</f>
        <v>1412</v>
      </c>
      <c r="G3" s="4">
        <f>C3/$F$3</f>
        <v>0.66005665722379603</v>
      </c>
      <c r="H3" s="4">
        <f>D3/$F$3</f>
        <v>0.29745042492917845</v>
      </c>
      <c r="I3" s="4">
        <f>E3/$F$3</f>
        <v>4.2492917847025496E-2</v>
      </c>
    </row>
    <row r="4" spans="1:10" x14ac:dyDescent="0.2">
      <c r="A4" t="s">
        <v>8389</v>
      </c>
      <c r="B4">
        <f>COUNTIFS(Sheet1!$D$2:$D$4115,"&gt;=5000",Sheet1!$D$2:$D$4115,"&lt;=9999")</f>
        <v>722</v>
      </c>
      <c r="C4">
        <f>COUNTIFS(Sheet1!$D$2:$D$4115,"&gt;=5000",Sheet1!$D$2:$D$4115,"&lt;=9999",Sheet1!$F$2:$F$4115,"successful")</f>
        <v>381</v>
      </c>
      <c r="D4">
        <f>COUNTIFS(Sheet1!$D$2:$D$4115,"&gt;=5000",Sheet1!$D$2:$D$4115,"&lt;=9999",Sheet1!$F$2:$F$4115,"failed")</f>
        <v>283</v>
      </c>
      <c r="E4">
        <f>COUNTIFS(Sheet1!$D$2:$D$4115,"&gt;=1000",Sheet1!$D$2:$D$4115,"&lt;=9999",Sheet1!$F$2:$F$4115,"canceled")</f>
        <v>112</v>
      </c>
      <c r="F4">
        <f>SUM(C4:E4)</f>
        <v>776</v>
      </c>
      <c r="G4" s="4">
        <f>C4/$F$4</f>
        <v>0.49097938144329895</v>
      </c>
      <c r="H4" s="4">
        <f t="shared" ref="H4:I4" si="0">D4/$F$4</f>
        <v>0.36469072164948452</v>
      </c>
      <c r="I4" s="4">
        <f t="shared" si="0"/>
        <v>0.14432989690721648</v>
      </c>
    </row>
    <row r="5" spans="1:10" x14ac:dyDescent="0.2">
      <c r="A5" t="s">
        <v>8390</v>
      </c>
      <c r="B5">
        <f>COUNTIFS(Sheet1!$D$2:$D$4115,"&gt;=10000",Sheet1!$D$2:$D$4115,"&lt;=14999")</f>
        <v>361</v>
      </c>
      <c r="C5">
        <f>COUNTIFS(Sheet1!$D$2:$D$4115,"&gt;=10000",Sheet1!$D$2:$D$4115,"&lt;=14999",Sheet1!$F$2:$F$4115,"successful")</f>
        <v>168</v>
      </c>
      <c r="D5">
        <f>COUNTIFS(Sheet1!$D$2:$D$4115,"&gt;=10000",Sheet1!$D$2:$D$4115,"&lt;=14999",Sheet1!$F$2:$F$4115,"failed")</f>
        <v>144</v>
      </c>
      <c r="E5">
        <f>COUNTIFS(Sheet1!$D$2:$D$4115,"&gt;=10000",Sheet1!$D$2:$D$4115,"&lt;=14999",Sheet1!$F$2:$F$4115,"canceled")</f>
        <v>40</v>
      </c>
      <c r="F5">
        <f t="shared" ref="F4:F13" si="1">SUM(C5:E5)</f>
        <v>352</v>
      </c>
      <c r="G5" s="4">
        <f>C5/$F$5</f>
        <v>0.47727272727272729</v>
      </c>
      <c r="H5" s="4">
        <f t="shared" ref="H5:I5" si="2">D5/$F$5</f>
        <v>0.40909090909090912</v>
      </c>
      <c r="I5" s="4">
        <f t="shared" si="2"/>
        <v>0.11363636363636363</v>
      </c>
    </row>
    <row r="6" spans="1:10" x14ac:dyDescent="0.2">
      <c r="A6" t="s">
        <v>8391</v>
      </c>
      <c r="B6">
        <f>COUNTIF(Sheet1!$D$2:$D$4115,"&gt;=15000")-COUNTIF(Sheet1!$D$2:$D$4115,"&gt;=19999")</f>
        <v>205</v>
      </c>
      <c r="C6">
        <f>COUNTIFS(Sheet1!$D$2:$D$4115,"&gt;=15000",Sheet1!$D$2:$D$4115,"&lt;=19999",Sheet1!$F$2:$F$4115,"successful")</f>
        <v>94</v>
      </c>
      <c r="D6">
        <f>COUNTIFS(Sheet1!$D$2:$D$4115,"&gt;=15000",Sheet1!$D$2:$D$4115,"&lt;=19999",Sheet1!$F$2:$F$4115,"failed")</f>
        <v>90</v>
      </c>
      <c r="E6">
        <f>COUNTIFS(Sheet1!$D$2:$D$4115,"&gt;=15000",Sheet1!$D$2:$D$4115,"&lt;=19999",Sheet1!$F$2:$F$4115,"canceled")</f>
        <v>17</v>
      </c>
      <c r="F6">
        <f t="shared" si="1"/>
        <v>201</v>
      </c>
      <c r="G6" s="4">
        <f>C6/$F$6</f>
        <v>0.46766169154228854</v>
      </c>
      <c r="H6" s="4">
        <f t="shared" ref="H6:I6" si="3">D6/$F$6</f>
        <v>0.44776119402985076</v>
      </c>
      <c r="I6" s="4">
        <f t="shared" si="3"/>
        <v>8.45771144278607E-2</v>
      </c>
    </row>
    <row r="7" spans="1:10" x14ac:dyDescent="0.2">
      <c r="A7" t="s">
        <v>8392</v>
      </c>
      <c r="B7">
        <f>COUNTIF(Sheet1!$D$2:$D$4115,"&gt;=20000")-COUNTIF(Sheet1!$D$2:$D$4115,"&gt;=24999")</f>
        <v>149</v>
      </c>
      <c r="C7">
        <f>COUNTIFS(Sheet1!$D$2:$D$4115,"&gt;=20000",Sheet1!$D$2:$D$4115,"&lt;=24999",Sheet1!$F$2:$F$4115,"successful")</f>
        <v>62</v>
      </c>
      <c r="D7">
        <f>COUNTIFS(Sheet1!$D$2:$D$4115,"&gt;=20000",Sheet1!$D$2:$D$4115,"&lt;=24999",Sheet1!$F$2:$F$4115,"failed")</f>
        <v>72</v>
      </c>
      <c r="E7">
        <f>COUNTIFS(Sheet1!$D$2:$D$4115,"&gt;=20000",Sheet1!$D$2:$D$4115,"&lt;=24999",Sheet1!$F$2:$F$4115,"canceled")</f>
        <v>14</v>
      </c>
      <c r="F7">
        <f t="shared" si="1"/>
        <v>148</v>
      </c>
      <c r="G7" s="4">
        <f>C7/$F$7</f>
        <v>0.41891891891891891</v>
      </c>
      <c r="H7" s="4">
        <f t="shared" ref="H7:I7" si="4">D7/$F$7</f>
        <v>0.48648648648648651</v>
      </c>
      <c r="I7" s="4">
        <f t="shared" si="4"/>
        <v>9.45945945945946E-2</v>
      </c>
    </row>
    <row r="8" spans="1:10" x14ac:dyDescent="0.2">
      <c r="A8" t="s">
        <v>8393</v>
      </c>
      <c r="B8">
        <f>COUNTIF(Sheet1!$D$2:$D$4115,"&gt;=25000")-COUNTIF(Sheet1!$D$2:$D$4115,"&gt;=29999")</f>
        <v>138</v>
      </c>
      <c r="C8">
        <f>COUNTIFS(Sheet1!$D$2:$D$4115,"&gt;=25000",Sheet1!$D$2:$D$4115,"&lt;=29999",Sheet1!$F$2:$F$4115,"successful")</f>
        <v>55</v>
      </c>
      <c r="D8">
        <f>COUNTIFS(Sheet1!$D$2:$D$4115,"&gt;=25000",Sheet1!$D$2:$D$4115,"&lt;=29999",Sheet1!$F$2:$F$4115,"failed")</f>
        <v>64</v>
      </c>
      <c r="E8">
        <f>COUNTIFS(Sheet1!$D$2:$D$4115,"&gt;=25000",Sheet1!$D$2:$D$4115,"&lt;=29999",Sheet1!$F$2:$F$4115,"canceled")</f>
        <v>18</v>
      </c>
      <c r="F8">
        <f t="shared" si="1"/>
        <v>137</v>
      </c>
      <c r="G8" s="4">
        <f>C8/$F8</f>
        <v>0.40145985401459855</v>
      </c>
      <c r="H8" s="4">
        <f t="shared" ref="H8:I8" si="5">D8/$F$8</f>
        <v>0.46715328467153283</v>
      </c>
      <c r="I8" s="4">
        <f t="shared" si="5"/>
        <v>0.13138686131386862</v>
      </c>
    </row>
    <row r="9" spans="1:10" x14ac:dyDescent="0.2">
      <c r="A9" t="s">
        <v>8394</v>
      </c>
      <c r="B9">
        <f>COUNTIF(Sheet1!$D$2:$D$4115,"&gt;=30000")-COUNTIF(Sheet1!$D$2:$D$4115,"&gt;=34999")</f>
        <v>84</v>
      </c>
      <c r="C9">
        <f>COUNTIFS(Sheet1!$D$2:$D$4115,"&gt;=30000",Sheet1!$D$2:$D$4115,"&lt;=34999",Sheet1!$F$2:$F$4115,"successful")</f>
        <v>32</v>
      </c>
      <c r="D9">
        <f>COUNTIFS(Sheet1!$D$2:$D$4115,"&gt;=30000",Sheet1!$D$2:$D$4115,"&lt;=34999",Sheet1!$F$2:$F$4115,"failed")</f>
        <v>37</v>
      </c>
      <c r="E9">
        <f>COUNTIFS(Sheet1!$D$2:$D$4115,"&gt;=30000",Sheet1!$D$2:$D$4115,"&lt;=34999",Sheet1!$F$2:$F$4115,"canceled")</f>
        <v>13</v>
      </c>
      <c r="F9">
        <f t="shared" si="1"/>
        <v>82</v>
      </c>
      <c r="G9" s="4">
        <f t="shared" ref="G9:H13" si="6">C9/$F9</f>
        <v>0.3902439024390244</v>
      </c>
      <c r="H9" s="4">
        <f t="shared" ref="H9:H13" si="7">D9/$F9</f>
        <v>0.45121951219512196</v>
      </c>
      <c r="I9" s="4">
        <f t="shared" ref="I9:I13" si="8">E9/$F9</f>
        <v>0.15853658536585366</v>
      </c>
    </row>
    <row r="10" spans="1:10" x14ac:dyDescent="0.2">
      <c r="A10" t="s">
        <v>8395</v>
      </c>
      <c r="B10">
        <f>COUNTIF(Sheet1!$D$2:$D$4115,"&gt;=35000")-COUNTIF(Sheet1!$D$2:$D$4115,"&gt;=39999")</f>
        <v>55</v>
      </c>
      <c r="C10">
        <f>COUNTIFS(Sheet1!$D$2:$D$4115,"&gt;=35000",Sheet1!$D$2:$D$4115,"&lt;=39999",Sheet1!$F$2:$F$4115,"successful")</f>
        <v>26</v>
      </c>
      <c r="D10">
        <f>COUNTIFS(Sheet1!$D$2:$D$4115,"&gt;=35000",Sheet1!$D$2:$D$4115,"&lt;=39999",Sheet1!$F$2:$F$4115,"failed")</f>
        <v>22</v>
      </c>
      <c r="E10">
        <f>COUNTIFS(Sheet1!$D$2:$D$4115,"&gt;=35000",Sheet1!$D$2:$D$4115,"&lt;=39999",Sheet1!$F$2:$F$4115,"canceled")</f>
        <v>7</v>
      </c>
      <c r="F10">
        <f t="shared" si="1"/>
        <v>55</v>
      </c>
      <c r="G10" s="4">
        <f t="shared" si="6"/>
        <v>0.47272727272727272</v>
      </c>
      <c r="H10" s="4">
        <f t="shared" si="7"/>
        <v>0.4</v>
      </c>
      <c r="I10" s="4">
        <f t="shared" si="8"/>
        <v>0.12727272727272726</v>
      </c>
    </row>
    <row r="11" spans="1:10" x14ac:dyDescent="0.2">
      <c r="A11" t="s">
        <v>8396</v>
      </c>
      <c r="B11">
        <f>COUNTIF(Sheet1!$D$2:$D$4115,"&gt;=40000")-COUNTIF(Sheet1!$D$20:$D$4115,"&gt;=44999")</f>
        <v>44</v>
      </c>
      <c r="C11">
        <f>COUNTIFS(Sheet1!$D$2:$D$4115,"&gt;=40000",Sheet1!$D$2:$D$4115,"&lt;=44999",Sheet1!$F$2:$F$4115,"successful")</f>
        <v>21</v>
      </c>
      <c r="D11">
        <f>COUNTIFS(Sheet1!$D$2:$D$4115,"&gt;=40000",Sheet1!$D$2:$D$4115,"&lt;=44999",Sheet1!$F$2:$F$4115,"failed")</f>
        <v>16</v>
      </c>
      <c r="E11">
        <f>COUNTIFS(Sheet1!$D$2:$D$4115,"&gt;=40000",Sheet1!$D$2:$D$4115,"&lt;=44999",Sheet1!$F$2:$F$4115,"canceled")</f>
        <v>6</v>
      </c>
      <c r="F11">
        <f t="shared" si="1"/>
        <v>43</v>
      </c>
      <c r="G11" s="4">
        <f t="shared" si="6"/>
        <v>0.48837209302325579</v>
      </c>
      <c r="H11" s="4">
        <f t="shared" si="7"/>
        <v>0.37209302325581395</v>
      </c>
      <c r="I11" s="4">
        <f t="shared" si="8"/>
        <v>0.13953488372093023</v>
      </c>
    </row>
    <row r="12" spans="1:10" x14ac:dyDescent="0.2">
      <c r="A12" t="s">
        <v>8397</v>
      </c>
      <c r="B12">
        <f>COUNTIF(Sheet1!$D$2:$D$4115,"&gt;=45000")-COUNTIF(Sheet1!$D$2:$D$4115,"&gt;=49999")</f>
        <v>21</v>
      </c>
      <c r="C12">
        <f>COUNTIFS(Sheet1!$D$2:$D$4115,"&gt;=45000",Sheet1!$D$2:$D$4115,"&lt;=49999",Sheet1!$F$2:$F$4115,"successful")</f>
        <v>6</v>
      </c>
      <c r="D12">
        <f>COUNTIFS(Sheet1!$D$2:$D$4115,"&gt;=45000",Sheet1!$D$2:$D$4115,"&lt;=49999",Sheet1!$F$2:$F$4115,"failed")</f>
        <v>11</v>
      </c>
      <c r="E12">
        <f>COUNTIFS(Sheet1!$D$2:$D$4115,"&gt;=45000",Sheet1!$D$2:$D$4115,"&lt;=49999",Sheet1!$F$2:$F$4115,"canceled")</f>
        <v>4</v>
      </c>
      <c r="F12">
        <f t="shared" si="1"/>
        <v>21</v>
      </c>
      <c r="G12" s="4">
        <f t="shared" si="6"/>
        <v>0.2857142857142857</v>
      </c>
      <c r="H12" s="4">
        <f t="shared" si="7"/>
        <v>0.52380952380952384</v>
      </c>
      <c r="I12" s="4">
        <f t="shared" si="8"/>
        <v>0.19047619047619047</v>
      </c>
    </row>
    <row r="13" spans="1:10" x14ac:dyDescent="0.2">
      <c r="A13" t="s">
        <v>8398</v>
      </c>
      <c r="B13">
        <f>COUNTIF(Sheet1!$D$2:$D$4115,"&gt;=50000")</f>
        <v>449</v>
      </c>
      <c r="C13">
        <f>COUNTIFS(Sheet1!$D$2:$D$4115,"&gt;=50000",Sheet1!$F$2:$F$4115,"successful")</f>
        <v>86</v>
      </c>
      <c r="D13">
        <f>COUNTIFS(Sheet1!$D$2:$D$4115,"&gt;=50000",Sheet1!$F$2:$F$4115,"failed")</f>
        <v>258</v>
      </c>
      <c r="E13">
        <f>COUNTIFS(Sheet1!$D$2:$D$4115,"&gt;=50000",Sheet1!$F$2:$F$4115,"canceled")</f>
        <v>100</v>
      </c>
      <c r="F13">
        <f t="shared" si="1"/>
        <v>444</v>
      </c>
      <c r="G13" s="4">
        <f t="shared" si="6"/>
        <v>0.19369369369369369</v>
      </c>
      <c r="H13" s="4">
        <f t="shared" si="7"/>
        <v>0.58108108108108103</v>
      </c>
      <c r="I13" s="4">
        <f t="shared" si="8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2019-05-15T20:10:25Z</dcterms:modified>
</cp:coreProperties>
</file>