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Data Centers" sheetId="1" r:id="rId1"/>
    <sheet name="State Energy" sheetId="2" r:id="rId2"/>
    <sheet name="State Centroids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E2" i="4"/>
  <c r="F78" i="1"/>
  <c r="F76" i="1"/>
  <c r="E77" i="1"/>
  <c r="E76" i="1"/>
  <c r="E75" i="1"/>
  <c r="F75" i="1"/>
  <c r="F77" i="1"/>
  <c r="E78" i="1"/>
  <c r="E79" i="1"/>
  <c r="F79" i="1"/>
  <c r="E11" i="1"/>
  <c r="E10" i="1"/>
  <c r="E67" i="1"/>
  <c r="E64" i="1"/>
  <c r="E65" i="1"/>
  <c r="E66" i="1"/>
  <c r="E72" i="1"/>
  <c r="E73" i="1"/>
  <c r="E74" i="1"/>
  <c r="F74" i="1"/>
  <c r="F73" i="1"/>
  <c r="F72" i="1"/>
  <c r="F71" i="1"/>
  <c r="E71" i="1"/>
  <c r="F70" i="1"/>
  <c r="E70" i="1"/>
  <c r="F69" i="1"/>
  <c r="E69" i="1"/>
  <c r="F68" i="1"/>
  <c r="E68" i="1"/>
  <c r="F67" i="1"/>
  <c r="F66" i="1"/>
  <c r="F65" i="1"/>
  <c r="F64" i="1"/>
  <c r="F63" i="1"/>
  <c r="E63" i="1"/>
  <c r="F62" i="1"/>
  <c r="E62" i="1"/>
  <c r="I2" i="1"/>
  <c r="I6" i="1"/>
  <c r="E61" i="1"/>
  <c r="E60" i="1"/>
  <c r="F61" i="1"/>
  <c r="F60" i="1"/>
  <c r="F59" i="1"/>
  <c r="E59" i="1"/>
  <c r="F58" i="1"/>
  <c r="E58" i="1"/>
  <c r="F57" i="1"/>
  <c r="E57" i="1"/>
  <c r="F56" i="1"/>
  <c r="E56" i="1"/>
  <c r="F55" i="1"/>
  <c r="E55" i="1"/>
  <c r="F54" i="1"/>
  <c r="E54" i="1"/>
  <c r="F48" i="1"/>
  <c r="E48" i="1"/>
  <c r="E50" i="1"/>
  <c r="F53" i="1"/>
  <c r="E53" i="1"/>
  <c r="F52" i="1"/>
  <c r="E52" i="1"/>
  <c r="F51" i="1"/>
  <c r="E51" i="1"/>
  <c r="F50" i="1"/>
  <c r="F49" i="1"/>
  <c r="E49" i="1"/>
  <c r="F47" i="1"/>
  <c r="E47" i="1"/>
  <c r="F46" i="1"/>
  <c r="E46" i="1"/>
  <c r="F45" i="1"/>
  <c r="E45" i="1"/>
  <c r="E44" i="1"/>
  <c r="F44" i="1"/>
  <c r="E39" i="1"/>
  <c r="E43" i="1"/>
  <c r="E42" i="1"/>
  <c r="E41" i="1"/>
  <c r="E40" i="1"/>
  <c r="E38" i="1"/>
  <c r="E37" i="1"/>
  <c r="E36" i="1"/>
  <c r="E35" i="1"/>
  <c r="F43" i="1"/>
  <c r="F42" i="1"/>
  <c r="F41" i="1"/>
  <c r="F40" i="1"/>
  <c r="F39" i="1"/>
  <c r="F38" i="1"/>
  <c r="F37" i="1"/>
  <c r="F36" i="1"/>
  <c r="F35" i="1"/>
  <c r="F34" i="1"/>
  <c r="E34" i="1"/>
  <c r="E33" i="1"/>
  <c r="F33" i="1"/>
  <c r="F32" i="1"/>
  <c r="E32" i="1"/>
  <c r="F31" i="1"/>
  <c r="E31" i="1"/>
  <c r="F30" i="1"/>
  <c r="E30" i="1"/>
  <c r="F29" i="1"/>
  <c r="E29" i="1"/>
  <c r="F28" i="1"/>
  <c r="E28" i="1"/>
  <c r="F27" i="1"/>
  <c r="E27" i="1"/>
  <c r="E26" i="1"/>
  <c r="E24" i="1"/>
  <c r="E4" i="1"/>
  <c r="E6" i="1"/>
  <c r="E7" i="1"/>
  <c r="E12" i="1"/>
  <c r="E15" i="1"/>
  <c r="E16" i="1"/>
  <c r="E17" i="1"/>
  <c r="E18" i="1"/>
  <c r="E19" i="1"/>
  <c r="E21" i="1"/>
  <c r="E20" i="1"/>
  <c r="E22" i="1"/>
  <c r="E23" i="1"/>
  <c r="F26" i="1"/>
  <c r="F25" i="1"/>
  <c r="E25" i="1"/>
  <c r="F24" i="1"/>
  <c r="F23" i="1"/>
  <c r="F22" i="1"/>
  <c r="F21" i="1"/>
  <c r="F1048526" i="1"/>
  <c r="F20" i="1"/>
  <c r="F19" i="1"/>
  <c r="F18" i="1"/>
  <c r="F17" i="1"/>
  <c r="F16" i="1"/>
  <c r="F15" i="1"/>
  <c r="F14" i="1"/>
  <c r="E14" i="1"/>
  <c r="F13" i="1"/>
  <c r="E13" i="1"/>
  <c r="F12" i="1"/>
  <c r="F11" i="1"/>
  <c r="F10" i="1"/>
  <c r="F9" i="1"/>
  <c r="E9" i="1"/>
  <c r="F8" i="1"/>
  <c r="E8" i="1"/>
  <c r="F7" i="1"/>
  <c r="F6" i="1"/>
  <c r="F5" i="1"/>
  <c r="F4" i="1"/>
  <c r="F3" i="1"/>
  <c r="F2" i="1"/>
  <c r="E5" i="1"/>
  <c r="E3" i="1"/>
  <c r="E2" i="1"/>
</calcChain>
</file>

<file path=xl/sharedStrings.xml><?xml version="1.0" encoding="utf-8"?>
<sst xmlns="http://schemas.openxmlformats.org/spreadsheetml/2006/main" count="567" uniqueCount="317">
  <si>
    <t>Google</t>
  </si>
  <si>
    <t>Berkeley County</t>
  </si>
  <si>
    <t>South Carolina</t>
  </si>
  <si>
    <t>Council Bluffs</t>
  </si>
  <si>
    <t>Iowa</t>
  </si>
  <si>
    <t>33.689782,-84.7445955</t>
  </si>
  <si>
    <t>Douglas County</t>
  </si>
  <si>
    <t>Georgia</t>
  </si>
  <si>
    <t>Mayes County</t>
  </si>
  <si>
    <t>Oklahoma</t>
  </si>
  <si>
    <t>35.898359,-81.5474355</t>
  </si>
  <si>
    <t>36.241307,-95.330075</t>
  </si>
  <si>
    <t>41.220873,-95.863953</t>
  </si>
  <si>
    <t>33.073392,-80.038571</t>
  </si>
  <si>
    <t>The Dalles</t>
  </si>
  <si>
    <t>Oregon</t>
  </si>
  <si>
    <t>45.6304076,-121.2005248</t>
  </si>
  <si>
    <t>Lenoir County</t>
  </si>
  <si>
    <t>North Carolina</t>
  </si>
  <si>
    <t>Virginia</t>
  </si>
  <si>
    <t>Illinois</t>
  </si>
  <si>
    <t>Texas</t>
  </si>
  <si>
    <t>West US</t>
  </si>
  <si>
    <t>California</t>
  </si>
  <si>
    <t>Company</t>
  </si>
  <si>
    <t>County</t>
  </si>
  <si>
    <t>State</t>
  </si>
  <si>
    <t>Longitude</t>
  </si>
  <si>
    <t>Latitude</t>
  </si>
  <si>
    <t>Lat/Long</t>
  </si>
  <si>
    <t>Microsoft</t>
  </si>
  <si>
    <t>Source</t>
  </si>
  <si>
    <t>Google Maps</t>
  </si>
  <si>
    <t>Microsoft Website</t>
  </si>
  <si>
    <t>Notes</t>
  </si>
  <si>
    <t>Exact address not determined, county lat/long from Google Maps used</t>
  </si>
  <si>
    <t>Quincy</t>
  </si>
  <si>
    <t>Washington</t>
  </si>
  <si>
    <t>San Antonio</t>
  </si>
  <si>
    <t>Boydton</t>
  </si>
  <si>
    <t>Microsoft website and http://www.techhive.com/article/2014323/infographic-where-your-cloud-data-really-lives.html</t>
  </si>
  <si>
    <t>36.6774805,-78.374086</t>
  </si>
  <si>
    <t>Microsoft Website and http://www.datacenterdynamics.com/focus/archive/2014/04/microsoft-build-us11bn-iowa-data-center</t>
  </si>
  <si>
    <t>West Des Moines</t>
  </si>
  <si>
    <t>41.5489655,-93.773111</t>
  </si>
  <si>
    <t>47.232772,-119.866932</t>
  </si>
  <si>
    <t>Northlake</t>
  </si>
  <si>
    <t>41.918258,-87.9009634</t>
  </si>
  <si>
    <t>30.391434, -98.701541</t>
  </si>
  <si>
    <t>Equinix</t>
  </si>
  <si>
    <t>Dallas</t>
  </si>
  <si>
    <t>DA1</t>
  </si>
  <si>
    <t>32.8003398,-96.8194987</t>
  </si>
  <si>
    <t>DA2</t>
  </si>
  <si>
    <t>32.8007409,-96.8192052</t>
  </si>
  <si>
    <t>DA3</t>
  </si>
  <si>
    <t>32.7872199,-96.7943494</t>
  </si>
  <si>
    <t>DA4</t>
  </si>
  <si>
    <t>DA6</t>
  </si>
  <si>
    <t>39.587392,-104.876307</t>
  </si>
  <si>
    <t>DE1</t>
  </si>
  <si>
    <t>Englewood</t>
  </si>
  <si>
    <t>Colorado</t>
  </si>
  <si>
    <t>34.0473958,-118.2573914</t>
  </si>
  <si>
    <t>LA1</t>
  </si>
  <si>
    <t>34.0488098,-118.2594573</t>
  </si>
  <si>
    <t>LA2</t>
  </si>
  <si>
    <t>LA3 El Segundo</t>
  </si>
  <si>
    <t>33.9216744,-118.3838657</t>
  </si>
  <si>
    <t>LA4 El Segundo</t>
  </si>
  <si>
    <t>33.926077,-118.394123</t>
  </si>
  <si>
    <t>Los Angeles</t>
  </si>
  <si>
    <t>El Segundo</t>
  </si>
  <si>
    <t>25.775811,-80.192958</t>
  </si>
  <si>
    <t>MI2</t>
  </si>
  <si>
    <t>Miami</t>
  </si>
  <si>
    <t>Florida</t>
  </si>
  <si>
    <t>MI3 Boca Raton</t>
  </si>
  <si>
    <t>26.3879713,-80.1083542</t>
  </si>
  <si>
    <t>Boca Raton</t>
  </si>
  <si>
    <t>40.7368442,-74.1734023</t>
  </si>
  <si>
    <t>NY1- Newark</t>
  </si>
  <si>
    <t>Newark</t>
  </si>
  <si>
    <t>New Jersey</t>
  </si>
  <si>
    <t>Secaucus</t>
  </si>
  <si>
    <t>40.7779444,-74.0762126</t>
  </si>
  <si>
    <t>NY2- Secaucus</t>
  </si>
  <si>
    <t>NY4- Secaucus</t>
  </si>
  <si>
    <t>40.7768347,-74.0696538</t>
  </si>
  <si>
    <t>NY5- New York</t>
  </si>
  <si>
    <t>40.7787378,-74.0715408</t>
  </si>
  <si>
    <t>NY7- Bergen</t>
  </si>
  <si>
    <t>North Bergen</t>
  </si>
  <si>
    <t>40.7968797,-74.0311614</t>
  </si>
  <si>
    <t>NY8- NYC</t>
  </si>
  <si>
    <t>40.7176601,-74.0082896</t>
  </si>
  <si>
    <t>New York</t>
  </si>
  <si>
    <t>NY9- NYC</t>
  </si>
  <si>
    <t>40.741355,-74.003203</t>
  </si>
  <si>
    <t>PH1</t>
  </si>
  <si>
    <t>39.95956,-75.160838</t>
  </si>
  <si>
    <t>Philadelphia</t>
  </si>
  <si>
    <t>Pennsylvania</t>
  </si>
  <si>
    <t>SE2</t>
  </si>
  <si>
    <t>47.5854151,-122.3259838</t>
  </si>
  <si>
    <t>Seattle</t>
  </si>
  <si>
    <t>SE3</t>
  </si>
  <si>
    <t>47.6143858,-122.3396754</t>
  </si>
  <si>
    <t>37.2416206,-121.783222</t>
  </si>
  <si>
    <t>SV1- San Jose South</t>
  </si>
  <si>
    <t>San Jose</t>
  </si>
  <si>
    <t>SV2- Santa Clara</t>
  </si>
  <si>
    <t>37.378663,-121.9549087</t>
  </si>
  <si>
    <t>Santa Clara</t>
  </si>
  <si>
    <t>SV3- San Jose North</t>
  </si>
  <si>
    <t>37.388198,-121.88852</t>
  </si>
  <si>
    <t>37.4143803,-122.0144815</t>
  </si>
  <si>
    <t>Sunnyvale</t>
  </si>
  <si>
    <t>SV4- Sunnyvale</t>
  </si>
  <si>
    <t>SV5- San Jose South</t>
  </si>
  <si>
    <t>37.2420037,-121.7817062</t>
  </si>
  <si>
    <t>SV6- Sunnyvale</t>
  </si>
  <si>
    <t>37.3996864,-122.0143621</t>
  </si>
  <si>
    <t>SV8- Palo Alto</t>
  </si>
  <si>
    <t>Palo Alto</t>
  </si>
  <si>
    <t>37.4458479,-122.1607876</t>
  </si>
  <si>
    <t>39.0158327,-77.4598682</t>
  </si>
  <si>
    <t>Ashburn</t>
  </si>
  <si>
    <t>DC1- Ashburn</t>
  </si>
  <si>
    <t>DC2- Ashburn</t>
  </si>
  <si>
    <t>39.0163627,-77.4590225</t>
  </si>
  <si>
    <t>39.0218832,-77.4611172</t>
  </si>
  <si>
    <t>DC3- Ashburn</t>
  </si>
  <si>
    <t>39.0167411,-77.4612922</t>
  </si>
  <si>
    <t>DC4- Ashburn</t>
  </si>
  <si>
    <t>DC5- Ashburn</t>
  </si>
  <si>
    <t>39.015216,-77.457658</t>
  </si>
  <si>
    <t>39.0149989,-77.4585388</t>
  </si>
  <si>
    <t>DC6- Ashburn</t>
  </si>
  <si>
    <t>DC7- Vienna</t>
  </si>
  <si>
    <t>38.908473,-77.220218</t>
  </si>
  <si>
    <t>Vienna</t>
  </si>
  <si>
    <t>DC8- Vienna</t>
  </si>
  <si>
    <t>38.9314194,-77.2390456</t>
  </si>
  <si>
    <t>DC10- Ashburn</t>
  </si>
  <si>
    <t>39.0208636,-77.4512935</t>
  </si>
  <si>
    <t>DC11- Ashburn</t>
  </si>
  <si>
    <t>AT1</t>
  </si>
  <si>
    <t>33.7584902,-84.3876013</t>
  </si>
  <si>
    <t>Atlanta</t>
  </si>
  <si>
    <t>33.7544849,-84.3901122</t>
  </si>
  <si>
    <t>AT2</t>
  </si>
  <si>
    <t>AT3</t>
  </si>
  <si>
    <t>BO1</t>
  </si>
  <si>
    <t>Boston</t>
  </si>
  <si>
    <t>Massachussets</t>
  </si>
  <si>
    <t>Waltham</t>
  </si>
  <si>
    <t>42.3953523,-71.2691919</t>
  </si>
  <si>
    <t>CH1</t>
  </si>
  <si>
    <t>Chicago</t>
  </si>
  <si>
    <t>41.8533993,-87.6186369</t>
  </si>
  <si>
    <t>CH2</t>
  </si>
  <si>
    <t>42.001098,-87.955188</t>
  </si>
  <si>
    <t>CH3- Elk Grove</t>
  </si>
  <si>
    <t>Elk Grove</t>
  </si>
  <si>
    <t>41.8541674,-87.618531</t>
  </si>
  <si>
    <t>CH4</t>
  </si>
  <si>
    <t>CoreSite</t>
  </si>
  <si>
    <t>RackSpace</t>
  </si>
  <si>
    <t>42.376626,-71.079752</t>
  </si>
  <si>
    <t>Somerville</t>
  </si>
  <si>
    <t>41.875859,-87.631515</t>
  </si>
  <si>
    <t>39.748045,-104.994573</t>
  </si>
  <si>
    <t>Denver</t>
  </si>
  <si>
    <t>34.047937,-118.255761</t>
  </si>
  <si>
    <t>34.0582966,-118.2356031</t>
  </si>
  <si>
    <t>25.797411,-80.2303</t>
  </si>
  <si>
    <t>NY1</t>
  </si>
  <si>
    <t>40.720217,-74.004805</t>
  </si>
  <si>
    <t>40.778435,-74.063915</t>
  </si>
  <si>
    <t>NY2</t>
  </si>
  <si>
    <t>VA1</t>
  </si>
  <si>
    <t>38.950585,-77.364645</t>
  </si>
  <si>
    <t>38.902874,-77.028959</t>
  </si>
  <si>
    <t>DC1</t>
  </si>
  <si>
    <t>Reston</t>
  </si>
  <si>
    <t>DC</t>
  </si>
  <si>
    <t>SV1</t>
  </si>
  <si>
    <t>SV2</t>
  </si>
  <si>
    <t>SV4</t>
  </si>
  <si>
    <t>37.334121,-121.891661</t>
  </si>
  <si>
    <t>37.405631,-121.916314</t>
  </si>
  <si>
    <t>Milpitas</t>
  </si>
  <si>
    <t>37.376264,-121.972024</t>
  </si>
  <si>
    <t>Digital Realty</t>
  </si>
  <si>
    <t>41,867 </t>
  </si>
  <si>
    <t> 24,567</t>
  </si>
  <si>
    <t>12,967 </t>
  </si>
  <si>
    <t>Square Feet</t>
  </si>
  <si>
    <t> 500,000</t>
  </si>
  <si>
    <t>IL</t>
  </si>
  <si>
    <t>Lakeside Technology Center</t>
  </si>
  <si>
    <t>36.677644,-78.374852</t>
  </si>
  <si>
    <t>East US 2/US Gov Virginia</t>
  </si>
  <si>
    <t>Amazon</t>
  </si>
  <si>
    <t>Boardman</t>
  </si>
  <si>
    <t>37.3608694,-121.9482018</t>
  </si>
  <si>
    <t>Hayward</t>
  </si>
  <si>
    <t>Jacksonville</t>
  </si>
  <si>
    <t>South Bend</t>
  </si>
  <si>
    <t>Indiana</t>
  </si>
  <si>
    <t>St. Louis</t>
  </si>
  <si>
    <t>Missouri</t>
  </si>
  <si>
    <t>Sabey</t>
  </si>
  <si>
    <t>Manhattan</t>
  </si>
  <si>
    <t>39.022657,-77.454869</t>
  </si>
  <si>
    <t>Wenatchee</t>
  </si>
  <si>
    <t>47.4282,-120.3322459</t>
  </si>
  <si>
    <t>47.493001,-122.293725</t>
  </si>
  <si>
    <t>47.227347,-119.8537735</t>
  </si>
  <si>
    <t>40.711,-74.000882</t>
  </si>
  <si>
    <t>United States</t>
  </si>
  <si>
    <t>Maine</t>
  </si>
  <si>
    <t>South Dakota</t>
  </si>
  <si>
    <t>Idaho</t>
  </si>
  <si>
    <t>Kansas</t>
  </si>
  <si>
    <t>Minnesota</t>
  </si>
  <si>
    <t>North Dakota</t>
  </si>
  <si>
    <t>Hawaii</t>
  </si>
  <si>
    <t>Nevada</t>
  </si>
  <si>
    <t>Vermont</t>
  </si>
  <si>
    <t>Wyoming</t>
  </si>
  <si>
    <t>New Hampshire</t>
  </si>
  <si>
    <t>New Mexico</t>
  </si>
  <si>
    <t>Montana</t>
  </si>
  <si>
    <t>Massachusetts</t>
  </si>
  <si>
    <t>Nebraska</t>
  </si>
  <si>
    <t>Wisconsin</t>
  </si>
  <si>
    <t>Michigan</t>
  </si>
  <si>
    <t>Mississippi</t>
  </si>
  <si>
    <t>Arkansas</t>
  </si>
  <si>
    <t>Maryland</t>
  </si>
  <si>
    <t>Louisiana</t>
  </si>
  <si>
    <t>Arizona</t>
  </si>
  <si>
    <t>Alaska</t>
  </si>
  <si>
    <t>Utah</t>
  </si>
  <si>
    <t>Alabama</t>
  </si>
  <si>
    <t>Connecticut</t>
  </si>
  <si>
    <t>West Virginia</t>
  </si>
  <si>
    <t>Delaware</t>
  </si>
  <si>
    <t>Rhode Island</t>
  </si>
  <si>
    <t>Ohio</t>
  </si>
  <si>
    <t>Tennessee</t>
  </si>
  <si>
    <t>Kentucky</t>
  </si>
  <si>
    <t>% Renewable</t>
  </si>
  <si>
    <t>% Renewable w/o Hydro</t>
  </si>
  <si>
    <t>Renewable Electricity(Gw-h)</t>
  </si>
  <si>
    <t>Renewable Electricity w/o Hydro (Gw-h)</t>
  </si>
  <si>
    <t>Total Electricity</t>
  </si>
  <si>
    <t>http://www.eia.gov/electricity/monthly/current_year/february2014.pdf</t>
  </si>
  <si>
    <t>state</t>
  </si>
  <si>
    <t>latitude</t>
  </si>
  <si>
    <t>longitude</t>
  </si>
  <si>
    <t>AK</t>
  </si>
  <si>
    <t>AL</t>
  </si>
  <si>
    <t>AR</t>
  </si>
  <si>
    <t>AS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</si>
  <si>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</si>
  <si>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</si>
  <si>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</si>
  <si>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</si>
  <si>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</si>
  <si>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</si>
  <si>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</si>
  <si>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</si>
  <si>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</si>
  <si>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</si>
  <si>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</si>
  <si>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</si>
  <si>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</si>
  <si>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</si>
  <si>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</si>
  <si>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</si>
  <si>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</si>
  <si>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</si>
  <si>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</si>
  <si>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</si>
  <si>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</si>
  <si>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</si>
  <si>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</si>
  <si>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</si>
  <si>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</si>
  <si>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</si>
  <si>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</si>
  <si>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</si>
  <si>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</si>
  <si>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</si>
  <si>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</si>
  <si>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</si>
  <si>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</si>
  <si>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</si>
  <si>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</si>
  <si>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</si>
  <si>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</si>
  <si>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</si>
  <si>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</si>
  <si>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</si>
  <si>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</si>
  <si>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</si>
  <si>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</si>
  <si>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</si>
  <si>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</si>
  <si>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</si>
  <si>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</si>
  <si>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</si>
  <si>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</si>
  <si>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http://dev.maxmind.com/geoip/legacy/codes/state_latlon/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</si>
</sst>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</font>
    <font>
      <sz val="12"/>
      <color theme="0"/>
      <name val="Calibri"/>
    </font>
    <font>
      <sz val="12"/>
      <color theme="1"/>
      <name val="Calibri"/>
    </font>
    <font>
      <sz val="12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4" fillId="4" borderId="0" xfId="0" applyFont="1" applyFill="1"/>
    <xf numFmtId="49" fontId="0" fillId="3" borderId="0" xfId="0" applyNumberFormat="1" applyFill="1"/>
    <xf numFmtId="2" fontId="0" fillId="3" borderId="0" xfId="0" applyNumberFormat="1" applyFill="1"/>
    <xf numFmtId="2" fontId="5" fillId="3" borderId="0" xfId="0" applyNumberFormat="1" applyFont="1" applyFill="1"/>
    <xf numFmtId="1" fontId="5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26"/>
  <sheetViews>
    <sheetView tabSelected="1" workbookViewId="0">
      <selection activeCell="C72" sqref="C72"/>
    </sheetView>
  </sheetViews>
  <sheetFormatPr baseColWidth="10" defaultRowHeight="15" x14ac:dyDescent="0.75"/>
  <cols>
    <col min="1" max="1" width="10.83203125" style="2"/>
    <col min="2" max="2" width="25.5" style="2" bestFit="1" customWidth="1"/>
    <col min="3" max="3" width="10.83203125" style="2"/>
    <col min="4" max="4" width="22.6640625" style="2" bestFit="1" customWidth="1"/>
    <col min="5" max="7" width="10.83203125" style="2"/>
    <col min="8" max="8" width="58.83203125" style="2" bestFit="1" customWidth="1"/>
    <col min="9" max="9" width="14.5" style="4" bestFit="1" customWidth="1"/>
    <col min="10" max="16384" width="10.83203125" style="2"/>
  </cols>
  <sheetData>
    <row r="1" spans="1:9" ht="25" customHeight="1">
      <c r="A1" s="1" t="s">
        <v>24</v>
      </c>
      <c r="B1" s="1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31</v>
      </c>
      <c r="H1" s="1" t="s">
        <v>34</v>
      </c>
      <c r="I1" s="1" t="s">
        <v>198</v>
      </c>
    </row>
    <row r="2" spans="1:9">
      <c r="A2" s="2" t="s">
        <v>0</v>
      </c>
      <c r="B2" s="2" t="s">
        <v>1</v>
      </c>
      <c r="C2" s="2" t="s">
        <v>2</v>
      </c>
      <c r="D2" s="2" t="s">
        <v>13</v>
      </c>
      <c r="E2" s="2" t="str">
        <f>RIGHT(D2, 10)</f>
        <v>-80.038571</v>
      </c>
      <c r="F2" s="2" t="str">
        <f>LEFT(D2, 9)</f>
        <v>33.073392</v>
      </c>
      <c r="G2" s="2" t="s">
        <v>32</v>
      </c>
      <c r="I2" s="3">
        <f>337008+139757</f>
        <v>476765</v>
      </c>
    </row>
    <row r="3" spans="1:9">
      <c r="A3" s="2" t="s">
        <v>0</v>
      </c>
      <c r="B3" s="2" t="s">
        <v>3</v>
      </c>
      <c r="C3" s="2" t="s">
        <v>4</v>
      </c>
      <c r="D3" s="2" t="s">
        <v>12</v>
      </c>
      <c r="E3" s="2" t="str">
        <f t="shared" ref="E3:E14" si="0">RIGHT(D3, 10)</f>
        <v>-95.863953</v>
      </c>
      <c r="F3" s="2" t="str">
        <f t="shared" ref="F3:F7" si="1">LEFT(D3, 9)</f>
        <v>41.220873</v>
      </c>
      <c r="G3" s="2" t="s">
        <v>32</v>
      </c>
      <c r="I3" s="3">
        <v>115000</v>
      </c>
    </row>
    <row r="4" spans="1:9">
      <c r="A4" s="2" t="s">
        <v>0</v>
      </c>
      <c r="B4" s="2" t="s">
        <v>6</v>
      </c>
      <c r="C4" s="2" t="s">
        <v>7</v>
      </c>
      <c r="D4" s="2" t="s">
        <v>5</v>
      </c>
      <c r="E4" s="2" t="str">
        <f>RIGHT(D4, 11)</f>
        <v>-84.7445955</v>
      </c>
      <c r="F4" s="2" t="str">
        <f t="shared" si="1"/>
        <v>33.689782</v>
      </c>
      <c r="G4" s="2" t="s">
        <v>32</v>
      </c>
      <c r="H4" s="2" t="s">
        <v>35</v>
      </c>
      <c r="I4" s="3" t="s">
        <v>199</v>
      </c>
    </row>
    <row r="5" spans="1:9">
      <c r="A5" s="2" t="s">
        <v>0</v>
      </c>
      <c r="B5" s="2" t="s">
        <v>8</v>
      </c>
      <c r="C5" s="2" t="s">
        <v>9</v>
      </c>
      <c r="D5" s="2" t="s">
        <v>11</v>
      </c>
      <c r="E5" s="2" t="str">
        <f t="shared" si="0"/>
        <v>-95.330075</v>
      </c>
      <c r="F5" s="2" t="str">
        <f t="shared" si="1"/>
        <v>36.241307</v>
      </c>
      <c r="G5" s="2" t="s">
        <v>32</v>
      </c>
      <c r="I5" s="3">
        <v>1000000</v>
      </c>
    </row>
    <row r="6" spans="1:9">
      <c r="A6" s="2" t="s">
        <v>0</v>
      </c>
      <c r="B6" s="2" t="s">
        <v>17</v>
      </c>
      <c r="C6" s="2" t="s">
        <v>18</v>
      </c>
      <c r="D6" s="2" t="s">
        <v>10</v>
      </c>
      <c r="E6" s="2" t="str">
        <f>RIGHT(D6, 11)</f>
        <v>-81.5474355</v>
      </c>
      <c r="F6" s="2" t="str">
        <f t="shared" si="1"/>
        <v>35.898359</v>
      </c>
      <c r="G6" s="2" t="s">
        <v>32</v>
      </c>
      <c r="I6" s="3">
        <f>337008+139757</f>
        <v>476765</v>
      </c>
    </row>
    <row r="7" spans="1:9">
      <c r="A7" s="2" t="s">
        <v>0</v>
      </c>
      <c r="B7" s="2" t="s">
        <v>14</v>
      </c>
      <c r="C7" s="2" t="s">
        <v>15</v>
      </c>
      <c r="D7" s="2" t="s">
        <v>16</v>
      </c>
      <c r="E7" s="2" t="str">
        <f>RIGHT(D7, 12)</f>
        <v>-121.2005248</v>
      </c>
      <c r="F7" s="2" t="str">
        <f t="shared" si="1"/>
        <v>45.630407</v>
      </c>
      <c r="G7" s="2" t="s">
        <v>32</v>
      </c>
      <c r="I7" s="3">
        <v>370040</v>
      </c>
    </row>
    <row r="8" spans="1:9">
      <c r="A8" s="2" t="s">
        <v>30</v>
      </c>
      <c r="B8" s="2" t="s">
        <v>39</v>
      </c>
      <c r="C8" s="2" t="s">
        <v>19</v>
      </c>
      <c r="D8" s="2" t="s">
        <v>202</v>
      </c>
      <c r="E8" s="2" t="str">
        <f t="shared" si="0"/>
        <v>-78.374852</v>
      </c>
      <c r="F8" s="2" t="str">
        <f t="shared" ref="F8:F14" si="2">LEFT(D8, 9)</f>
        <v>36.677644</v>
      </c>
      <c r="G8" s="2" t="s">
        <v>33</v>
      </c>
      <c r="H8" s="2" t="s">
        <v>203</v>
      </c>
      <c r="I8" s="3">
        <v>316000</v>
      </c>
    </row>
    <row r="9" spans="1:9">
      <c r="A9" s="2" t="s">
        <v>30</v>
      </c>
      <c r="B9" s="2" t="s">
        <v>43</v>
      </c>
      <c r="C9" s="2" t="s">
        <v>4</v>
      </c>
      <c r="D9" s="2" t="s">
        <v>44</v>
      </c>
      <c r="E9" s="2" t="str">
        <f t="shared" si="0"/>
        <v>-93.773111</v>
      </c>
      <c r="F9" s="2" t="str">
        <f t="shared" si="2"/>
        <v>41.548965</v>
      </c>
      <c r="G9" s="2" t="s">
        <v>42</v>
      </c>
      <c r="I9" s="3">
        <v>1160000</v>
      </c>
    </row>
    <row r="10" spans="1:9">
      <c r="A10" s="2" t="s">
        <v>30</v>
      </c>
      <c r="B10" s="2" t="s">
        <v>113</v>
      </c>
      <c r="C10" s="2" t="s">
        <v>23</v>
      </c>
      <c r="D10" s="2" t="s">
        <v>206</v>
      </c>
      <c r="E10" s="2" t="str">
        <f>RIGHT(D10, 12)</f>
        <v>-121.9482018</v>
      </c>
      <c r="F10" s="2" t="str">
        <f t="shared" si="2"/>
        <v>37.360869</v>
      </c>
      <c r="G10" s="2" t="s">
        <v>33</v>
      </c>
      <c r="H10" s="2" t="s">
        <v>22</v>
      </c>
      <c r="I10" s="3">
        <v>300000</v>
      </c>
    </row>
    <row r="11" spans="1:9">
      <c r="A11" s="2" t="s">
        <v>30</v>
      </c>
      <c r="B11" s="2" t="s">
        <v>36</v>
      </c>
      <c r="C11" s="2" t="s">
        <v>37</v>
      </c>
      <c r="D11" s="2" t="s">
        <v>45</v>
      </c>
      <c r="E11" s="2" t="str">
        <f>RIGHT(D11, 11)</f>
        <v>-119.866932</v>
      </c>
      <c r="F11" s="2" t="str">
        <f t="shared" si="2"/>
        <v>47.232772</v>
      </c>
      <c r="G11" s="2" t="s">
        <v>40</v>
      </c>
      <c r="I11" s="3">
        <v>470000</v>
      </c>
    </row>
    <row r="12" spans="1:9">
      <c r="A12" s="2" t="s">
        <v>30</v>
      </c>
      <c r="B12" s="2" t="s">
        <v>46</v>
      </c>
      <c r="C12" s="2" t="s">
        <v>20</v>
      </c>
      <c r="D12" s="2" t="s">
        <v>47</v>
      </c>
      <c r="E12" s="2" t="str">
        <f>RIGHT(D12, 11)</f>
        <v>-87.9009634</v>
      </c>
      <c r="F12" s="2" t="str">
        <f t="shared" si="2"/>
        <v>41.918258</v>
      </c>
      <c r="G12" s="2" t="s">
        <v>40</v>
      </c>
      <c r="I12" s="3">
        <v>700000</v>
      </c>
    </row>
    <row r="13" spans="1:9">
      <c r="A13" s="2" t="s">
        <v>30</v>
      </c>
      <c r="B13" s="2" t="s">
        <v>38</v>
      </c>
      <c r="C13" s="2" t="s">
        <v>21</v>
      </c>
      <c r="D13" s="2" t="s">
        <v>48</v>
      </c>
      <c r="E13" s="2" t="str">
        <f t="shared" si="0"/>
        <v>-98.701541</v>
      </c>
      <c r="F13" s="2" t="str">
        <f t="shared" si="2"/>
        <v>30.391434</v>
      </c>
      <c r="G13" s="2" t="s">
        <v>40</v>
      </c>
      <c r="I13" s="3">
        <v>470000</v>
      </c>
    </row>
    <row r="14" spans="1:9">
      <c r="A14" s="2" t="s">
        <v>30</v>
      </c>
      <c r="B14" s="2" t="s">
        <v>185</v>
      </c>
      <c r="C14" s="2" t="s">
        <v>19</v>
      </c>
      <c r="D14" s="2" t="s">
        <v>41</v>
      </c>
      <c r="E14" s="2" t="str">
        <f t="shared" si="0"/>
        <v>-78.374086</v>
      </c>
      <c r="F14" s="2" t="str">
        <f t="shared" si="2"/>
        <v>36.677480</v>
      </c>
      <c r="G14" s="2" t="s">
        <v>40</v>
      </c>
      <c r="I14" s="3">
        <v>233000</v>
      </c>
    </row>
    <row r="15" spans="1:9">
      <c r="A15" s="2" t="s">
        <v>49</v>
      </c>
      <c r="B15" s="2" t="s">
        <v>50</v>
      </c>
      <c r="C15" s="2" t="s">
        <v>21</v>
      </c>
      <c r="D15" s="2" t="s">
        <v>52</v>
      </c>
      <c r="E15" s="2" t="str">
        <f t="shared" ref="E15:E20" si="3">RIGHT(D15, 11)</f>
        <v>-96.8194987</v>
      </c>
      <c r="F15" s="2" t="str">
        <f t="shared" ref="F15:F20" si="4">LEFT(D15, 9)</f>
        <v>32.800339</v>
      </c>
      <c r="H15" s="2" t="s">
        <v>51</v>
      </c>
      <c r="I15" s="3">
        <v>30355</v>
      </c>
    </row>
    <row r="16" spans="1:9">
      <c r="A16" s="2" t="s">
        <v>49</v>
      </c>
      <c r="B16" s="2" t="s">
        <v>50</v>
      </c>
      <c r="C16" s="2" t="s">
        <v>21</v>
      </c>
      <c r="D16" s="2" t="s">
        <v>52</v>
      </c>
      <c r="E16" s="2" t="str">
        <f t="shared" si="3"/>
        <v>-96.8194987</v>
      </c>
      <c r="F16" s="2" t="str">
        <f t="shared" si="4"/>
        <v>32.800339</v>
      </c>
      <c r="H16" s="2" t="s">
        <v>53</v>
      </c>
      <c r="I16" s="3">
        <v>33550</v>
      </c>
    </row>
    <row r="17" spans="1:9">
      <c r="A17" s="2" t="s">
        <v>49</v>
      </c>
      <c r="B17" s="2" t="s">
        <v>50</v>
      </c>
      <c r="C17" s="2" t="s">
        <v>21</v>
      </c>
      <c r="D17" s="2" t="s">
        <v>54</v>
      </c>
      <c r="E17" s="2" t="str">
        <f t="shared" si="3"/>
        <v>-96.8192052</v>
      </c>
      <c r="F17" s="2" t="str">
        <f t="shared" si="4"/>
        <v>32.800740</v>
      </c>
      <c r="H17" s="2" t="s">
        <v>55</v>
      </c>
      <c r="I17" s="3">
        <v>72597</v>
      </c>
    </row>
    <row r="18" spans="1:9">
      <c r="A18" s="2" t="s">
        <v>49</v>
      </c>
      <c r="B18" s="2" t="s">
        <v>50</v>
      </c>
      <c r="C18" s="2" t="s">
        <v>21</v>
      </c>
      <c r="D18" s="2" t="s">
        <v>56</v>
      </c>
      <c r="E18" s="2" t="str">
        <f t="shared" si="3"/>
        <v>-96.7943494</v>
      </c>
      <c r="F18" s="2" t="str">
        <f t="shared" si="4"/>
        <v>32.787219</v>
      </c>
      <c r="H18" s="2" t="s">
        <v>57</v>
      </c>
      <c r="I18" s="3">
        <v>17164</v>
      </c>
    </row>
    <row r="19" spans="1:9">
      <c r="A19" s="2" t="s">
        <v>49</v>
      </c>
      <c r="B19" s="2" t="s">
        <v>50</v>
      </c>
      <c r="C19" s="2" t="s">
        <v>21</v>
      </c>
      <c r="D19" s="2" t="s">
        <v>52</v>
      </c>
      <c r="E19" s="2" t="str">
        <f t="shared" si="3"/>
        <v>-96.8194987</v>
      </c>
      <c r="F19" s="2" t="str">
        <f t="shared" si="4"/>
        <v>32.800339</v>
      </c>
      <c r="H19" s="2" t="s">
        <v>58</v>
      </c>
      <c r="I19" s="3">
        <v>60000</v>
      </c>
    </row>
    <row r="20" spans="1:9">
      <c r="A20" s="2" t="s">
        <v>49</v>
      </c>
      <c r="B20" s="2" t="s">
        <v>61</v>
      </c>
      <c r="C20" s="2" t="s">
        <v>62</v>
      </c>
      <c r="D20" s="2" t="s">
        <v>59</v>
      </c>
      <c r="E20" s="2" t="str">
        <f t="shared" si="3"/>
        <v>-104.876307</v>
      </c>
      <c r="F20" s="2" t="str">
        <f t="shared" si="4"/>
        <v>39.587392</v>
      </c>
      <c r="H20" s="2" t="s">
        <v>60</v>
      </c>
      <c r="I20" s="3">
        <v>15000</v>
      </c>
    </row>
    <row r="21" spans="1:9">
      <c r="A21" s="2" t="s">
        <v>49</v>
      </c>
      <c r="B21" s="2" t="s">
        <v>71</v>
      </c>
      <c r="C21" s="2" t="s">
        <v>23</v>
      </c>
      <c r="D21" s="2" t="s">
        <v>63</v>
      </c>
      <c r="E21" s="2" t="str">
        <f>RIGHT(D21, 12)</f>
        <v>-118.2573914</v>
      </c>
      <c r="F21" s="2" t="str">
        <f t="shared" ref="F21:F26" si="5">LEFT(D21, 9)</f>
        <v>34.047395</v>
      </c>
      <c r="H21" s="2" t="s">
        <v>64</v>
      </c>
      <c r="I21" s="3">
        <v>215000</v>
      </c>
    </row>
    <row r="22" spans="1:9">
      <c r="A22" s="2" t="s">
        <v>49</v>
      </c>
      <c r="B22" s="2" t="s">
        <v>71</v>
      </c>
      <c r="C22" s="2" t="s">
        <v>23</v>
      </c>
      <c r="D22" s="2" t="s">
        <v>65</v>
      </c>
      <c r="E22" s="2" t="str">
        <f>RIGHT(D22, 12)</f>
        <v>-118.2594573</v>
      </c>
      <c r="F22" s="2" t="str">
        <f t="shared" si="5"/>
        <v>34.048809</v>
      </c>
      <c r="H22" s="2" t="s">
        <v>66</v>
      </c>
      <c r="I22" s="3">
        <v>13819</v>
      </c>
    </row>
    <row r="23" spans="1:9">
      <c r="A23" s="2" t="s">
        <v>49</v>
      </c>
      <c r="B23" s="2" t="s">
        <v>72</v>
      </c>
      <c r="C23" s="2" t="s">
        <v>23</v>
      </c>
      <c r="D23" s="2" t="s">
        <v>70</v>
      </c>
      <c r="E23" s="2" t="str">
        <f>RIGHT(D23, 11)</f>
        <v>-118.394123</v>
      </c>
      <c r="F23" s="2" t="str">
        <f t="shared" si="5"/>
        <v>33.926077</v>
      </c>
      <c r="H23" s="2" t="s">
        <v>67</v>
      </c>
      <c r="I23" s="3">
        <v>107000</v>
      </c>
    </row>
    <row r="24" spans="1:9">
      <c r="A24" s="2" t="s">
        <v>49</v>
      </c>
      <c r="B24" s="2" t="s">
        <v>72</v>
      </c>
      <c r="C24" s="2" t="s">
        <v>23</v>
      </c>
      <c r="D24" s="2" t="s">
        <v>68</v>
      </c>
      <c r="E24" s="2" t="str">
        <f>RIGHT(D24, 12)</f>
        <v>-118.3838657</v>
      </c>
      <c r="F24" s="2" t="str">
        <f t="shared" si="5"/>
        <v>33.921674</v>
      </c>
      <c r="H24" s="2" t="s">
        <v>69</v>
      </c>
      <c r="I24" s="3">
        <v>177000</v>
      </c>
    </row>
    <row r="25" spans="1:9">
      <c r="A25" s="2" t="s">
        <v>49</v>
      </c>
      <c r="B25" s="2" t="s">
        <v>75</v>
      </c>
      <c r="C25" s="2" t="s">
        <v>76</v>
      </c>
      <c r="D25" s="2" t="s">
        <v>73</v>
      </c>
      <c r="E25" s="2" t="str">
        <f t="shared" ref="E25" si="6">RIGHT(D25, 10)</f>
        <v>-80.192958</v>
      </c>
      <c r="F25" s="2" t="str">
        <f t="shared" si="5"/>
        <v>25.775811</v>
      </c>
      <c r="H25" s="2" t="s">
        <v>74</v>
      </c>
      <c r="I25" s="3">
        <v>16000</v>
      </c>
    </row>
    <row r="26" spans="1:9">
      <c r="A26" s="2" t="s">
        <v>49</v>
      </c>
      <c r="B26" s="2" t="s">
        <v>79</v>
      </c>
      <c r="C26" s="2" t="s">
        <v>76</v>
      </c>
      <c r="D26" s="2" t="s">
        <v>78</v>
      </c>
      <c r="E26" s="2" t="str">
        <f>RIGHT(D26, 11)</f>
        <v>-80.1083542</v>
      </c>
      <c r="F26" s="2" t="str">
        <f t="shared" si="5"/>
        <v>26.387971</v>
      </c>
      <c r="H26" s="2" t="s">
        <v>77</v>
      </c>
      <c r="I26" s="3">
        <v>31300</v>
      </c>
    </row>
    <row r="27" spans="1:9">
      <c r="A27" s="2" t="s">
        <v>49</v>
      </c>
      <c r="B27" s="2" t="s">
        <v>82</v>
      </c>
      <c r="C27" s="2" t="s">
        <v>83</v>
      </c>
      <c r="D27" s="2" t="s">
        <v>80</v>
      </c>
      <c r="E27" s="2" t="str">
        <f t="shared" ref="E27:E32" si="7">RIGHT(D27, 11)</f>
        <v>-74.1734023</v>
      </c>
      <c r="F27" s="2" t="str">
        <f t="shared" ref="F27:F33" si="8">LEFT(D27, 9)</f>
        <v>40.736844</v>
      </c>
      <c r="H27" s="2" t="s">
        <v>81</v>
      </c>
      <c r="I27" s="3">
        <v>46465</v>
      </c>
    </row>
    <row r="28" spans="1:9">
      <c r="A28" s="2" t="s">
        <v>49</v>
      </c>
      <c r="B28" s="2" t="s">
        <v>84</v>
      </c>
      <c r="C28" s="2" t="s">
        <v>83</v>
      </c>
      <c r="D28" s="2" t="s">
        <v>85</v>
      </c>
      <c r="E28" s="2" t="str">
        <f t="shared" si="7"/>
        <v>-74.0762126</v>
      </c>
      <c r="F28" s="2" t="str">
        <f t="shared" si="8"/>
        <v>40.777944</v>
      </c>
      <c r="H28" s="2" t="s">
        <v>86</v>
      </c>
      <c r="I28" s="3">
        <v>183900</v>
      </c>
    </row>
    <row r="29" spans="1:9">
      <c r="A29" s="2" t="s">
        <v>49</v>
      </c>
      <c r="B29" s="2" t="s">
        <v>84</v>
      </c>
      <c r="C29" s="2" t="s">
        <v>83</v>
      </c>
      <c r="D29" s="2" t="s">
        <v>88</v>
      </c>
      <c r="E29" s="2" t="str">
        <f t="shared" si="7"/>
        <v>-74.0696538</v>
      </c>
      <c r="F29" s="2" t="str">
        <f t="shared" si="8"/>
        <v>40.776834</v>
      </c>
      <c r="H29" s="2" t="s">
        <v>87</v>
      </c>
      <c r="I29" s="3">
        <v>340000</v>
      </c>
    </row>
    <row r="30" spans="1:9">
      <c r="A30" s="2" t="s">
        <v>49</v>
      </c>
      <c r="B30" s="2" t="s">
        <v>84</v>
      </c>
      <c r="C30" s="2" t="s">
        <v>83</v>
      </c>
      <c r="D30" s="2" t="s">
        <v>90</v>
      </c>
      <c r="E30" s="2" t="str">
        <f t="shared" si="7"/>
        <v>-74.0715408</v>
      </c>
      <c r="F30" s="2" t="str">
        <f t="shared" si="8"/>
        <v>40.778737</v>
      </c>
      <c r="H30" s="2" t="s">
        <v>89</v>
      </c>
      <c r="I30" s="3">
        <v>400000</v>
      </c>
    </row>
    <row r="31" spans="1:9">
      <c r="A31" s="2" t="s">
        <v>49</v>
      </c>
      <c r="B31" s="2" t="s">
        <v>92</v>
      </c>
      <c r="C31" s="2" t="s">
        <v>83</v>
      </c>
      <c r="D31" s="2" t="s">
        <v>93</v>
      </c>
      <c r="E31" s="2" t="str">
        <f t="shared" si="7"/>
        <v>-74.0311614</v>
      </c>
      <c r="F31" s="2" t="str">
        <f t="shared" si="8"/>
        <v>40.796879</v>
      </c>
      <c r="H31" s="2" t="s">
        <v>91</v>
      </c>
      <c r="I31" s="3">
        <v>163000</v>
      </c>
    </row>
    <row r="32" spans="1:9">
      <c r="A32" s="2" t="s">
        <v>49</v>
      </c>
      <c r="B32" s="2" t="s">
        <v>96</v>
      </c>
      <c r="C32" s="2" t="s">
        <v>96</v>
      </c>
      <c r="D32" s="2" t="s">
        <v>95</v>
      </c>
      <c r="E32" s="2" t="str">
        <f t="shared" si="7"/>
        <v>-74.0082896</v>
      </c>
      <c r="F32" s="2" t="str">
        <f t="shared" si="8"/>
        <v>40.717660</v>
      </c>
      <c r="H32" s="2" t="s">
        <v>94</v>
      </c>
      <c r="I32" s="3">
        <v>18236</v>
      </c>
    </row>
    <row r="33" spans="1:9">
      <c r="A33" s="2" t="s">
        <v>49</v>
      </c>
      <c r="B33" s="2" t="s">
        <v>96</v>
      </c>
      <c r="C33" s="2" t="s">
        <v>96</v>
      </c>
      <c r="D33" s="2" t="s">
        <v>98</v>
      </c>
      <c r="E33" s="2" t="str">
        <f>RIGHT(D33, 10)</f>
        <v>-74.003203</v>
      </c>
      <c r="F33" s="2" t="str">
        <f t="shared" si="8"/>
        <v>40.741355</v>
      </c>
      <c r="H33" s="2" t="s">
        <v>97</v>
      </c>
      <c r="I33" s="3">
        <v>61838</v>
      </c>
    </row>
    <row r="34" spans="1:9">
      <c r="A34" s="2" t="s">
        <v>49</v>
      </c>
      <c r="B34" s="2" t="s">
        <v>101</v>
      </c>
      <c r="C34" s="2" t="s">
        <v>102</v>
      </c>
      <c r="D34" s="2" t="s">
        <v>100</v>
      </c>
      <c r="E34" s="2" t="str">
        <f t="shared" ref="E34" si="9">RIGHT(D34, 10)</f>
        <v>-75.160838</v>
      </c>
      <c r="F34" s="2" t="str">
        <f t="shared" ref="F34:F43" si="10">LEFT(D34, 9)</f>
        <v>39.95956,</v>
      </c>
      <c r="H34" s="2" t="s">
        <v>99</v>
      </c>
      <c r="I34" s="3">
        <v>26000</v>
      </c>
    </row>
    <row r="35" spans="1:9">
      <c r="A35" s="2" t="s">
        <v>49</v>
      </c>
      <c r="B35" s="2" t="s">
        <v>105</v>
      </c>
      <c r="C35" s="2" t="s">
        <v>37</v>
      </c>
      <c r="D35" s="2" t="s">
        <v>104</v>
      </c>
      <c r="E35" s="2" t="str">
        <f>RIGHT(D35, 12)</f>
        <v>-122.3259838</v>
      </c>
      <c r="F35" s="2" t="str">
        <f t="shared" si="10"/>
        <v>47.585415</v>
      </c>
      <c r="H35" s="2" t="s">
        <v>103</v>
      </c>
      <c r="I35" s="3">
        <v>43610</v>
      </c>
    </row>
    <row r="36" spans="1:9">
      <c r="A36" s="2" t="s">
        <v>49</v>
      </c>
      <c r="B36" s="2" t="s">
        <v>105</v>
      </c>
      <c r="C36" s="2" t="s">
        <v>37</v>
      </c>
      <c r="D36" s="2" t="s">
        <v>107</v>
      </c>
      <c r="E36" s="2" t="str">
        <f t="shared" ref="E36:E43" si="11">RIGHT(D36, 12)</f>
        <v>-122.3396754</v>
      </c>
      <c r="F36" s="2" t="str">
        <f t="shared" si="10"/>
        <v>47.614385</v>
      </c>
      <c r="H36" s="2" t="s">
        <v>106</v>
      </c>
      <c r="I36" s="3">
        <v>58685</v>
      </c>
    </row>
    <row r="37" spans="1:9">
      <c r="A37" s="2" t="s">
        <v>49</v>
      </c>
      <c r="B37" s="2" t="s">
        <v>110</v>
      </c>
      <c r="C37" s="2" t="s">
        <v>23</v>
      </c>
      <c r="D37" s="2" t="s">
        <v>108</v>
      </c>
      <c r="E37" s="2" t="str">
        <f t="shared" si="11"/>
        <v>,-121.783222</v>
      </c>
      <c r="F37" s="2" t="str">
        <f t="shared" si="10"/>
        <v>37.241620</v>
      </c>
      <c r="H37" s="2" t="s">
        <v>109</v>
      </c>
      <c r="I37" s="3">
        <v>133500</v>
      </c>
    </row>
    <row r="38" spans="1:9">
      <c r="A38" s="2" t="s">
        <v>49</v>
      </c>
      <c r="B38" s="2" t="s">
        <v>113</v>
      </c>
      <c r="C38" s="2" t="s">
        <v>23</v>
      </c>
      <c r="D38" s="2" t="s">
        <v>112</v>
      </c>
      <c r="E38" s="2" t="str">
        <f t="shared" si="11"/>
        <v>-121.9549087</v>
      </c>
      <c r="F38" s="2" t="str">
        <f t="shared" si="10"/>
        <v>37.378663</v>
      </c>
      <c r="H38" s="2" t="s">
        <v>111</v>
      </c>
      <c r="I38" s="3">
        <v>160000</v>
      </c>
    </row>
    <row r="39" spans="1:9">
      <c r="A39" s="2" t="s">
        <v>49</v>
      </c>
      <c r="B39" s="2" t="s">
        <v>110</v>
      </c>
      <c r="C39" s="2" t="s">
        <v>23</v>
      </c>
      <c r="D39" s="2" t="s">
        <v>115</v>
      </c>
      <c r="E39" s="2" t="str">
        <f>RIGHT(D39, 10)</f>
        <v>-121.88852</v>
      </c>
      <c r="F39" s="2" t="str">
        <f t="shared" si="10"/>
        <v>37.388198</v>
      </c>
      <c r="H39" s="2" t="s">
        <v>114</v>
      </c>
      <c r="I39" s="3">
        <v>103420</v>
      </c>
    </row>
    <row r="40" spans="1:9">
      <c r="A40" s="2" t="s">
        <v>49</v>
      </c>
      <c r="B40" s="2" t="s">
        <v>117</v>
      </c>
      <c r="C40" s="2" t="s">
        <v>23</v>
      </c>
      <c r="D40" s="2" t="s">
        <v>116</v>
      </c>
      <c r="E40" s="2" t="str">
        <f t="shared" si="11"/>
        <v>-122.0144815</v>
      </c>
      <c r="F40" s="2" t="str">
        <f t="shared" si="10"/>
        <v>37.414380</v>
      </c>
      <c r="H40" s="2" t="s">
        <v>118</v>
      </c>
      <c r="I40" s="3">
        <v>120000</v>
      </c>
    </row>
    <row r="41" spans="1:9">
      <c r="A41" s="2" t="s">
        <v>49</v>
      </c>
      <c r="B41" s="2" t="s">
        <v>110</v>
      </c>
      <c r="C41" s="2" t="s">
        <v>23</v>
      </c>
      <c r="D41" s="2" t="s">
        <v>120</v>
      </c>
      <c r="E41" s="2" t="str">
        <f t="shared" si="11"/>
        <v>-121.7817062</v>
      </c>
      <c r="F41" s="2" t="str">
        <f t="shared" si="10"/>
        <v>37.242003</v>
      </c>
      <c r="H41" s="2" t="s">
        <v>119</v>
      </c>
      <c r="I41" s="3">
        <v>126569</v>
      </c>
    </row>
    <row r="42" spans="1:9">
      <c r="A42" s="2" t="s">
        <v>49</v>
      </c>
      <c r="B42" s="2" t="s">
        <v>117</v>
      </c>
      <c r="C42" s="2" t="s">
        <v>23</v>
      </c>
      <c r="D42" s="2" t="s">
        <v>122</v>
      </c>
      <c r="E42" s="2" t="str">
        <f t="shared" si="11"/>
        <v>-122.0143621</v>
      </c>
      <c r="F42" s="2" t="str">
        <f t="shared" si="10"/>
        <v>37.399686</v>
      </c>
      <c r="H42" s="2" t="s">
        <v>121</v>
      </c>
      <c r="I42" s="3" t="s">
        <v>195</v>
      </c>
    </row>
    <row r="43" spans="1:9">
      <c r="A43" s="2" t="s">
        <v>49</v>
      </c>
      <c r="B43" s="2" t="s">
        <v>124</v>
      </c>
      <c r="C43" s="2" t="s">
        <v>23</v>
      </c>
      <c r="D43" s="2" t="s">
        <v>125</v>
      </c>
      <c r="E43" s="2" t="str">
        <f t="shared" si="11"/>
        <v>-122.1607876</v>
      </c>
      <c r="F43" s="2" t="str">
        <f t="shared" si="10"/>
        <v>37.445847</v>
      </c>
      <c r="H43" s="2" t="s">
        <v>123</v>
      </c>
      <c r="I43" s="3">
        <v>45319</v>
      </c>
    </row>
    <row r="44" spans="1:9">
      <c r="A44" s="2" t="s">
        <v>49</v>
      </c>
      <c r="B44" s="2" t="s">
        <v>127</v>
      </c>
      <c r="C44" s="2" t="s">
        <v>19</v>
      </c>
      <c r="D44" s="2" t="s">
        <v>126</v>
      </c>
      <c r="E44" s="2" t="str">
        <f>RIGHT(D44, 11)</f>
        <v>-77.4598682</v>
      </c>
      <c r="F44" s="2" t="str">
        <f t="shared" ref="F44" si="12">LEFT(D44, 9)</f>
        <v>39.015832</v>
      </c>
      <c r="H44" s="2" t="s">
        <v>128</v>
      </c>
      <c r="I44" s="3">
        <v>147600</v>
      </c>
    </row>
    <row r="45" spans="1:9">
      <c r="A45" s="2" t="s">
        <v>49</v>
      </c>
      <c r="B45" s="2" t="s">
        <v>127</v>
      </c>
      <c r="C45" s="2" t="s">
        <v>19</v>
      </c>
      <c r="D45" s="2" t="s">
        <v>130</v>
      </c>
      <c r="E45" s="2" t="str">
        <f t="shared" ref="E45:E59" si="13">RIGHT(D45, 11)</f>
        <v>-77.4590225</v>
      </c>
      <c r="F45" s="2" t="str">
        <f t="shared" ref="F45:F53" si="14">LEFT(D45, 9)</f>
        <v>39.016362</v>
      </c>
      <c r="H45" s="2" t="s">
        <v>129</v>
      </c>
      <c r="I45" s="3">
        <v>147600</v>
      </c>
    </row>
    <row r="46" spans="1:9">
      <c r="A46" s="2" t="s">
        <v>49</v>
      </c>
      <c r="B46" s="2" t="s">
        <v>127</v>
      </c>
      <c r="C46" s="2" t="s">
        <v>19</v>
      </c>
      <c r="D46" s="2" t="s">
        <v>131</v>
      </c>
      <c r="E46" s="2" t="str">
        <f t="shared" si="13"/>
        <v>-77.4611172</v>
      </c>
      <c r="F46" s="2" t="str">
        <f t="shared" si="14"/>
        <v>39.021883</v>
      </c>
      <c r="H46" s="2" t="s">
        <v>132</v>
      </c>
      <c r="I46" s="3">
        <v>95444</v>
      </c>
    </row>
    <row r="47" spans="1:9">
      <c r="A47" s="2" t="s">
        <v>49</v>
      </c>
      <c r="B47" s="2" t="s">
        <v>127</v>
      </c>
      <c r="C47" s="2" t="s">
        <v>19</v>
      </c>
      <c r="D47" s="2" t="s">
        <v>133</v>
      </c>
      <c r="E47" s="2" t="str">
        <f t="shared" si="13"/>
        <v>-77.4612922</v>
      </c>
      <c r="F47" s="2" t="str">
        <f t="shared" si="14"/>
        <v>39.016741</v>
      </c>
      <c r="H47" s="2" t="s">
        <v>134</v>
      </c>
      <c r="I47" s="3">
        <v>99969</v>
      </c>
    </row>
    <row r="48" spans="1:9">
      <c r="A48" s="2" t="s">
        <v>49</v>
      </c>
      <c r="B48" s="2" t="s">
        <v>127</v>
      </c>
      <c r="C48" s="2" t="s">
        <v>19</v>
      </c>
      <c r="D48" s="2" t="s">
        <v>136</v>
      </c>
      <c r="E48" s="2" t="str">
        <f>RIGHT(D48, 10)</f>
        <v>-77.457658</v>
      </c>
      <c r="F48" s="2" t="str">
        <f t="shared" ref="F48" si="15">LEFT(D48, 9)</f>
        <v>39.015216</v>
      </c>
      <c r="H48" s="2" t="s">
        <v>135</v>
      </c>
      <c r="I48" s="3">
        <v>92037</v>
      </c>
    </row>
    <row r="49" spans="1:9">
      <c r="A49" s="2" t="s">
        <v>49</v>
      </c>
      <c r="B49" s="2" t="s">
        <v>127</v>
      </c>
      <c r="C49" s="2" t="s">
        <v>19</v>
      </c>
      <c r="D49" s="2" t="s">
        <v>137</v>
      </c>
      <c r="E49" s="2" t="str">
        <f t="shared" si="13"/>
        <v>-77.4585388</v>
      </c>
      <c r="F49" s="2" t="str">
        <f t="shared" si="14"/>
        <v>39.014998</v>
      </c>
      <c r="H49" s="2" t="s">
        <v>138</v>
      </c>
      <c r="I49" s="3">
        <v>222358</v>
      </c>
    </row>
    <row r="50" spans="1:9">
      <c r="A50" s="2" t="s">
        <v>49</v>
      </c>
      <c r="B50" s="2" t="s">
        <v>141</v>
      </c>
      <c r="C50" s="2" t="s">
        <v>19</v>
      </c>
      <c r="D50" s="2" t="s">
        <v>140</v>
      </c>
      <c r="E50" s="2" t="str">
        <f>RIGHT(D50, 10)</f>
        <v>-77.220218</v>
      </c>
      <c r="F50" s="2" t="str">
        <f t="shared" si="14"/>
        <v>38.908473</v>
      </c>
      <c r="H50" s="2" t="s">
        <v>139</v>
      </c>
      <c r="I50" s="3">
        <v>44382</v>
      </c>
    </row>
    <row r="51" spans="1:9">
      <c r="A51" s="2" t="s">
        <v>49</v>
      </c>
      <c r="B51" s="2" t="s">
        <v>141</v>
      </c>
      <c r="C51" s="2" t="s">
        <v>19</v>
      </c>
      <c r="D51" s="2" t="s">
        <v>143</v>
      </c>
      <c r="E51" s="2" t="str">
        <f t="shared" si="13"/>
        <v>-77.2390456</v>
      </c>
      <c r="F51" s="2" t="str">
        <f t="shared" si="14"/>
        <v>38.931419</v>
      </c>
      <c r="H51" s="2" t="s">
        <v>142</v>
      </c>
      <c r="I51" s="3" t="s">
        <v>196</v>
      </c>
    </row>
    <row r="52" spans="1:9">
      <c r="A52" s="2" t="s">
        <v>49</v>
      </c>
      <c r="B52" s="2" t="s">
        <v>127</v>
      </c>
      <c r="C52" s="2" t="s">
        <v>19</v>
      </c>
      <c r="D52" s="2" t="s">
        <v>145</v>
      </c>
      <c r="E52" s="2" t="str">
        <f t="shared" si="13"/>
        <v>-77.4512935</v>
      </c>
      <c r="F52" s="2" t="str">
        <f t="shared" si="14"/>
        <v>39.020863</v>
      </c>
      <c r="H52" s="2" t="s">
        <v>144</v>
      </c>
      <c r="I52" s="3">
        <v>152504</v>
      </c>
    </row>
    <row r="53" spans="1:9">
      <c r="A53" s="2" t="s">
        <v>49</v>
      </c>
      <c r="B53" s="2" t="s">
        <v>127</v>
      </c>
      <c r="C53" s="2" t="s">
        <v>19</v>
      </c>
      <c r="D53" s="2" t="s">
        <v>137</v>
      </c>
      <c r="E53" s="2" t="str">
        <f t="shared" si="13"/>
        <v>-77.4585388</v>
      </c>
      <c r="F53" s="2" t="str">
        <f t="shared" si="14"/>
        <v>39.014998</v>
      </c>
      <c r="H53" s="2" t="s">
        <v>146</v>
      </c>
      <c r="I53" s="3">
        <v>120000</v>
      </c>
    </row>
    <row r="54" spans="1:9">
      <c r="A54" s="2" t="s">
        <v>49</v>
      </c>
      <c r="B54" s="2" t="s">
        <v>149</v>
      </c>
      <c r="C54" s="2" t="s">
        <v>7</v>
      </c>
      <c r="D54" s="2" t="s">
        <v>148</v>
      </c>
      <c r="E54" s="2" t="str">
        <f t="shared" si="13"/>
        <v>-84.3876013</v>
      </c>
      <c r="F54" s="2" t="str">
        <f t="shared" ref="F54:F56" si="16">LEFT(D54, 9)</f>
        <v>33.758490</v>
      </c>
      <c r="H54" s="2" t="s">
        <v>147</v>
      </c>
      <c r="I54" s="3">
        <v>79201</v>
      </c>
    </row>
    <row r="55" spans="1:9">
      <c r="A55" s="2" t="s">
        <v>49</v>
      </c>
      <c r="B55" s="2" t="s">
        <v>149</v>
      </c>
      <c r="C55" s="2" t="s">
        <v>7</v>
      </c>
      <c r="D55" s="2" t="s">
        <v>150</v>
      </c>
      <c r="E55" s="2" t="str">
        <f t="shared" si="13"/>
        <v>-84.3901122</v>
      </c>
      <c r="F55" s="2" t="str">
        <f t="shared" si="16"/>
        <v>33.754484</v>
      </c>
      <c r="H55" s="2" t="s">
        <v>151</v>
      </c>
      <c r="I55" s="3" t="s">
        <v>197</v>
      </c>
    </row>
    <row r="56" spans="1:9">
      <c r="A56" s="2" t="s">
        <v>49</v>
      </c>
      <c r="B56" s="2" t="s">
        <v>149</v>
      </c>
      <c r="C56" s="2" t="s">
        <v>7</v>
      </c>
      <c r="D56" s="2" t="s">
        <v>150</v>
      </c>
      <c r="E56" s="2" t="str">
        <f t="shared" si="13"/>
        <v>-84.3901122</v>
      </c>
      <c r="F56" s="2" t="str">
        <f t="shared" si="16"/>
        <v>33.754484</v>
      </c>
      <c r="H56" s="2" t="s">
        <v>152</v>
      </c>
      <c r="I56" s="3">
        <v>12967</v>
      </c>
    </row>
    <row r="57" spans="1:9">
      <c r="A57" s="2" t="s">
        <v>49</v>
      </c>
      <c r="B57" s="2" t="s">
        <v>156</v>
      </c>
      <c r="C57" s="2" t="s">
        <v>155</v>
      </c>
      <c r="D57" s="2" t="s">
        <v>157</v>
      </c>
      <c r="E57" s="2" t="str">
        <f t="shared" si="13"/>
        <v>-71.2691919</v>
      </c>
      <c r="F57" s="2" t="str">
        <f t="shared" ref="F57:F61" si="17">LEFT(D57, 9)</f>
        <v>42.395352</v>
      </c>
      <c r="H57" s="2" t="s">
        <v>153</v>
      </c>
      <c r="I57" s="3">
        <v>22000</v>
      </c>
    </row>
    <row r="58" spans="1:9">
      <c r="A58" s="2" t="s">
        <v>49</v>
      </c>
      <c r="B58" s="2" t="s">
        <v>159</v>
      </c>
      <c r="C58" s="2" t="s">
        <v>20</v>
      </c>
      <c r="D58" s="2" t="s">
        <v>160</v>
      </c>
      <c r="E58" s="2" t="str">
        <f t="shared" si="13"/>
        <v>-87.6186369</v>
      </c>
      <c r="F58" s="2" t="str">
        <f t="shared" si="17"/>
        <v>41.853399</v>
      </c>
      <c r="H58" s="2" t="s">
        <v>158</v>
      </c>
      <c r="I58" s="3">
        <v>19400</v>
      </c>
    </row>
    <row r="59" spans="1:9">
      <c r="A59" s="2" t="s">
        <v>49</v>
      </c>
      <c r="B59" s="2" t="s">
        <v>159</v>
      </c>
      <c r="C59" s="2" t="s">
        <v>20</v>
      </c>
      <c r="D59" s="2" t="s">
        <v>160</v>
      </c>
      <c r="E59" s="2" t="str">
        <f t="shared" si="13"/>
        <v>-87.6186369</v>
      </c>
      <c r="F59" s="2" t="str">
        <f t="shared" si="17"/>
        <v>41.853399</v>
      </c>
      <c r="H59" s="2" t="s">
        <v>161</v>
      </c>
      <c r="I59" s="3">
        <v>19400</v>
      </c>
    </row>
    <row r="60" spans="1:9">
      <c r="A60" s="2" t="s">
        <v>49</v>
      </c>
      <c r="B60" s="2" t="s">
        <v>164</v>
      </c>
      <c r="C60" s="2" t="s">
        <v>20</v>
      </c>
      <c r="D60" s="2" t="s">
        <v>162</v>
      </c>
      <c r="E60" s="2" t="str">
        <f>RIGHT(D60, 10)</f>
        <v>-87.955188</v>
      </c>
      <c r="F60" s="2" t="str">
        <f t="shared" si="17"/>
        <v>42.001098</v>
      </c>
      <c r="H60" s="2" t="s">
        <v>163</v>
      </c>
      <c r="I60" s="3">
        <v>228000</v>
      </c>
    </row>
    <row r="61" spans="1:9">
      <c r="A61" s="2" t="s">
        <v>49</v>
      </c>
      <c r="B61" s="2" t="s">
        <v>159</v>
      </c>
      <c r="C61" s="2" t="s">
        <v>20</v>
      </c>
      <c r="D61" s="2" t="s">
        <v>165</v>
      </c>
      <c r="E61" s="2" t="str">
        <f>RIGHT(D61, 10)</f>
        <v>-87.618531</v>
      </c>
      <c r="F61" s="2" t="str">
        <f t="shared" si="17"/>
        <v>41.854167</v>
      </c>
      <c r="H61" s="2" t="s">
        <v>166</v>
      </c>
      <c r="I61" s="3">
        <v>19400</v>
      </c>
    </row>
    <row r="62" spans="1:9">
      <c r="A62" s="2" t="s">
        <v>167</v>
      </c>
      <c r="B62" s="2" t="s">
        <v>170</v>
      </c>
      <c r="C62" s="2" t="s">
        <v>155</v>
      </c>
      <c r="D62" s="2" t="s">
        <v>169</v>
      </c>
      <c r="E62" s="2" t="str">
        <f>RIGHT(D62, 10)</f>
        <v>-71.079752</v>
      </c>
      <c r="F62" s="2" t="str">
        <f t="shared" ref="F62:F74" si="18">LEFT(D62, 9)</f>
        <v>42.376626</v>
      </c>
      <c r="H62" s="2" t="s">
        <v>154</v>
      </c>
      <c r="I62" s="3">
        <v>273000</v>
      </c>
    </row>
    <row r="63" spans="1:9">
      <c r="A63" s="2" t="s">
        <v>167</v>
      </c>
      <c r="B63" s="2" t="s">
        <v>159</v>
      </c>
      <c r="C63" s="2" t="s">
        <v>20</v>
      </c>
      <c r="D63" s="2" t="s">
        <v>171</v>
      </c>
      <c r="E63" s="2" t="str">
        <f t="shared" ref="E63:E71" si="19">RIGHT(D63, 10)</f>
        <v>-87.631515</v>
      </c>
      <c r="F63" s="2" t="str">
        <f t="shared" si="18"/>
        <v>41.875859</v>
      </c>
      <c r="H63" s="2" t="s">
        <v>159</v>
      </c>
      <c r="I63" s="3">
        <v>183000</v>
      </c>
    </row>
    <row r="64" spans="1:9">
      <c r="A64" s="2" t="s">
        <v>167</v>
      </c>
      <c r="B64" s="2" t="s">
        <v>173</v>
      </c>
      <c r="C64" s="2" t="s">
        <v>62</v>
      </c>
      <c r="D64" s="2" t="s">
        <v>172</v>
      </c>
      <c r="E64" s="2" t="str">
        <f>RIGHT(D64, 11)</f>
        <v>-104.994573</v>
      </c>
      <c r="F64" s="2" t="str">
        <f t="shared" si="18"/>
        <v>39.748045</v>
      </c>
      <c r="H64" s="2" t="s">
        <v>173</v>
      </c>
      <c r="I64" s="3">
        <v>4000</v>
      </c>
    </row>
    <row r="65" spans="1:9">
      <c r="A65" s="2" t="s">
        <v>167</v>
      </c>
      <c r="B65" s="2" t="s">
        <v>71</v>
      </c>
      <c r="C65" s="2" t="s">
        <v>23</v>
      </c>
      <c r="D65" s="2" t="s">
        <v>174</v>
      </c>
      <c r="E65" s="2" t="str">
        <f>RIGHT(D65, 11)</f>
        <v>-118.255761</v>
      </c>
      <c r="F65" s="2" t="str">
        <f t="shared" si="18"/>
        <v>34.047937</v>
      </c>
      <c r="H65" s="2" t="s">
        <v>64</v>
      </c>
      <c r="I65" s="3">
        <v>157000</v>
      </c>
    </row>
    <row r="66" spans="1:9">
      <c r="A66" s="2" t="s">
        <v>167</v>
      </c>
      <c r="B66" s="2" t="s">
        <v>71</v>
      </c>
      <c r="C66" s="2" t="s">
        <v>23</v>
      </c>
      <c r="D66" s="2" t="s">
        <v>175</v>
      </c>
      <c r="E66" s="2" t="str">
        <f>RIGHT(D66, 12)</f>
        <v>-118.2356031</v>
      </c>
      <c r="F66" s="2" t="str">
        <f t="shared" si="18"/>
        <v>34.058296</v>
      </c>
      <c r="H66" s="2" t="s">
        <v>66</v>
      </c>
      <c r="I66" s="3">
        <v>434000</v>
      </c>
    </row>
    <row r="67" spans="1:9">
      <c r="A67" s="2" t="s">
        <v>167</v>
      </c>
      <c r="B67" s="2" t="s">
        <v>75</v>
      </c>
      <c r="C67" s="2" t="s">
        <v>76</v>
      </c>
      <c r="D67" s="2" t="s">
        <v>176</v>
      </c>
      <c r="E67" s="2" t="str">
        <f>RIGHT(D67, 8)</f>
        <v>-80.2303</v>
      </c>
      <c r="F67" s="2" t="str">
        <f t="shared" si="18"/>
        <v>25.797411</v>
      </c>
      <c r="H67" s="2" t="s">
        <v>75</v>
      </c>
      <c r="I67" s="3">
        <v>45000</v>
      </c>
    </row>
    <row r="68" spans="1:9">
      <c r="A68" s="2" t="s">
        <v>167</v>
      </c>
      <c r="B68" s="2" t="s">
        <v>96</v>
      </c>
      <c r="C68" s="2" t="s">
        <v>96</v>
      </c>
      <c r="D68" s="2" t="s">
        <v>178</v>
      </c>
      <c r="E68" s="2" t="str">
        <f t="shared" si="19"/>
        <v>-74.004805</v>
      </c>
      <c r="F68" s="2" t="str">
        <f t="shared" si="18"/>
        <v>40.720217</v>
      </c>
      <c r="H68" s="2" t="s">
        <v>177</v>
      </c>
      <c r="I68" s="3">
        <v>48000</v>
      </c>
    </row>
    <row r="69" spans="1:9">
      <c r="A69" s="2" t="s">
        <v>167</v>
      </c>
      <c r="B69" s="2" t="s">
        <v>84</v>
      </c>
      <c r="C69" s="2" t="s">
        <v>83</v>
      </c>
      <c r="D69" s="2" t="s">
        <v>179</v>
      </c>
      <c r="E69" s="2" t="str">
        <f t="shared" si="19"/>
        <v>-74.063915</v>
      </c>
      <c r="F69" s="2" t="str">
        <f t="shared" si="18"/>
        <v>40.778435</v>
      </c>
      <c r="H69" s="2" t="s">
        <v>180</v>
      </c>
      <c r="I69" s="3">
        <v>255000</v>
      </c>
    </row>
    <row r="70" spans="1:9">
      <c r="A70" s="2" t="s">
        <v>167</v>
      </c>
      <c r="B70" s="2" t="s">
        <v>185</v>
      </c>
      <c r="C70" s="2" t="s">
        <v>19</v>
      </c>
      <c r="D70" s="2" t="s">
        <v>182</v>
      </c>
      <c r="E70" s="2" t="str">
        <f t="shared" si="19"/>
        <v>-77.364645</v>
      </c>
      <c r="F70" s="2" t="str">
        <f t="shared" si="18"/>
        <v>38.950585</v>
      </c>
      <c r="H70" s="2" t="s">
        <v>181</v>
      </c>
      <c r="I70" s="3">
        <v>262000</v>
      </c>
    </row>
    <row r="71" spans="1:9">
      <c r="A71" s="2" t="s">
        <v>167</v>
      </c>
      <c r="B71" s="2" t="s">
        <v>37</v>
      </c>
      <c r="C71" s="2" t="s">
        <v>186</v>
      </c>
      <c r="D71" s="2" t="s">
        <v>183</v>
      </c>
      <c r="E71" s="2" t="str">
        <f t="shared" si="19"/>
        <v>-77.028959</v>
      </c>
      <c r="F71" s="2" t="str">
        <f t="shared" si="18"/>
        <v>38.902874</v>
      </c>
      <c r="H71" s="2" t="s">
        <v>184</v>
      </c>
      <c r="I71" s="3">
        <v>22000</v>
      </c>
    </row>
    <row r="72" spans="1:9">
      <c r="A72" s="2" t="s">
        <v>167</v>
      </c>
      <c r="B72" s="2" t="s">
        <v>110</v>
      </c>
      <c r="C72" s="2" t="s">
        <v>23</v>
      </c>
      <c r="D72" s="2" t="s">
        <v>190</v>
      </c>
      <c r="E72" s="2" t="str">
        <f>RIGHT(D72, 11)</f>
        <v>-121.891661</v>
      </c>
      <c r="F72" s="2" t="str">
        <f t="shared" si="18"/>
        <v>37.334121</v>
      </c>
      <c r="H72" s="2" t="s">
        <v>187</v>
      </c>
      <c r="I72" s="3">
        <v>290000</v>
      </c>
    </row>
    <row r="73" spans="1:9">
      <c r="A73" s="2" t="s">
        <v>167</v>
      </c>
      <c r="B73" s="2" t="s">
        <v>192</v>
      </c>
      <c r="C73" s="2" t="s">
        <v>23</v>
      </c>
      <c r="D73" s="2" t="s">
        <v>191</v>
      </c>
      <c r="E73" s="2" t="str">
        <f>RIGHT(D73, 11)</f>
        <v>-121.916314</v>
      </c>
      <c r="F73" s="2" t="str">
        <f t="shared" si="18"/>
        <v>37.405631</v>
      </c>
      <c r="H73" s="2" t="s">
        <v>188</v>
      </c>
      <c r="I73" s="3">
        <v>76000</v>
      </c>
    </row>
    <row r="74" spans="1:9">
      <c r="A74" s="2" t="s">
        <v>167</v>
      </c>
      <c r="B74" s="2" t="s">
        <v>113</v>
      </c>
      <c r="C74" s="2" t="s">
        <v>23</v>
      </c>
      <c r="D74" s="2" t="s">
        <v>193</v>
      </c>
      <c r="E74" s="2" t="str">
        <f>RIGHT(D74, 11)</f>
        <v>-121.972024</v>
      </c>
      <c r="F74" s="2" t="str">
        <f t="shared" si="18"/>
        <v>37.376264</v>
      </c>
      <c r="H74" s="2" t="s">
        <v>189</v>
      </c>
      <c r="I74" s="3">
        <v>101000</v>
      </c>
    </row>
    <row r="75" spans="1:9">
      <c r="A75" s="2" t="s">
        <v>213</v>
      </c>
      <c r="B75" s="2" t="s">
        <v>36</v>
      </c>
      <c r="C75" s="2" t="s">
        <v>37</v>
      </c>
      <c r="D75" s="2" t="s">
        <v>219</v>
      </c>
      <c r="E75" s="2" t="str">
        <f>RIGHT(D75, 12)</f>
        <v>-119.8537735</v>
      </c>
      <c r="F75" s="2" t="str">
        <f t="shared" ref="F75" si="20">LEFT(D75, 9)</f>
        <v>47.227347</v>
      </c>
      <c r="I75" s="3">
        <v>525000</v>
      </c>
    </row>
    <row r="76" spans="1:9">
      <c r="A76" s="2" t="s">
        <v>213</v>
      </c>
      <c r="B76" s="2" t="s">
        <v>216</v>
      </c>
      <c r="C76" s="2" t="s">
        <v>37</v>
      </c>
      <c r="D76" s="2" t="s">
        <v>217</v>
      </c>
      <c r="E76" s="2" t="str">
        <f>RIGHT(D76, 12)</f>
        <v>-120.3322459</v>
      </c>
      <c r="F76" s="2" t="str">
        <f>LEFT(D76, 7)</f>
        <v>47.4282</v>
      </c>
      <c r="I76" s="3">
        <v>438000</v>
      </c>
    </row>
    <row r="77" spans="1:9">
      <c r="A77" s="2" t="s">
        <v>213</v>
      </c>
      <c r="B77" s="2" t="s">
        <v>105</v>
      </c>
      <c r="C77" s="2" t="s">
        <v>37</v>
      </c>
      <c r="D77" s="2" t="s">
        <v>218</v>
      </c>
      <c r="E77" s="2" t="str">
        <f>RIGHT(D77, 11)</f>
        <v>-122.293725</v>
      </c>
      <c r="F77" s="2" t="str">
        <f t="shared" ref="F77" si="21">LEFT(D77, 9)</f>
        <v>47.493001</v>
      </c>
      <c r="I77" s="3">
        <v>1373000</v>
      </c>
    </row>
    <row r="78" spans="1:9">
      <c r="A78" s="2" t="s">
        <v>213</v>
      </c>
      <c r="B78" s="2" t="s">
        <v>214</v>
      </c>
      <c r="C78" s="2" t="s">
        <v>96</v>
      </c>
      <c r="D78" s="2" t="s">
        <v>220</v>
      </c>
      <c r="E78" s="2" t="str">
        <f>RIGHT(D78, 10)</f>
        <v>-74.000882</v>
      </c>
      <c r="F78" s="2" t="str">
        <f>LEFT(D78, 6)</f>
        <v>40.711</v>
      </c>
      <c r="I78" s="3">
        <v>1000000</v>
      </c>
    </row>
    <row r="79" spans="1:9">
      <c r="A79" s="2" t="s">
        <v>213</v>
      </c>
      <c r="B79" s="2" t="s">
        <v>127</v>
      </c>
      <c r="C79" s="2" t="s">
        <v>19</v>
      </c>
      <c r="D79" s="2" t="s">
        <v>215</v>
      </c>
      <c r="E79" s="2" t="str">
        <f>RIGHT(D79, 10)</f>
        <v>-77.454869</v>
      </c>
      <c r="F79" s="2" t="str">
        <f t="shared" ref="F79" si="22">LEFT(D79, 9)</f>
        <v>39.022657</v>
      </c>
      <c r="I79" s="3">
        <v>490000</v>
      </c>
    </row>
    <row r="1048526" spans="6:6">
      <c r="F1048526" s="2" t="str">
        <f t="shared" ref="F1048526" si="23">LEFT(D1048526, 9)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2" sqref="A2"/>
    </sheetView>
  </sheetViews>
  <sheetFormatPr baseColWidth="10" defaultRowHeight="15" x14ac:dyDescent="0"/>
  <cols>
    <col min="1" max="1" width="14.1640625" style="6" bestFit="1" customWidth="1"/>
    <col min="2" max="2" width="12.1640625" style="7" bestFit="1" customWidth="1"/>
    <col min="3" max="3" width="21.1640625" style="7" bestFit="1" customWidth="1"/>
    <col min="4" max="4" width="24.1640625" style="7" bestFit="1" customWidth="1"/>
    <col min="5" max="5" width="33.83203125" style="7" bestFit="1" customWidth="1"/>
    <col min="6" max="6" width="13.83203125" style="7" bestFit="1" customWidth="1"/>
    <col min="7" max="16384" width="10.83203125" style="6"/>
  </cols>
  <sheetData>
    <row r="1" spans="1:8">
      <c r="A1" s="1" t="s">
        <v>26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H1" s="6" t="s">
        <v>31</v>
      </c>
    </row>
    <row r="2" spans="1:8" ht="17">
      <c r="A2" s="2" t="s">
        <v>222</v>
      </c>
      <c r="B2" s="8">
        <v>60.8</v>
      </c>
      <c r="C2" s="8">
        <v>32</v>
      </c>
      <c r="D2" s="9">
        <v>8554</v>
      </c>
      <c r="E2" s="9">
        <v>4509</v>
      </c>
      <c r="F2" s="9">
        <v>14079</v>
      </c>
      <c r="H2" s="6" t="s">
        <v>259</v>
      </c>
    </row>
    <row r="3" spans="1:8" ht="17">
      <c r="A3" s="2" t="s">
        <v>4</v>
      </c>
      <c r="B3" s="8">
        <v>28.8</v>
      </c>
      <c r="C3" s="8">
        <v>27.7</v>
      </c>
      <c r="D3" s="9">
        <v>16398</v>
      </c>
      <c r="E3" s="9">
        <v>15731</v>
      </c>
      <c r="F3" s="9">
        <v>56876</v>
      </c>
    </row>
    <row r="4" spans="1:8" ht="17">
      <c r="A4" s="2" t="s">
        <v>223</v>
      </c>
      <c r="B4" s="8">
        <v>65.3</v>
      </c>
      <c r="C4" s="8">
        <v>26</v>
      </c>
      <c r="D4" s="9">
        <v>6765</v>
      </c>
      <c r="E4" s="9">
        <v>2688</v>
      </c>
      <c r="F4" s="9">
        <v>10358</v>
      </c>
    </row>
    <row r="5" spans="1:8" ht="17">
      <c r="A5" s="2" t="s">
        <v>224</v>
      </c>
      <c r="B5" s="8">
        <v>78</v>
      </c>
      <c r="C5" s="8">
        <v>20.2</v>
      </c>
      <c r="D5" s="9">
        <v>12275</v>
      </c>
      <c r="E5" s="9">
        <v>3174</v>
      </c>
      <c r="F5" s="9">
        <v>15742</v>
      </c>
    </row>
    <row r="6" spans="1:8" ht="17">
      <c r="A6" s="2" t="s">
        <v>225</v>
      </c>
      <c r="B6" s="8">
        <v>19.5</v>
      </c>
      <c r="C6" s="8">
        <v>19.5</v>
      </c>
      <c r="D6" s="9">
        <v>9486</v>
      </c>
      <c r="E6" s="9">
        <v>9486</v>
      </c>
      <c r="F6" s="9">
        <v>48645</v>
      </c>
    </row>
    <row r="7" spans="1:8" ht="17">
      <c r="A7" s="2" t="s">
        <v>226</v>
      </c>
      <c r="B7" s="8">
        <v>20.100000000000001</v>
      </c>
      <c r="C7" s="8">
        <v>19.399999999999999</v>
      </c>
      <c r="D7" s="9">
        <v>10313</v>
      </c>
      <c r="E7" s="9">
        <v>9929</v>
      </c>
      <c r="F7" s="9">
        <v>51263</v>
      </c>
    </row>
    <row r="8" spans="1:8" ht="17">
      <c r="A8" s="2" t="s">
        <v>23</v>
      </c>
      <c r="B8" s="8">
        <v>30.6</v>
      </c>
      <c r="C8" s="8">
        <v>18.3</v>
      </c>
      <c r="D8" s="9">
        <v>61105</v>
      </c>
      <c r="E8" s="9">
        <v>36564</v>
      </c>
      <c r="F8" s="9">
        <v>199998</v>
      </c>
    </row>
    <row r="9" spans="1:8" ht="17">
      <c r="A9" s="2" t="s">
        <v>227</v>
      </c>
      <c r="B9" s="8">
        <v>20.9</v>
      </c>
      <c r="C9" s="8">
        <v>15.7</v>
      </c>
      <c r="D9" s="9">
        <v>7387</v>
      </c>
      <c r="E9" s="9">
        <v>5535</v>
      </c>
      <c r="F9" s="9">
        <v>35361</v>
      </c>
    </row>
    <row r="10" spans="1:8" ht="17">
      <c r="A10" s="2" t="s">
        <v>9</v>
      </c>
      <c r="B10" s="8">
        <v>18.100000000000001</v>
      </c>
      <c r="C10" s="8">
        <v>15.2</v>
      </c>
      <c r="D10" s="9">
        <v>13346</v>
      </c>
      <c r="E10" s="9">
        <v>11220</v>
      </c>
      <c r="F10" s="9">
        <v>73576</v>
      </c>
    </row>
    <row r="11" spans="1:8" ht="17">
      <c r="A11" s="2" t="s">
        <v>62</v>
      </c>
      <c r="B11" s="8">
        <v>16.7</v>
      </c>
      <c r="C11" s="8">
        <v>14.3</v>
      </c>
      <c r="D11" s="9">
        <v>8901</v>
      </c>
      <c r="E11" s="9">
        <v>7643</v>
      </c>
      <c r="F11" s="9">
        <v>53396</v>
      </c>
    </row>
    <row r="12" spans="1:8" ht="17">
      <c r="A12" s="2" t="s">
        <v>15</v>
      </c>
      <c r="B12" s="8">
        <v>69.8</v>
      </c>
      <c r="C12" s="8">
        <v>14.2</v>
      </c>
      <c r="D12" s="9">
        <v>41984</v>
      </c>
      <c r="E12" s="9">
        <v>8527</v>
      </c>
      <c r="F12" s="9">
        <v>60165</v>
      </c>
    </row>
    <row r="13" spans="1:8" ht="17">
      <c r="A13" s="2" t="s">
        <v>228</v>
      </c>
      <c r="B13" s="8">
        <v>12.3</v>
      </c>
      <c r="C13" s="8">
        <v>11.3</v>
      </c>
      <c r="D13" s="9">
        <v>1203</v>
      </c>
      <c r="E13" s="9">
        <v>1112</v>
      </c>
      <c r="F13" s="9">
        <v>9814</v>
      </c>
    </row>
    <row r="14" spans="1:8" ht="17">
      <c r="A14" s="2" t="s">
        <v>229</v>
      </c>
      <c r="B14" s="8">
        <v>17.8</v>
      </c>
      <c r="C14" s="8">
        <v>10.4</v>
      </c>
      <c r="D14" s="9">
        <v>6494</v>
      </c>
      <c r="E14" s="9">
        <v>3812</v>
      </c>
      <c r="F14" s="9">
        <v>36494</v>
      </c>
    </row>
    <row r="15" spans="1:8" ht="17">
      <c r="A15" s="2" t="s">
        <v>230</v>
      </c>
      <c r="B15" s="8">
        <v>29.9</v>
      </c>
      <c r="C15" s="8">
        <v>10.199999999999999</v>
      </c>
      <c r="D15" s="9">
        <v>2066</v>
      </c>
      <c r="E15" s="9">
        <v>709</v>
      </c>
      <c r="F15" s="9">
        <v>6921</v>
      </c>
    </row>
    <row r="16" spans="1:8" ht="17">
      <c r="A16" s="2" t="s">
        <v>21</v>
      </c>
      <c r="B16" s="8">
        <v>9</v>
      </c>
      <c r="C16" s="8">
        <v>8.6999999999999993</v>
      </c>
      <c r="D16" s="9">
        <v>38970</v>
      </c>
      <c r="E16" s="9">
        <v>37784</v>
      </c>
      <c r="F16" s="9">
        <v>433526</v>
      </c>
    </row>
    <row r="17" spans="1:6" ht="17">
      <c r="A17" s="2" t="s">
        <v>231</v>
      </c>
      <c r="B17" s="8">
        <v>9.8000000000000007</v>
      </c>
      <c r="C17" s="8">
        <v>8.4</v>
      </c>
      <c r="D17" s="9">
        <v>5132</v>
      </c>
      <c r="E17" s="9">
        <v>4415</v>
      </c>
      <c r="F17" s="9">
        <v>52395</v>
      </c>
    </row>
    <row r="18" spans="1:6" ht="17">
      <c r="A18" s="2" t="s">
        <v>232</v>
      </c>
      <c r="B18" s="8">
        <v>15.7</v>
      </c>
      <c r="C18" s="8">
        <v>8.4</v>
      </c>
      <c r="D18" s="9">
        <v>3114</v>
      </c>
      <c r="E18" s="9">
        <v>1661</v>
      </c>
      <c r="F18" s="9">
        <v>19784</v>
      </c>
    </row>
    <row r="19" spans="1:6" ht="17">
      <c r="A19" s="2" t="s">
        <v>37</v>
      </c>
      <c r="B19" s="8">
        <v>76.5</v>
      </c>
      <c r="C19" s="8">
        <v>7.7</v>
      </c>
      <c r="D19" s="9">
        <v>86658</v>
      </c>
      <c r="E19" s="9">
        <v>8751</v>
      </c>
      <c r="F19" s="9">
        <v>113321</v>
      </c>
    </row>
    <row r="20" spans="1:6" ht="17">
      <c r="A20" s="2" t="s">
        <v>233</v>
      </c>
      <c r="B20" s="8">
        <v>7.8</v>
      </c>
      <c r="C20" s="8">
        <v>7.3</v>
      </c>
      <c r="D20" s="9">
        <v>2802</v>
      </c>
      <c r="E20" s="9">
        <v>2617</v>
      </c>
      <c r="F20" s="9">
        <v>36042</v>
      </c>
    </row>
    <row r="21" spans="1:6" ht="17">
      <c r="A21" s="2" t="s">
        <v>234</v>
      </c>
      <c r="B21" s="8">
        <v>42.1</v>
      </c>
      <c r="C21" s="8">
        <v>6</v>
      </c>
      <c r="D21" s="9">
        <v>11614</v>
      </c>
      <c r="E21" s="9">
        <v>1661</v>
      </c>
      <c r="F21" s="9">
        <v>27573</v>
      </c>
    </row>
    <row r="22" spans="1:6" ht="17">
      <c r="A22" s="2" t="s">
        <v>235</v>
      </c>
      <c r="B22" s="8">
        <v>9.3000000000000007</v>
      </c>
      <c r="C22" s="8">
        <v>5.9</v>
      </c>
      <c r="D22" s="9">
        <v>3144</v>
      </c>
      <c r="E22" s="9">
        <v>1999</v>
      </c>
      <c r="F22" s="9">
        <v>33773</v>
      </c>
    </row>
    <row r="23" spans="1:6" ht="17">
      <c r="A23" s="2" t="s">
        <v>20</v>
      </c>
      <c r="B23" s="8">
        <v>5.0999999999999996</v>
      </c>
      <c r="C23" s="8">
        <v>5.0999999999999996</v>
      </c>
      <c r="D23" s="9">
        <v>10440</v>
      </c>
      <c r="E23" s="9">
        <v>10299</v>
      </c>
      <c r="F23" s="9">
        <v>202891</v>
      </c>
    </row>
    <row r="24" spans="1:6" ht="17">
      <c r="A24" s="2" t="s">
        <v>236</v>
      </c>
      <c r="B24" s="8">
        <v>7.9</v>
      </c>
      <c r="C24" s="8">
        <v>5</v>
      </c>
      <c r="D24" s="9">
        <v>2949</v>
      </c>
      <c r="E24" s="9">
        <v>1860</v>
      </c>
      <c r="F24" s="9">
        <v>37197</v>
      </c>
    </row>
    <row r="25" spans="1:6" ht="17">
      <c r="A25" s="2" t="s">
        <v>237</v>
      </c>
      <c r="B25" s="8">
        <v>6.8</v>
      </c>
      <c r="C25" s="8">
        <v>4.9000000000000004</v>
      </c>
      <c r="D25" s="9">
        <v>4495</v>
      </c>
      <c r="E25" s="9">
        <v>3230</v>
      </c>
      <c r="F25" s="9">
        <v>65587</v>
      </c>
    </row>
    <row r="26" spans="1:6" ht="17">
      <c r="A26" s="2" t="s">
        <v>238</v>
      </c>
      <c r="B26" s="8">
        <v>5.8</v>
      </c>
      <c r="C26" s="8">
        <v>4.8</v>
      </c>
      <c r="D26" s="9">
        <v>6107</v>
      </c>
      <c r="E26" s="9">
        <v>5070</v>
      </c>
      <c r="F26" s="9">
        <v>104970</v>
      </c>
    </row>
    <row r="27" spans="1:6" ht="17">
      <c r="A27" s="2" t="s">
        <v>96</v>
      </c>
      <c r="B27" s="8">
        <v>22.9</v>
      </c>
      <c r="C27" s="8">
        <v>4.3</v>
      </c>
      <c r="D27" s="9">
        <v>31006</v>
      </c>
      <c r="E27" s="9">
        <v>5858</v>
      </c>
      <c r="F27" s="9">
        <v>135337</v>
      </c>
    </row>
    <row r="28" spans="1:6" ht="17">
      <c r="A28" s="2" t="s">
        <v>19</v>
      </c>
      <c r="B28" s="8">
        <v>5.5</v>
      </c>
      <c r="C28" s="8">
        <v>3.7</v>
      </c>
      <c r="D28" s="9">
        <v>4270</v>
      </c>
      <c r="E28" s="9">
        <v>2845</v>
      </c>
      <c r="F28" s="9">
        <v>77185</v>
      </c>
    </row>
    <row r="29" spans="1:6" ht="17">
      <c r="A29" s="2" t="s">
        <v>210</v>
      </c>
      <c r="B29" s="8">
        <v>3.8</v>
      </c>
      <c r="C29" s="8">
        <v>3.5</v>
      </c>
      <c r="D29" s="9">
        <v>4227</v>
      </c>
      <c r="E29" s="9">
        <v>3810</v>
      </c>
      <c r="F29" s="9">
        <v>110378</v>
      </c>
    </row>
    <row r="30" spans="1:6" ht="17">
      <c r="A30" s="2" t="s">
        <v>7</v>
      </c>
      <c r="B30" s="8">
        <v>5.8</v>
      </c>
      <c r="C30" s="8">
        <v>3</v>
      </c>
      <c r="D30" s="9">
        <v>7028</v>
      </c>
      <c r="E30" s="9">
        <v>3609</v>
      </c>
      <c r="F30" s="9">
        <v>120796</v>
      </c>
    </row>
    <row r="31" spans="1:6" ht="17">
      <c r="A31" s="2" t="s">
        <v>239</v>
      </c>
      <c r="B31" s="8">
        <v>2.9</v>
      </c>
      <c r="C31" s="8">
        <v>2.9</v>
      </c>
      <c r="D31" s="9">
        <v>1509</v>
      </c>
      <c r="E31" s="9">
        <v>1509</v>
      </c>
      <c r="F31" s="9">
        <v>52890</v>
      </c>
    </row>
    <row r="32" spans="1:6" ht="17">
      <c r="A32" s="2" t="s">
        <v>240</v>
      </c>
      <c r="B32" s="8">
        <v>7.2</v>
      </c>
      <c r="C32" s="8">
        <v>2.7</v>
      </c>
      <c r="D32" s="9">
        <v>4363</v>
      </c>
      <c r="E32" s="9">
        <v>1654</v>
      </c>
      <c r="F32" s="9">
        <v>60494</v>
      </c>
    </row>
    <row r="33" spans="1:6" ht="17">
      <c r="A33" s="2" t="s">
        <v>241</v>
      </c>
      <c r="B33" s="8">
        <v>6.9</v>
      </c>
      <c r="C33" s="8">
        <v>2.6</v>
      </c>
      <c r="D33" s="9">
        <v>2465</v>
      </c>
      <c r="E33" s="9">
        <v>934</v>
      </c>
      <c r="F33" s="9">
        <v>35487</v>
      </c>
    </row>
    <row r="34" spans="1:6" ht="17">
      <c r="A34" s="2" t="s">
        <v>102</v>
      </c>
      <c r="B34" s="8">
        <v>3.7</v>
      </c>
      <c r="C34" s="8">
        <v>2.5</v>
      </c>
      <c r="D34" s="9">
        <v>8336</v>
      </c>
      <c r="E34" s="9">
        <v>5714</v>
      </c>
      <c r="F34" s="9">
        <v>227683</v>
      </c>
    </row>
    <row r="35" spans="1:6" ht="17">
      <c r="A35" s="2" t="s">
        <v>242</v>
      </c>
      <c r="B35" s="8">
        <v>3.5</v>
      </c>
      <c r="C35" s="8">
        <v>2.5</v>
      </c>
      <c r="D35" s="9">
        <v>3567</v>
      </c>
      <c r="E35" s="9">
        <v>2522</v>
      </c>
      <c r="F35" s="9">
        <v>101379</v>
      </c>
    </row>
    <row r="36" spans="1:6" ht="17">
      <c r="A36" s="2" t="s">
        <v>18</v>
      </c>
      <c r="B36" s="8">
        <v>7.5</v>
      </c>
      <c r="C36" s="8">
        <v>2.4</v>
      </c>
      <c r="D36" s="9">
        <v>9380</v>
      </c>
      <c r="E36" s="9">
        <v>2947</v>
      </c>
      <c r="F36" s="9">
        <v>124922</v>
      </c>
    </row>
    <row r="37" spans="1:6" ht="17">
      <c r="A37" s="2" t="s">
        <v>83</v>
      </c>
      <c r="B37" s="8">
        <v>2.4</v>
      </c>
      <c r="C37" s="8">
        <v>2.4</v>
      </c>
      <c r="D37" s="9">
        <v>1549</v>
      </c>
      <c r="E37" s="9">
        <v>1549</v>
      </c>
      <c r="F37" s="9">
        <v>64848</v>
      </c>
    </row>
    <row r="38" spans="1:6" ht="17">
      <c r="A38" s="2" t="s">
        <v>243</v>
      </c>
      <c r="B38" s="8">
        <v>7.8</v>
      </c>
      <c r="C38" s="8">
        <v>2.4</v>
      </c>
      <c r="D38" s="9">
        <v>8598</v>
      </c>
      <c r="E38" s="9">
        <v>2647</v>
      </c>
      <c r="F38" s="9">
        <v>110127</v>
      </c>
    </row>
    <row r="39" spans="1:6" ht="17">
      <c r="A39" s="2" t="s">
        <v>244</v>
      </c>
      <c r="B39" s="8">
        <v>25.3</v>
      </c>
      <c r="C39" s="8">
        <v>2.2999999999999998</v>
      </c>
      <c r="D39" s="9">
        <v>1569</v>
      </c>
      <c r="E39" s="9">
        <v>143</v>
      </c>
      <c r="F39" s="9">
        <v>6203</v>
      </c>
    </row>
    <row r="40" spans="1:6" ht="17">
      <c r="A40" s="2" t="s">
        <v>245</v>
      </c>
      <c r="B40" s="8">
        <v>3.7</v>
      </c>
      <c r="C40" s="8">
        <v>2.2000000000000002</v>
      </c>
      <c r="D40" s="9">
        <v>1577</v>
      </c>
      <c r="E40" s="9">
        <v>943</v>
      </c>
      <c r="F40" s="9">
        <v>42823</v>
      </c>
    </row>
    <row r="41" spans="1:6" ht="17">
      <c r="A41" s="2" t="s">
        <v>246</v>
      </c>
      <c r="B41" s="8">
        <v>10.6</v>
      </c>
      <c r="C41" s="8">
        <v>2.2000000000000002</v>
      </c>
      <c r="D41" s="9">
        <v>15895</v>
      </c>
      <c r="E41" s="9">
        <v>3249</v>
      </c>
      <c r="F41" s="9">
        <v>150408</v>
      </c>
    </row>
    <row r="42" spans="1:6" ht="17">
      <c r="A42" s="2" t="s">
        <v>76</v>
      </c>
      <c r="B42" s="8">
        <v>2.2000000000000002</v>
      </c>
      <c r="C42" s="8">
        <v>2.1</v>
      </c>
      <c r="D42" s="9">
        <v>4816</v>
      </c>
      <c r="E42" s="9">
        <v>4618</v>
      </c>
      <c r="F42" s="9">
        <v>219725</v>
      </c>
    </row>
    <row r="43" spans="1:6" ht="17">
      <c r="A43" s="2" t="s">
        <v>2</v>
      </c>
      <c r="B43" s="8">
        <v>5</v>
      </c>
      <c r="C43" s="8">
        <v>2.1</v>
      </c>
      <c r="D43" s="9">
        <v>4760</v>
      </c>
      <c r="E43" s="9">
        <v>1960</v>
      </c>
      <c r="F43" s="9">
        <v>94919</v>
      </c>
    </row>
    <row r="44" spans="1:6" ht="17">
      <c r="A44" s="2" t="s">
        <v>247</v>
      </c>
      <c r="B44" s="8">
        <v>3</v>
      </c>
      <c r="C44" s="8">
        <v>1.9</v>
      </c>
      <c r="D44" s="9">
        <v>1079</v>
      </c>
      <c r="E44" s="9">
        <v>670</v>
      </c>
      <c r="F44" s="9">
        <v>35444</v>
      </c>
    </row>
    <row r="45" spans="1:6" ht="17">
      <c r="A45" s="2" t="s">
        <v>248</v>
      </c>
      <c r="B45" s="8">
        <v>4.0999999999999996</v>
      </c>
      <c r="C45" s="8">
        <v>1.8</v>
      </c>
      <c r="D45" s="9">
        <v>3119</v>
      </c>
      <c r="E45" s="9">
        <v>1402</v>
      </c>
      <c r="F45" s="9">
        <v>75927</v>
      </c>
    </row>
    <row r="46" spans="1:6" ht="17">
      <c r="A46" s="2" t="s">
        <v>249</v>
      </c>
      <c r="B46" s="8">
        <v>1.6</v>
      </c>
      <c r="C46" s="8">
        <v>1.6</v>
      </c>
      <c r="D46" s="9">
        <v>122</v>
      </c>
      <c r="E46" s="9">
        <v>122</v>
      </c>
      <c r="F46" s="9">
        <v>7616</v>
      </c>
    </row>
    <row r="47" spans="1:6" ht="17">
      <c r="A47" s="2" t="s">
        <v>250</v>
      </c>
      <c r="B47" s="8">
        <v>1.58</v>
      </c>
      <c r="C47" s="8">
        <v>1.58</v>
      </c>
      <c r="D47" s="9">
        <v>100</v>
      </c>
      <c r="E47" s="9">
        <v>100</v>
      </c>
      <c r="F47" s="9">
        <v>6295</v>
      </c>
    </row>
    <row r="48" spans="1:6" ht="17">
      <c r="A48" s="2" t="s">
        <v>251</v>
      </c>
      <c r="B48" s="8">
        <v>1.8</v>
      </c>
      <c r="C48" s="8">
        <v>1.4</v>
      </c>
      <c r="D48" s="9">
        <v>2409</v>
      </c>
      <c r="E48" s="9">
        <v>1889</v>
      </c>
      <c r="F48" s="9">
        <v>136702</v>
      </c>
    </row>
    <row r="49" spans="1:6" ht="17">
      <c r="A49" s="2" t="s">
        <v>252</v>
      </c>
      <c r="B49" s="8">
        <v>16.3</v>
      </c>
      <c r="C49" s="8">
        <v>1.4</v>
      </c>
      <c r="D49" s="9">
        <v>12819</v>
      </c>
      <c r="E49" s="9">
        <v>1082</v>
      </c>
      <c r="F49" s="9">
        <v>78669</v>
      </c>
    </row>
    <row r="50" spans="1:6" ht="17">
      <c r="A50" s="2" t="s">
        <v>212</v>
      </c>
      <c r="B50" s="8">
        <v>2.7</v>
      </c>
      <c r="C50" s="8">
        <v>1.3</v>
      </c>
      <c r="D50" s="9">
        <v>2452</v>
      </c>
      <c r="E50" s="9">
        <v>1239</v>
      </c>
      <c r="F50" s="9">
        <v>92211</v>
      </c>
    </row>
    <row r="51" spans="1:6" ht="17">
      <c r="A51" s="2" t="s">
        <v>253</v>
      </c>
      <c r="B51" s="8">
        <v>4.0999999999999996</v>
      </c>
      <c r="C51" s="8">
        <v>0.4</v>
      </c>
      <c r="D51" s="9">
        <v>3693</v>
      </c>
      <c r="E51" s="9">
        <v>327</v>
      </c>
      <c r="F51" s="9">
        <v>89935</v>
      </c>
    </row>
    <row r="52" spans="1:6" ht="17">
      <c r="A52" s="2" t="s">
        <v>221</v>
      </c>
      <c r="B52" s="8">
        <v>12.9</v>
      </c>
      <c r="C52" s="8">
        <v>6.2</v>
      </c>
      <c r="D52" s="9">
        <v>522464</v>
      </c>
      <c r="E52" s="9">
        <v>253328</v>
      </c>
      <c r="F52" s="9">
        <v>4058209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1" workbookViewId="0">
      <selection activeCell="C24" sqref="C24"/>
    </sheetView>
  </sheetViews>
  <sheetFormatPr baseColWidth="10" defaultRowHeight="15" x14ac:dyDescent="0"/>
  <cols>
    <col min="1" max="16384" width="10.83203125" style="11"/>
  </cols>
  <sheetData>
    <row r="1" spans="1:5">
      <c r="A1" s="10" t="s">
        <v>260</v>
      </c>
      <c r="B1" s="10" t="s">
        <v>261</v>
      </c>
      <c r="C1" s="10" t="s">
        <v>262</v>
      </c>
      <c r="E1" s="11" t="s">
        <v>31</v>
      </c>
    </row>
    <row r="2" spans="1:5">
      <c r="A2" s="12" t="s">
        <v>263</v>
      </c>
      <c r="B2" s="11">
        <v>61.384999999999998</v>
      </c>
      <c r="C2" s="11">
        <v>-152.26830000000001</v>
      </c>
      <c r="E2" s="11" t="s">
        <v>316</v>
      </c>
    </row>
    <row r="3" spans="1:5">
      <c r="A3" s="12" t="s">
        <v>264</v>
      </c>
      <c r="B3" s="11">
        <v>32.798999999999999</v>
      </c>
      <c r="C3" s="11">
        <v>-86.807299999999998</v>
      </c>
    </row>
    <row r="4" spans="1:5">
      <c r="A4" s="12" t="s">
        <v>265</v>
      </c>
      <c r="B4" s="11">
        <v>34.951300000000003</v>
      </c>
      <c r="C4" s="11">
        <v>-92.380899999999997</v>
      </c>
    </row>
    <row r="5" spans="1:5">
      <c r="A5" s="12" t="s">
        <v>266</v>
      </c>
      <c r="B5" s="11">
        <v>14.2417</v>
      </c>
      <c r="C5" s="11">
        <v>-170.71969999999999</v>
      </c>
    </row>
    <row r="6" spans="1:5">
      <c r="A6" s="12" t="s">
        <v>267</v>
      </c>
      <c r="B6" s="11">
        <v>33.7712</v>
      </c>
      <c r="C6" s="11">
        <v>-111.3877</v>
      </c>
    </row>
    <row r="7" spans="1:5">
      <c r="A7" s="12" t="s">
        <v>268</v>
      </c>
      <c r="B7" s="11">
        <v>36.17</v>
      </c>
      <c r="C7" s="11">
        <v>-119.7462</v>
      </c>
    </row>
    <row r="8" spans="1:5">
      <c r="A8" s="12" t="s">
        <v>269</v>
      </c>
      <c r="B8" s="11">
        <v>39.064599999999999</v>
      </c>
      <c r="C8" s="11">
        <v>-105.3272</v>
      </c>
    </row>
    <row r="9" spans="1:5">
      <c r="A9" s="12" t="s">
        <v>270</v>
      </c>
      <c r="B9" s="11">
        <v>41.583399999999997</v>
      </c>
      <c r="C9" s="11">
        <v>-72.762200000000007</v>
      </c>
    </row>
    <row r="10" spans="1:5">
      <c r="A10" s="12" t="s">
        <v>186</v>
      </c>
      <c r="B10" s="11">
        <v>38.8964</v>
      </c>
      <c r="C10" s="11">
        <v>-77.026200000000003</v>
      </c>
    </row>
    <row r="11" spans="1:5">
      <c r="A11" s="12" t="s">
        <v>271</v>
      </c>
      <c r="B11" s="11">
        <v>39.349800000000002</v>
      </c>
      <c r="C11" s="11">
        <v>-75.514799999999994</v>
      </c>
    </row>
    <row r="12" spans="1:5">
      <c r="A12" s="12" t="s">
        <v>272</v>
      </c>
      <c r="B12" s="11">
        <v>27.833300000000001</v>
      </c>
      <c r="C12" s="11">
        <v>-81.716999999999999</v>
      </c>
    </row>
    <row r="13" spans="1:5">
      <c r="A13" s="12" t="s">
        <v>273</v>
      </c>
      <c r="B13" s="11">
        <v>32.986600000000003</v>
      </c>
      <c r="C13" s="11">
        <v>-83.648700000000005</v>
      </c>
    </row>
    <row r="14" spans="1:5">
      <c r="A14" s="12" t="s">
        <v>274</v>
      </c>
      <c r="B14" s="11">
        <v>21.1098</v>
      </c>
      <c r="C14" s="11">
        <v>-157.53110000000001</v>
      </c>
    </row>
    <row r="15" spans="1:5">
      <c r="A15" s="12" t="s">
        <v>275</v>
      </c>
      <c r="B15" s="11">
        <v>42.004600000000003</v>
      </c>
      <c r="C15" s="11">
        <v>-93.213999999999999</v>
      </c>
    </row>
    <row r="16" spans="1:5">
      <c r="A16" s="12" t="s">
        <v>276</v>
      </c>
      <c r="B16" s="11">
        <v>44.239400000000003</v>
      </c>
      <c r="C16" s="11">
        <v>-114.5103</v>
      </c>
    </row>
    <row r="17" spans="1:3">
      <c r="A17" s="12" t="s">
        <v>200</v>
      </c>
      <c r="B17" s="11">
        <v>40.336300000000001</v>
      </c>
      <c r="C17" s="11">
        <v>-89.002200000000002</v>
      </c>
    </row>
    <row r="18" spans="1:3">
      <c r="A18" s="12" t="s">
        <v>277</v>
      </c>
      <c r="B18" s="11">
        <v>39.864699999999999</v>
      </c>
      <c r="C18" s="11">
        <v>-86.260400000000004</v>
      </c>
    </row>
    <row r="19" spans="1:3">
      <c r="A19" s="12" t="s">
        <v>278</v>
      </c>
      <c r="B19" s="11">
        <v>38.511099999999999</v>
      </c>
      <c r="C19" s="11">
        <v>-96.8005</v>
      </c>
    </row>
    <row r="20" spans="1:3">
      <c r="A20" s="12" t="s">
        <v>279</v>
      </c>
      <c r="B20" s="11">
        <v>37.668999999999997</v>
      </c>
      <c r="C20" s="11">
        <v>-84.651399999999995</v>
      </c>
    </row>
    <row r="21" spans="1:3">
      <c r="A21" s="12" t="s">
        <v>280</v>
      </c>
      <c r="B21" s="11">
        <v>31.180099999999999</v>
      </c>
      <c r="C21" s="11">
        <v>-91.874899999999997</v>
      </c>
    </row>
    <row r="22" spans="1:3">
      <c r="A22" s="12" t="s">
        <v>281</v>
      </c>
      <c r="B22" s="11">
        <v>42.237299999999998</v>
      </c>
      <c r="C22" s="11">
        <v>-71.531400000000005</v>
      </c>
    </row>
    <row r="23" spans="1:3">
      <c r="A23" s="12" t="s">
        <v>282</v>
      </c>
      <c r="B23" s="11">
        <v>39.072400000000002</v>
      </c>
      <c r="C23" s="11">
        <v>-76.790199999999999</v>
      </c>
    </row>
    <row r="24" spans="1:3">
      <c r="A24" s="12" t="s">
        <v>283</v>
      </c>
      <c r="B24" s="11">
        <v>44.607399999999998</v>
      </c>
      <c r="C24" s="11">
        <v>-69.3977</v>
      </c>
    </row>
    <row r="25" spans="1:3">
      <c r="A25" s="12" t="s">
        <v>284</v>
      </c>
      <c r="B25" s="11">
        <v>43.3504</v>
      </c>
      <c r="C25" s="11">
        <v>-84.560299999999998</v>
      </c>
    </row>
    <row r="26" spans="1:3">
      <c r="A26" s="12" t="s">
        <v>285</v>
      </c>
      <c r="B26" s="11">
        <v>45.732599999999998</v>
      </c>
      <c r="C26" s="11">
        <v>-93.919600000000003</v>
      </c>
    </row>
    <row r="27" spans="1:3">
      <c r="A27" s="12" t="s">
        <v>286</v>
      </c>
      <c r="B27" s="11">
        <v>38.462299999999999</v>
      </c>
      <c r="C27" s="11">
        <v>-92.302000000000007</v>
      </c>
    </row>
    <row r="28" spans="1:3">
      <c r="A28" s="12" t="s">
        <v>287</v>
      </c>
      <c r="B28" s="11">
        <v>14.8058</v>
      </c>
      <c r="C28" s="11">
        <v>145.5505</v>
      </c>
    </row>
    <row r="29" spans="1:3">
      <c r="A29" s="12" t="s">
        <v>288</v>
      </c>
      <c r="B29" s="11">
        <v>32.767299999999999</v>
      </c>
      <c r="C29" s="11">
        <v>-89.681200000000004</v>
      </c>
    </row>
    <row r="30" spans="1:3">
      <c r="A30" s="12" t="s">
        <v>289</v>
      </c>
      <c r="B30" s="11">
        <v>46.904800000000002</v>
      </c>
      <c r="C30" s="11">
        <v>-110.3261</v>
      </c>
    </row>
    <row r="31" spans="1:3">
      <c r="A31" s="12" t="s">
        <v>290</v>
      </c>
      <c r="B31" s="11">
        <v>35.641100000000002</v>
      </c>
      <c r="C31" s="11">
        <v>-79.843100000000007</v>
      </c>
    </row>
    <row r="32" spans="1:3">
      <c r="A32" s="12" t="s">
        <v>291</v>
      </c>
      <c r="B32" s="11">
        <v>47.536200000000001</v>
      </c>
      <c r="C32" s="11">
        <v>-99.793000000000006</v>
      </c>
    </row>
    <row r="33" spans="1:3">
      <c r="A33" s="12" t="s">
        <v>292</v>
      </c>
      <c r="B33" s="11">
        <v>41.128900000000002</v>
      </c>
      <c r="C33" s="11">
        <v>-98.288300000000007</v>
      </c>
    </row>
    <row r="34" spans="1:3">
      <c r="A34" s="12" t="s">
        <v>293</v>
      </c>
      <c r="B34" s="11">
        <v>43.410800000000002</v>
      </c>
      <c r="C34" s="11">
        <v>-71.565299999999993</v>
      </c>
    </row>
    <row r="35" spans="1:3">
      <c r="A35" s="12" t="s">
        <v>294</v>
      </c>
      <c r="B35" s="11">
        <v>40.314</v>
      </c>
      <c r="C35" s="11">
        <v>-74.508899999999997</v>
      </c>
    </row>
    <row r="36" spans="1:3">
      <c r="A36" s="12" t="s">
        <v>295</v>
      </c>
      <c r="B36" s="11">
        <v>34.837499999999999</v>
      </c>
      <c r="C36" s="11">
        <v>-106.2371</v>
      </c>
    </row>
    <row r="37" spans="1:3">
      <c r="A37" s="12" t="s">
        <v>296</v>
      </c>
      <c r="B37" s="11">
        <v>38.419899999999998</v>
      </c>
      <c r="C37" s="11">
        <v>-117.1219</v>
      </c>
    </row>
    <row r="38" spans="1:3">
      <c r="A38" s="12" t="s">
        <v>297</v>
      </c>
      <c r="B38" s="11">
        <v>42.149700000000003</v>
      </c>
      <c r="C38" s="11">
        <v>-74.938400000000001</v>
      </c>
    </row>
    <row r="39" spans="1:3">
      <c r="A39" s="12" t="s">
        <v>298</v>
      </c>
      <c r="B39" s="11">
        <v>40.373600000000003</v>
      </c>
      <c r="C39" s="11">
        <v>-82.775499999999994</v>
      </c>
    </row>
    <row r="40" spans="1:3">
      <c r="A40" s="12" t="s">
        <v>299</v>
      </c>
      <c r="B40" s="11">
        <v>35.537599999999998</v>
      </c>
      <c r="C40" s="11">
        <v>-96.924700000000001</v>
      </c>
    </row>
    <row r="41" spans="1:3">
      <c r="A41" s="12" t="s">
        <v>300</v>
      </c>
      <c r="B41" s="11">
        <v>44.5672</v>
      </c>
      <c r="C41" s="11">
        <v>-122.12690000000001</v>
      </c>
    </row>
    <row r="42" spans="1:3">
      <c r="A42" s="12" t="s">
        <v>301</v>
      </c>
      <c r="B42" s="11">
        <v>40.577300000000001</v>
      </c>
      <c r="C42" s="11">
        <v>-77.263999999999996</v>
      </c>
    </row>
    <row r="43" spans="1:3">
      <c r="A43" s="12" t="s">
        <v>302</v>
      </c>
      <c r="B43" s="11">
        <v>18.276599999999998</v>
      </c>
      <c r="C43" s="11">
        <v>-66.334999999999994</v>
      </c>
    </row>
    <row r="44" spans="1:3">
      <c r="A44" s="12" t="s">
        <v>303</v>
      </c>
      <c r="B44" s="11">
        <v>41.677199999999999</v>
      </c>
      <c r="C44" s="11">
        <v>-71.510099999999994</v>
      </c>
    </row>
    <row r="45" spans="1:3">
      <c r="A45" s="12" t="s">
        <v>304</v>
      </c>
      <c r="B45" s="11">
        <v>33.819099999999999</v>
      </c>
      <c r="C45" s="11">
        <v>-80.906599999999997</v>
      </c>
    </row>
    <row r="46" spans="1:3">
      <c r="A46" s="12" t="s">
        <v>305</v>
      </c>
      <c r="B46" s="11">
        <v>44.285299999999999</v>
      </c>
      <c r="C46" s="11">
        <v>-99.463200000000001</v>
      </c>
    </row>
    <row r="47" spans="1:3">
      <c r="A47" s="12" t="s">
        <v>306</v>
      </c>
      <c r="B47" s="11">
        <v>35.744900000000001</v>
      </c>
      <c r="C47" s="11">
        <v>-86.748900000000006</v>
      </c>
    </row>
    <row r="48" spans="1:3">
      <c r="A48" s="12" t="s">
        <v>307</v>
      </c>
      <c r="B48" s="11">
        <v>31.106000000000002</v>
      </c>
      <c r="C48" s="11">
        <v>-97.647499999999994</v>
      </c>
    </row>
    <row r="49" spans="1:3">
      <c r="A49" s="12" t="s">
        <v>308</v>
      </c>
      <c r="B49" s="11">
        <v>40.113500000000002</v>
      </c>
      <c r="C49" s="11">
        <v>-111.8535</v>
      </c>
    </row>
    <row r="50" spans="1:3">
      <c r="A50" s="12" t="s">
        <v>309</v>
      </c>
      <c r="B50" s="11">
        <v>37.768000000000001</v>
      </c>
      <c r="C50" s="11">
        <v>-78.205699999999993</v>
      </c>
    </row>
    <row r="51" spans="1:3">
      <c r="A51" s="12" t="s">
        <v>310</v>
      </c>
      <c r="B51" s="11">
        <v>18.0001</v>
      </c>
      <c r="C51" s="11">
        <v>-64.819900000000004</v>
      </c>
    </row>
    <row r="52" spans="1:3">
      <c r="A52" s="12" t="s">
        <v>311</v>
      </c>
      <c r="B52" s="11">
        <v>44.040700000000001</v>
      </c>
      <c r="C52" s="11">
        <v>-72.709299999999999</v>
      </c>
    </row>
    <row r="53" spans="1:3">
      <c r="A53" s="12" t="s">
        <v>312</v>
      </c>
      <c r="B53" s="11">
        <v>47.3917</v>
      </c>
      <c r="C53" s="11">
        <v>-121.57080000000001</v>
      </c>
    </row>
    <row r="54" spans="1:3">
      <c r="A54" s="12" t="s">
        <v>313</v>
      </c>
      <c r="B54" s="11">
        <v>44.256300000000003</v>
      </c>
      <c r="C54" s="11">
        <v>-89.638499999999993</v>
      </c>
    </row>
    <row r="55" spans="1:3">
      <c r="A55" s="12" t="s">
        <v>314</v>
      </c>
      <c r="B55" s="11">
        <v>38.468000000000004</v>
      </c>
      <c r="C55" s="11">
        <v>-80.9696</v>
      </c>
    </row>
    <row r="56" spans="1:3">
      <c r="A56" s="12" t="s">
        <v>315</v>
      </c>
      <c r="B56" s="11">
        <v>42.747500000000002</v>
      </c>
      <c r="C56" s="11">
        <v>-107.2085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XFD23"/>
    </sheetView>
  </sheetViews>
  <sheetFormatPr baseColWidth="10" defaultRowHeight="15" x14ac:dyDescent="0"/>
  <sheetData>
    <row r="1" spans="1:9" s="2" customFormat="1">
      <c r="A1" s="2" t="s">
        <v>168</v>
      </c>
      <c r="I1" s="3"/>
    </row>
    <row r="2" spans="1:9" s="2" customFormat="1">
      <c r="A2" s="2" t="s">
        <v>194</v>
      </c>
      <c r="D2" s="2" t="s">
        <v>160</v>
      </c>
      <c r="E2" s="2" t="str">
        <f>RIGHT(D2, 11)</f>
        <v>-87.6186369</v>
      </c>
      <c r="F2" s="2" t="str">
        <f>LEFT(D2, 9)</f>
        <v>41.853399</v>
      </c>
      <c r="H2" s="2" t="s">
        <v>201</v>
      </c>
      <c r="I2" s="3">
        <v>1100000</v>
      </c>
    </row>
    <row r="3" spans="1:9" s="2" customFormat="1">
      <c r="A3" s="2" t="s">
        <v>204</v>
      </c>
      <c r="B3" s="2" t="s">
        <v>205</v>
      </c>
      <c r="C3" s="2" t="s">
        <v>15</v>
      </c>
      <c r="I3" s="3">
        <v>120000</v>
      </c>
    </row>
    <row r="4" spans="1:9" s="2" customFormat="1">
      <c r="B4" s="2" t="s">
        <v>149</v>
      </c>
      <c r="C4" s="2" t="s">
        <v>7</v>
      </c>
      <c r="I4" s="3">
        <v>130000</v>
      </c>
    </row>
    <row r="5" spans="1:9" s="2" customFormat="1">
      <c r="B5" s="2" t="s">
        <v>127</v>
      </c>
      <c r="C5" s="2" t="s">
        <v>19</v>
      </c>
      <c r="I5" s="3">
        <v>200000</v>
      </c>
    </row>
    <row r="6" spans="1:9" s="2" customFormat="1">
      <c r="B6" s="2" t="s">
        <v>127</v>
      </c>
      <c r="C6" s="2" t="s">
        <v>19</v>
      </c>
      <c r="I6" s="3">
        <v>125000</v>
      </c>
    </row>
    <row r="7" spans="1:9" s="2" customFormat="1">
      <c r="B7" s="2" t="s">
        <v>127</v>
      </c>
      <c r="C7" s="2" t="s">
        <v>19</v>
      </c>
      <c r="I7" s="3"/>
    </row>
    <row r="8" spans="1:9" s="2" customFormat="1">
      <c r="B8" s="2" t="s">
        <v>50</v>
      </c>
      <c r="C8" s="2" t="s">
        <v>21</v>
      </c>
      <c r="H8" s="5"/>
      <c r="I8" s="4"/>
    </row>
    <row r="9" spans="1:9" s="2" customFormat="1">
      <c r="B9" s="2" t="s">
        <v>50</v>
      </c>
      <c r="C9" s="2" t="s">
        <v>21</v>
      </c>
      <c r="H9" s="5"/>
      <c r="I9" s="4"/>
    </row>
    <row r="10" spans="1:9" s="2" customFormat="1">
      <c r="B10" s="2" t="s">
        <v>207</v>
      </c>
      <c r="C10" s="2" t="s">
        <v>23</v>
      </c>
      <c r="H10" s="5"/>
      <c r="I10" s="4"/>
    </row>
    <row r="11" spans="1:9" s="2" customFormat="1">
      <c r="B11" s="2" t="s">
        <v>208</v>
      </c>
      <c r="C11" s="2" t="s">
        <v>76</v>
      </c>
      <c r="H11" s="5"/>
      <c r="I11" s="4"/>
    </row>
    <row r="12" spans="1:9" s="2" customFormat="1">
      <c r="B12" s="2" t="s">
        <v>71</v>
      </c>
      <c r="C12" s="2" t="s">
        <v>23</v>
      </c>
      <c r="H12" s="5"/>
      <c r="I12" s="4"/>
    </row>
    <row r="13" spans="1:9" s="2" customFormat="1">
      <c r="B13" s="2" t="s">
        <v>71</v>
      </c>
      <c r="C13" s="2" t="s">
        <v>23</v>
      </c>
      <c r="H13" s="5"/>
      <c r="I13" s="4"/>
    </row>
    <row r="14" spans="1:9" s="2" customFormat="1">
      <c r="B14" s="2" t="s">
        <v>75</v>
      </c>
      <c r="C14" s="2" t="s">
        <v>76</v>
      </c>
      <c r="H14" s="5"/>
      <c r="I14" s="4"/>
    </row>
    <row r="15" spans="1:9" s="2" customFormat="1">
      <c r="B15" s="2" t="s">
        <v>96</v>
      </c>
      <c r="C15" s="2" t="s">
        <v>96</v>
      </c>
      <c r="H15" s="5"/>
      <c r="I15" s="4"/>
    </row>
    <row r="16" spans="1:9" s="2" customFormat="1">
      <c r="B16" s="2" t="s">
        <v>96</v>
      </c>
      <c r="C16" s="2" t="s">
        <v>96</v>
      </c>
      <c r="H16" s="5"/>
      <c r="I16" s="4"/>
    </row>
    <row r="17" spans="2:9" s="2" customFormat="1">
      <c r="B17" s="2" t="s">
        <v>96</v>
      </c>
      <c r="C17" s="2" t="s">
        <v>96</v>
      </c>
      <c r="H17" s="5"/>
      <c r="I17" s="4"/>
    </row>
    <row r="18" spans="2:9" s="2" customFormat="1">
      <c r="B18" s="2" t="s">
        <v>82</v>
      </c>
      <c r="C18" s="2" t="s">
        <v>83</v>
      </c>
      <c r="H18" s="5"/>
      <c r="I18" s="3">
        <v>76000</v>
      </c>
    </row>
    <row r="19" spans="2:9" s="2" customFormat="1">
      <c r="B19" s="2" t="s">
        <v>124</v>
      </c>
      <c r="C19" s="2" t="s">
        <v>23</v>
      </c>
      <c r="H19" s="5"/>
      <c r="I19" s="4"/>
    </row>
    <row r="20" spans="2:9" s="2" customFormat="1">
      <c r="B20" s="2" t="s">
        <v>110</v>
      </c>
      <c r="C20" s="2" t="s">
        <v>23</v>
      </c>
      <c r="H20" s="5"/>
      <c r="I20" s="4"/>
    </row>
    <row r="21" spans="2:9" s="2" customFormat="1">
      <c r="B21" s="2" t="s">
        <v>105</v>
      </c>
      <c r="C21" s="2" t="s">
        <v>37</v>
      </c>
      <c r="H21" s="5"/>
      <c r="I21" s="4"/>
    </row>
    <row r="22" spans="2:9" s="2" customFormat="1">
      <c r="B22" s="2" t="s">
        <v>209</v>
      </c>
      <c r="C22" s="2" t="s">
        <v>210</v>
      </c>
      <c r="H22" s="5"/>
      <c r="I22" s="4"/>
    </row>
    <row r="23" spans="2:9" s="2" customFormat="1">
      <c r="B23" s="2" t="s">
        <v>211</v>
      </c>
      <c r="C23" s="2" t="s">
        <v>212</v>
      </c>
      <c r="H23" s="5"/>
      <c r="I2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Centers</vt:lpstr>
      <vt:lpstr>State Energy</vt:lpstr>
      <vt:lpstr>State Centroids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Swigert</dc:creator>
  <cp:lastModifiedBy>Peter Swigert</cp:lastModifiedBy>
  <dcterms:created xsi:type="dcterms:W3CDTF">2014-11-08T19:08:45Z</dcterms:created>
  <dcterms:modified xsi:type="dcterms:W3CDTF">2014-11-21T19:38:40Z</dcterms:modified>
</cp:coreProperties>
</file>