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6648ea13a4819e1/Documents/Career Stuff/Research Projects/SPAX402 Case Studies/Case Study 3/"/>
    </mc:Choice>
  </mc:AlternateContent>
  <xr:revisionPtr revIDLastSave="109" documentId="13_ncr:1_{2C19955C-1078-4F23-908F-92A56C875874}" xr6:coauthVersionLast="47" xr6:coauthVersionMax="47" xr10:uidLastSave="{A7C94A3B-E625-48D2-88E6-CAE29FEC5EF5}"/>
  <bookViews>
    <workbookView xWindow="-96" yWindow="-96" windowWidth="23232" windowHeight="13872" xr2:uid="{00000000-000D-0000-FFFF-FFFF00000000}"/>
  </bookViews>
  <sheets>
    <sheet name="Analysis" sheetId="1" r:id="rId1"/>
    <sheet name="Manual Bayesian Approa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C6" i="1"/>
  <c r="O6" i="1"/>
  <c r="O5" i="1"/>
  <c r="G6" i="1"/>
  <c r="G5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2" i="1"/>
  <c r="D9" i="2"/>
  <c r="C9" i="2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12" i="1"/>
  <c r="M6" i="1"/>
  <c r="M5" i="1"/>
  <c r="E6" i="1"/>
  <c r="E5" i="1"/>
  <c r="D10" i="2"/>
  <c r="C10" i="2"/>
  <c r="D6" i="2"/>
  <c r="D7" i="2" s="1"/>
  <c r="C6" i="2"/>
  <c r="C7" i="2" s="1"/>
  <c r="D4" i="2"/>
  <c r="C4" i="2"/>
  <c r="P5" i="1" l="1"/>
  <c r="P6" i="1" s="1"/>
  <c r="D11" i="2"/>
  <c r="D12" i="2" s="1"/>
  <c r="C11" i="2"/>
  <c r="C12" i="2" s="1"/>
  <c r="H5" i="1"/>
  <c r="H6" i="1" s="1"/>
</calcChain>
</file>

<file path=xl/sharedStrings.xml><?xml version="1.0" encoding="utf-8"?>
<sst xmlns="http://schemas.openxmlformats.org/spreadsheetml/2006/main" count="35" uniqueCount="23">
  <si>
    <t>Prior Probability</t>
  </si>
  <si>
    <t>At-Bats</t>
  </si>
  <si>
    <t>Batting Average</t>
  </si>
  <si>
    <t>Hits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</si>
  <si>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</si>
  <si>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r>
      <t>H</t>
    </r>
    <r>
      <rPr>
        <vertAlign val="subscript"/>
        <sz val="11"/>
        <color theme="1"/>
        <rFont val="Calibri"/>
        <family val="2"/>
        <scheme val="minor"/>
      </rPr>
      <t>a</t>
    </r>
  </si>
  <si>
    <t>Posterior Probability</t>
  </si>
  <si>
    <t>Probability of Data</t>
  </si>
  <si>
    <t>40 At-Bats</t>
  </si>
  <si>
    <t>150 At-Bats</t>
  </si>
  <si>
    <t>Probability at 0.200</t>
  </si>
  <si>
    <t>Probability at 0.300</t>
  </si>
  <si>
    <t>Sample Size of At Bats</t>
  </si>
  <si>
    <t>Expected Batting Average Before Season</t>
  </si>
  <si>
    <t>Expected Hits</t>
  </si>
  <si>
    <t>Observed Batting Average So Far</t>
  </si>
  <si>
    <t>Observed Hits</t>
  </si>
  <si>
    <t>Frequentist P(Hitting .300 So Far)</t>
  </si>
  <si>
    <t>Prior Expectation: P(Null, .200 Hitter)</t>
  </si>
  <si>
    <t>P(Hitting .300 | Alt, .300 Hitter)</t>
  </si>
  <si>
    <t>Prior Expectation: P(Alt, .300 Hitter)</t>
  </si>
  <si>
    <t>Bayesian Probability of Null, .200 Hitter</t>
  </si>
  <si>
    <t>Bayesian Probability of Alt, .300 Hitter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</si>
</sst>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9" fontId="0" fillId="0" borderId="4" xfId="0" applyNumberFormat="1" applyBorder="1" applyAlignment="1">
      <alignment horizontal="center" vertical="center"/>
    </xf>
    <xf numFmtId="164" fontId="0" fillId="0" borderId="4" xfId="0" applyNumberFormat="1" applyBorder="1"/>
    <xf numFmtId="1" fontId="0" fillId="0" borderId="4" xfId="0" applyNumberFormat="1" applyBorder="1" applyAlignment="1">
      <alignment horizontal="center" vertical="center"/>
    </xf>
    <xf numFmtId="0" fontId="0" fillId="0" borderId="1" xfId="0" applyBorder="1"/>
    <xf numFmtId="9" fontId="0" fillId="0" borderId="2" xfId="0" applyNumberFormat="1" applyBorder="1" applyAlignment="1">
      <alignment horizontal="center" vertical="center"/>
    </xf>
    <xf numFmtId="164" fontId="0" fillId="0" borderId="2" xfId="0" applyNumberFormat="1" applyBorder="1"/>
    <xf numFmtId="1" fontId="0" fillId="0" borderId="2" xfId="0" applyNumberFormat="1" applyBorder="1" applyAlignment="1">
      <alignment horizontal="center" vertical="center"/>
    </xf>
    <xf numFmtId="9" fontId="0" fillId="0" borderId="0" xfId="1" applyFont="1"/>
    <xf numFmtId="1" fontId="0" fillId="0" borderId="0" xfId="0" applyNumberFormat="1" applyAlignment="1">
      <alignment horizontal="left" vertical="center"/>
    </xf>
    <xf numFmtId="1" fontId="0" fillId="0" borderId="11" xfId="0" applyNumberFormat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10" fontId="0" fillId="3" borderId="0" xfId="0" applyNumberFormat="1" applyFill="1"/>
    <xf numFmtId="10" fontId="2" fillId="2" borderId="2" xfId="0" applyNumberFormat="1" applyFon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2" borderId="5" xfId="0" applyNumberFormat="1" applyFont="1" applyFill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0" fontId="2" fillId="2" borderId="10" xfId="0" applyNumberFormat="1" applyFont="1" applyFill="1" applyBorder="1" applyAlignment="1">
      <alignment horizontal="center" vertical="center"/>
    </xf>
    <xf numFmtId="10" fontId="2" fillId="2" borderId="8" xfId="0" applyNumberFormat="1" applyFont="1" applyFill="1" applyBorder="1" applyAlignment="1">
      <alignment horizontal="center" vertical="center"/>
    </xf>
    <xf numFmtId="10" fontId="0" fillId="0" borderId="0" xfId="1" applyNumberFormat="1" applyFont="1" applyBorder="1"/>
    <xf numFmtId="10" fontId="0" fillId="0" borderId="12" xfId="1" applyNumberFormat="1" applyFont="1" applyBorder="1"/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 Distribution</a:t>
            </a:r>
            <a:r>
              <a:rPr lang="en-US" baseline="0"/>
              <a:t> of Hits Over 40 At-Bats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Analysis!$C$11</c:f>
              <c:strCache>
                <c:ptCount val="1"/>
                <c:pt idx="0">
                  <c:v>Probability at 0.200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Analysis!$C$12:$C$51</c:f>
              <c:numCache>
                <c:formatCode>0.00%</c:formatCode>
                <c:ptCount val="40"/>
                <c:pt idx="0">
                  <c:v>1.3292279957849162E-3</c:v>
                </c:pt>
                <c:pt idx="1">
                  <c:v>6.479986479451463E-3</c:v>
                </c:pt>
                <c:pt idx="2">
                  <c:v>2.0519957184929643E-2</c:v>
                </c:pt>
                <c:pt idx="3">
                  <c:v>4.7452400990149801E-2</c:v>
                </c:pt>
                <c:pt idx="4">
                  <c:v>8.5414321782269667E-2</c:v>
                </c:pt>
                <c:pt idx="5">
                  <c:v>0.12456255259914313</c:v>
                </c:pt>
                <c:pt idx="6">
                  <c:v>0.15125452815610244</c:v>
                </c:pt>
                <c:pt idx="7">
                  <c:v>0.15598123216098067</c:v>
                </c:pt>
                <c:pt idx="8">
                  <c:v>0.1386499841430939</c:v>
                </c:pt>
                <c:pt idx="9">
                  <c:v>0.10745373771089774</c:v>
                </c:pt>
                <c:pt idx="10">
                  <c:v>7.32639120756121E-2</c:v>
                </c:pt>
                <c:pt idx="11">
                  <c:v>4.4263613545682354E-2</c:v>
                </c:pt>
                <c:pt idx="12">
                  <c:v>2.3834253447675074E-2</c:v>
                </c:pt>
                <c:pt idx="13">
                  <c:v>1.1491515055129058E-2</c:v>
                </c:pt>
                <c:pt idx="14">
                  <c:v>4.9796565238892695E-3</c:v>
                </c:pt>
                <c:pt idx="15">
                  <c:v>1.9451783296442428E-3</c:v>
                </c:pt>
                <c:pt idx="16">
                  <c:v>6.8653352810973142E-4</c:v>
                </c:pt>
                <c:pt idx="17">
                  <c:v>2.1930932147949797E-4</c:v>
                </c:pt>
                <c:pt idx="18">
                  <c:v>6.3484277270380962E-5</c:v>
                </c:pt>
                <c:pt idx="19">
                  <c:v>1.6664622783475027E-5</c:v>
                </c:pt>
                <c:pt idx="20">
                  <c:v>3.9677673293988186E-6</c:v>
                </c:pt>
                <c:pt idx="21">
                  <c:v>8.566770370292883E-7</c:v>
                </c:pt>
                <c:pt idx="22">
                  <c:v>1.6761072463616532E-7</c:v>
                </c:pt>
                <c:pt idx="23">
                  <c:v>2.9681065820987604E-8</c:v>
                </c:pt>
                <c:pt idx="24">
                  <c:v>4.7489705313580139E-9</c:v>
                </c:pt>
                <c:pt idx="25">
                  <c:v>6.8494767279201783E-10</c:v>
                </c:pt>
                <c:pt idx="26">
                  <c:v>8.8789513139706393E-11</c:v>
                </c:pt>
                <c:pt idx="27">
                  <c:v>1.0305925632287321E-11</c:v>
                </c:pt>
                <c:pt idx="28">
                  <c:v>1.0661302378228284E-12</c:v>
                </c:pt>
                <c:pt idx="29">
                  <c:v>9.7728605133759428E-14</c:v>
                </c:pt>
                <c:pt idx="30">
                  <c:v>7.881339123690284E-15</c:v>
                </c:pt>
                <c:pt idx="31">
                  <c:v>5.5415665713447186E-16</c:v>
                </c:pt>
                <c:pt idx="32">
                  <c:v>3.3585251947543845E-17</c:v>
                </c:pt>
                <c:pt idx="33">
                  <c:v>1.7286526737706424E-18</c:v>
                </c:pt>
                <c:pt idx="34">
                  <c:v>7.4085114590170125E-20</c:v>
                </c:pt>
                <c:pt idx="35">
                  <c:v>2.5723998121586696E-21</c:v>
                </c:pt>
                <c:pt idx="36">
                  <c:v>6.9524319247531881E-23</c:v>
                </c:pt>
                <c:pt idx="37">
                  <c:v>1.3721905114644414E-24</c:v>
                </c:pt>
                <c:pt idx="38">
                  <c:v>1.7592186044415982E-26</c:v>
                </c:pt>
                <c:pt idx="39">
                  <c:v>1.0995116277760022E-28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8-49F7-A434-EA5BBED5402B}"/>
            </c:ext>
          </c:extLst>
        </c:ser>
        <c:ser>
          <c:idx val="1"/>
          <c:order val="1"/>
          <c:tx>
            <c:strRef>
              <c:f>Analysis!$D$11</c:f>
              <c:strCache>
                <c:ptCount val="1"/>
                <c:pt idx="0">
                  <c:v>Probability at 0.300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Analysis!$D$12:$D$51</c:f>
              <c:numCache>
                <c:formatCode>0.00%</c:formatCode>
                <c:ptCount val="40"/>
                <c:pt idx="0">
                  <c:v>1.0914524161558341E-5</c:v>
                </c:pt>
                <c:pt idx="1">
                  <c:v>9.1214237635880305E-5</c:v>
                </c:pt>
                <c:pt idx="2">
                  <c:v>4.9516300430906489E-4</c:v>
                </c:pt>
                <c:pt idx="3">
                  <c:v>1.9629676242252244E-3</c:v>
                </c:pt>
                <c:pt idx="4">
                  <c:v>6.0571572404664025E-3</c:v>
                </c:pt>
                <c:pt idx="5">
                  <c:v>1.5142893101165985E-2</c:v>
                </c:pt>
                <c:pt idx="6">
                  <c:v>3.152194074120266E-2</c:v>
                </c:pt>
                <c:pt idx="7">
                  <c:v>5.5726288096054712E-2</c:v>
                </c:pt>
                <c:pt idx="8">
                  <c:v>8.4916248527321478E-2</c:v>
                </c:pt>
                <c:pt idx="9">
                  <c:v>0.11281730161486998</c:v>
                </c:pt>
                <c:pt idx="10">
                  <c:v>0.131864378510887</c:v>
                </c:pt>
                <c:pt idx="11">
                  <c:v>0.13657382060056153</c:v>
                </c:pt>
                <c:pt idx="12">
                  <c:v>0.12606814209282602</c:v>
                </c:pt>
                <c:pt idx="13">
                  <c:v>0.10419917866856032</c:v>
                </c:pt>
                <c:pt idx="14">
                  <c:v>7.7405104153787624E-2</c:v>
                </c:pt>
                <c:pt idx="15">
                  <c:v>5.1833775102982801E-2</c:v>
                </c:pt>
                <c:pt idx="16">
                  <c:v>3.1361611827014801E-2</c:v>
                </c:pt>
                <c:pt idx="17">
                  <c:v>1.7174216000508107E-2</c:v>
                </c:pt>
                <c:pt idx="18">
                  <c:v>8.5225432784476283E-3</c:v>
                </c:pt>
                <c:pt idx="19">
                  <c:v>3.8351444753014362E-3</c:v>
                </c:pt>
                <c:pt idx="20">
                  <c:v>1.5653650919597718E-3</c:v>
                </c:pt>
                <c:pt idx="21">
                  <c:v>5.7938837819290171E-4</c:v>
                </c:pt>
                <c:pt idx="22">
                  <c:v>1.9432902125724635E-4</c:v>
                </c:pt>
                <c:pt idx="23">
                  <c:v>5.8992738595949951E-5</c:v>
                </c:pt>
                <c:pt idx="24">
                  <c:v>1.6180865443460481E-5</c:v>
                </c:pt>
                <c:pt idx="25">
                  <c:v>4.0007634338226593E-6</c:v>
                </c:pt>
                <c:pt idx="26">
                  <c:v>8.8905854084947859E-7</c:v>
                </c:pt>
                <c:pt idx="27">
                  <c:v>1.7690450557719224E-7</c:v>
                </c:pt>
                <c:pt idx="28">
                  <c:v>3.1372227590044039E-8</c:v>
                </c:pt>
                <c:pt idx="29">
                  <c:v>4.9299214784354808E-9</c:v>
                </c:pt>
                <c:pt idx="30">
                  <c:v>6.8155596476066324E-10</c:v>
                </c:pt>
                <c:pt idx="31">
                  <c:v>8.2151835038116032E-11</c:v>
                </c:pt>
                <c:pt idx="32">
                  <c:v>8.5352555883756793E-12</c:v>
                </c:pt>
                <c:pt idx="33">
                  <c:v>7.5311078720961715E-13</c:v>
                </c:pt>
                <c:pt idx="34">
                  <c:v>5.5330588448053472E-14</c:v>
                </c:pt>
                <c:pt idx="35">
                  <c:v>3.2934874076222327E-15</c:v>
                </c:pt>
                <c:pt idx="36">
                  <c:v>1.5259401116396495E-16</c:v>
                </c:pt>
                <c:pt idx="37">
                  <c:v>5.1629552649462395E-18</c:v>
                </c:pt>
                <c:pt idx="38">
                  <c:v>1.1347154428453148E-19</c:v>
                </c:pt>
                <c:pt idx="39">
                  <c:v>1.2157665459056889E-21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08-49F7-A434-EA5BBED54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750047"/>
        <c:axId val="1270750527"/>
      </c:lineChart>
      <c:catAx>
        <c:axId val="127075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</a:t>
                </a:r>
                <a:r>
                  <a:rPr lang="en-US" baseline="0"/>
                  <a:t>r of Hits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50527"/>
        <c:crosses val="autoZero"/>
        <c:auto val="1"/>
        <c:lblAlgn val="ctr"/>
        <c:lblOffset val="100"/>
        <c:noMultiLvlLbl val="0"/>
      </c:catAx>
      <c:valAx>
        <c:axId val="12707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Likelihood from Binomial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5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 Distribution</a:t>
            </a:r>
            <a:r>
              <a:rPr lang="en-US" baseline="0"/>
              <a:t> of Hits Over 150 At-Bats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Analysis!$K$11</c:f>
              <c:strCache>
                <c:ptCount val="1"/>
                <c:pt idx="0">
                  <c:v>Probability at 0.200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Analysis!$K$12:$K$161</c:f>
              <c:numCache>
                <c:formatCode>0.00%</c:formatCode>
                <c:ptCount val="150"/>
                <c:pt idx="0">
                  <c:v>1.090258086443402E-13</c:v>
                </c:pt>
                <c:pt idx="1">
                  <c:v>2.0306056860008635E-12</c:v>
                </c:pt>
                <c:pt idx="2">
                  <c:v>2.5044136794010464E-11</c:v>
                </c:pt>
                <c:pt idx="3">
                  <c:v>2.3009300679497234E-10</c:v>
                </c:pt>
                <c:pt idx="4">
                  <c:v>1.6796789496032861E-9</c:v>
                </c:pt>
                <c:pt idx="5">
                  <c:v>1.0148060320519905E-8</c:v>
                </c:pt>
                <c:pt idx="6">
                  <c:v>5.2190024505530836E-8</c:v>
                </c:pt>
                <c:pt idx="7">
                  <c:v>2.3322417200909064E-7</c:v>
                </c:pt>
                <c:pt idx="8">
                  <c:v>9.1993978959141534E-7</c:v>
                </c:pt>
                <c:pt idx="9">
                  <c:v>3.242787758309751E-6</c:v>
                </c:pt>
                <c:pt idx="10">
                  <c:v>1.0317961049167369E-5</c:v>
                </c:pt>
                <c:pt idx="11">
                  <c:v>2.9879095538213784E-5</c:v>
                </c:pt>
                <c:pt idx="12">
                  <c:v>7.929452277449034E-5</c:v>
                </c:pt>
                <c:pt idx="13">
                  <c:v>1.9398838607330622E-4</c:v>
                </c:pt>
                <c:pt idx="14">
                  <c:v>4.397070084328285E-4</c:v>
                </c:pt>
                <c:pt idx="15">
                  <c:v>9.2750697091299901E-4</c:v>
                </c:pt>
                <c:pt idx="16">
                  <c:v>1.8277343250344348E-3</c:v>
                </c:pt>
                <c:pt idx="17">
                  <c:v>3.3762314615219508E-3</c:v>
                </c:pt>
                <c:pt idx="18">
                  <c:v>5.8639809594854871E-3</c:v>
                </c:pt>
                <c:pt idx="19">
                  <c:v>9.6022688211574985E-3</c:v>
                </c:pt>
                <c:pt idx="20">
                  <c:v>1.4860654127981805E-2</c:v>
                </c:pt>
                <c:pt idx="21">
                  <c:v>2.1784367983064275E-2</c:v>
                </c:pt>
                <c:pt idx="22">
                  <c:v>3.0308685889480699E-2</c:v>
                </c:pt>
                <c:pt idx="23">
                  <c:v>4.0095865707958853E-2</c:v>
                </c:pt>
                <c:pt idx="24">
                  <c:v>5.0520790792028147E-2</c:v>
                </c:pt>
                <c:pt idx="25">
                  <c:v>6.0722104317341513E-2</c:v>
                </c:pt>
                <c:pt idx="26">
                  <c:v>6.971797162361433E-2</c:v>
                </c:pt>
                <c:pt idx="27">
                  <c:v>7.6565272408076479E-2</c:v>
                </c:pt>
                <c:pt idx="28">
                  <c:v>8.0525545118839026E-2</c:v>
                </c:pt>
                <c:pt idx="29">
                  <c:v>8.1196591328162732E-2</c:v>
                </c:pt>
                <c:pt idx="30">
                  <c:v>7.8577346446609062E-2</c:v>
                </c:pt>
                <c:pt idx="31">
                  <c:v>7.3052376774581873E-2</c:v>
                </c:pt>
                <c:pt idx="32">
                  <c:v>6.5304397419702023E-2</c:v>
                </c:pt>
                <c:pt idx="33">
                  <c:v>5.6180988956655332E-2</c:v>
                </c:pt>
                <c:pt idx="34">
                  <c:v>4.6549962278371659E-2</c:v>
                </c:pt>
                <c:pt idx="35">
                  <c:v>3.7175317097310666E-2</c:v>
                </c:pt>
                <c:pt idx="36">
                  <c:v>2.8635041547928484E-2</c:v>
                </c:pt>
                <c:pt idx="37">
                  <c:v>2.1287892729709993E-2</c:v>
                </c:pt>
                <c:pt idx="38">
                  <c:v>1.5283615293125096E-2</c:v>
                </c:pt>
                <c:pt idx="39">
                  <c:v>1.0603008109605567E-2</c:v>
                </c:pt>
                <c:pt idx="40">
                  <c:v>7.1117737320525063E-3</c:v>
                </c:pt>
                <c:pt idx="41">
                  <c:v>4.614186528534063E-3</c:v>
                </c:pt>
                <c:pt idx="42">
                  <c:v>2.8972799132655777E-3</c:v>
                </c:pt>
                <c:pt idx="43">
                  <c:v>1.7614144927239597E-3</c:v>
                </c:pt>
                <c:pt idx="44">
                  <c:v>1.037277423492999E-3</c:v>
                </c:pt>
                <c:pt idx="45">
                  <c:v>5.9192461666720045E-4</c:v>
                </c:pt>
                <c:pt idx="46">
                  <c:v>3.27447660283983E-4</c:v>
                </c:pt>
                <c:pt idx="47">
                  <c:v>1.7566202608984457E-4</c:v>
                </c:pt>
                <c:pt idx="48">
                  <c:v>9.1415952352878489E-5</c:v>
                </c:pt>
                <c:pt idx="49">
                  <c:v>4.6165055938203447E-5</c:v>
                </c:pt>
                <c:pt idx="50">
                  <c:v>2.2629929381472324E-5</c:v>
                </c:pt>
                <c:pt idx="51">
                  <c:v>1.0770976003681624E-5</c:v>
                </c:pt>
                <c:pt idx="52">
                  <c:v>4.9790360771735812E-6</c:v>
                </c:pt>
                <c:pt idx="53">
                  <c:v>2.235956016138115E-6</c:v>
                </c:pt>
                <c:pt idx="54">
                  <c:v>9.7568989795118297E-7</c:v>
                </c:pt>
                <c:pt idx="55">
                  <c:v>4.1379705493465233E-7</c:v>
                </c:pt>
                <c:pt idx="56">
                  <c:v>1.7060054019235719E-7</c:v>
                </c:pt>
                <c:pt idx="57">
                  <c:v>6.8387285508143155E-8</c:v>
                </c:pt>
                <c:pt idx="58">
                  <c:v>2.6659450282835367E-8</c:v>
                </c:pt>
                <c:pt idx="59">
                  <c:v>1.0108374898908435E-8</c:v>
                </c:pt>
                <c:pt idx="60">
                  <c:v>3.7284989381219922E-9</c:v>
                </c:pt>
                <c:pt idx="61">
                  <c:v>1.3380500221485903E-9</c:v>
                </c:pt>
                <c:pt idx="62">
                  <c:v>4.6725556328999143E-10</c:v>
                </c:pt>
                <c:pt idx="63">
                  <c:v>1.587938828368324E-10</c:v>
                </c:pt>
                <c:pt idx="64">
                  <c:v>5.2524130476798579E-11</c:v>
                </c:pt>
                <c:pt idx="65">
                  <c:v>1.6911178373211466E-11</c:v>
                </c:pt>
                <c:pt idx="66">
                  <c:v>5.300518594588717E-12</c:v>
                </c:pt>
                <c:pt idx="67">
                  <c:v>1.617437659378174E-12</c:v>
                </c:pt>
                <c:pt idx="68">
                  <c:v>4.8054307271380935E-13</c:v>
                </c:pt>
                <c:pt idx="69">
                  <c:v>1.3901424603506562E-13</c:v>
                </c:pt>
                <c:pt idx="70">
                  <c:v>3.9158942545088795E-14</c:v>
                </c:pt>
                <c:pt idx="71">
                  <c:v>1.0741515489798639E-14</c:v>
                </c:pt>
                <c:pt idx="72">
                  <c:v>2.8693089322064762E-15</c:v>
                </c:pt>
                <c:pt idx="73">
                  <c:v>7.4640806682398859E-16</c:v>
                </c:pt>
                <c:pt idx="74">
                  <c:v>1.8909004359541072E-16</c:v>
                </c:pt>
                <c:pt idx="75">
                  <c:v>4.6650504176498936E-17</c:v>
                </c:pt>
                <c:pt idx="76">
                  <c:v>1.1208238016431737E-17</c:v>
                </c:pt>
                <c:pt idx="77">
                  <c:v>2.6224403051266092E-18</c:v>
                </c:pt>
                <c:pt idx="78">
                  <c:v>5.9751804420606595E-19</c:v>
                </c:pt>
                <c:pt idx="79">
                  <c:v>1.3257431605822025E-19</c:v>
                </c:pt>
                <c:pt idx="80">
                  <c:v>2.8642599148381061E-20</c:v>
                </c:pt>
                <c:pt idx="81">
                  <c:v>6.0254248208485064E-21</c:v>
                </c:pt>
                <c:pt idx="82">
                  <c:v>1.2341231560773832E-21</c:v>
                </c:pt>
                <c:pt idx="83">
                  <c:v>2.4609003409877031E-22</c:v>
                </c:pt>
                <c:pt idx="84">
                  <c:v>4.7770418383877783E-23</c:v>
                </c:pt>
                <c:pt idx="85">
                  <c:v>9.0263871946282616E-24</c:v>
                </c:pt>
                <c:pt idx="86">
                  <c:v>1.6600252311960023E-24</c:v>
                </c:pt>
                <c:pt idx="87">
                  <c:v>2.9710678853791919E-25</c:v>
                </c:pt>
                <c:pt idx="88">
                  <c:v>5.1743317104917901E-26</c:v>
                </c:pt>
                <c:pt idx="89">
                  <c:v>8.7676176205554956E-27</c:v>
                </c:pt>
                <c:pt idx="90">
                  <c:v>1.445211695695962E-27</c:v>
                </c:pt>
                <c:pt idx="91">
                  <c:v>2.317051359947334E-28</c:v>
                </c:pt>
                <c:pt idx="92">
                  <c:v>3.6126069590577036E-29</c:v>
                </c:pt>
                <c:pt idx="93">
                  <c:v>5.476558421975755E-30</c:v>
                </c:pt>
                <c:pt idx="94">
                  <c:v>8.0707176744907653E-31</c:v>
                </c:pt>
                <c:pt idx="95">
                  <c:v>1.155962166919231E-31</c:v>
                </c:pt>
                <c:pt idx="96">
                  <c:v>1.6088133250937838E-32</c:v>
                </c:pt>
                <c:pt idx="97">
                  <c:v>2.1751812813767677E-33</c:v>
                </c:pt>
                <c:pt idx="98">
                  <c:v>2.8562986523128985E-34</c:v>
                </c:pt>
                <c:pt idx="99">
                  <c:v>3.6417807816988946E-35</c:v>
                </c:pt>
                <c:pt idx="100">
                  <c:v>4.50715443279578E-36</c:v>
                </c:pt>
                <c:pt idx="101">
                  <c:v>5.4130040982106182E-37</c:v>
                </c:pt>
                <c:pt idx="102">
                  <c:v>6.3064125416046356E-38</c:v>
                </c:pt>
                <c:pt idx="103">
                  <c:v>7.1250334003707893E-39</c:v>
                </c:pt>
                <c:pt idx="104">
                  <c:v>7.8036080099295478E-40</c:v>
                </c:pt>
                <c:pt idx="105">
                  <c:v>8.2821311426142478E-41</c:v>
                </c:pt>
                <c:pt idx="106">
                  <c:v>8.5143404269864752E-42</c:v>
                </c:pt>
                <c:pt idx="107">
                  <c:v>8.474922184269032E-43</c:v>
                </c:pt>
                <c:pt idx="108">
                  <c:v>8.163915865580277E-44</c:v>
                </c:pt>
                <c:pt idx="109">
                  <c:v>7.607285238381516E-45</c:v>
                </c:pt>
                <c:pt idx="110">
                  <c:v>6.8534101246679122E-46</c:v>
                </c:pt>
                <c:pt idx="111">
                  <c:v>5.9661382781709153E-47</c:v>
                </c:pt>
                <c:pt idx="112">
                  <c:v>5.015779968373737E-48</c:v>
                </c:pt>
                <c:pt idx="113">
                  <c:v>4.0698214655664282E-49</c:v>
                </c:pt>
                <c:pt idx="114">
                  <c:v>3.1850776687041376E-50</c:v>
                </c:pt>
                <c:pt idx="115">
                  <c:v>2.4025370345828393E-51</c:v>
                </c:pt>
                <c:pt idx="116">
                  <c:v>1.7454328883721585E-52</c:v>
                </c:pt>
                <c:pt idx="117">
                  <c:v>1.2203238414466348E-53</c:v>
                </c:pt>
                <c:pt idx="118">
                  <c:v>8.2038577576243161E-55</c:v>
                </c:pt>
                <c:pt idx="119">
                  <c:v>5.2983248017991722E-56</c:v>
                </c:pt>
                <c:pt idx="120">
                  <c:v>3.2840856209499224E-57</c:v>
                </c:pt>
                <c:pt idx="121">
                  <c:v>1.9516082583513719E-58</c:v>
                </c:pt>
                <c:pt idx="122">
                  <c:v>1.1106713665414092E-59</c:v>
                </c:pt>
                <c:pt idx="123">
                  <c:v>6.0459933259309564E-61</c:v>
                </c:pt>
                <c:pt idx="124">
                  <c:v>3.143916529484107E-62</c:v>
                </c:pt>
                <c:pt idx="125">
                  <c:v>1.559482405498092E-63</c:v>
                </c:pt>
                <c:pt idx="126">
                  <c:v>7.3676334118021114E-65</c:v>
                </c:pt>
                <c:pt idx="127">
                  <c:v>3.3096790717079079E-66</c:v>
                </c:pt>
                <c:pt idx="128">
                  <c:v>1.4111034801855768E-67</c:v>
                </c:pt>
                <c:pt idx="129">
                  <c:v>5.6986871315187285E-69</c:v>
                </c:pt>
                <c:pt idx="130">
                  <c:v>2.1750714242437116E-70</c:v>
                </c:pt>
                <c:pt idx="131">
                  <c:v>7.826961564513262E-72</c:v>
                </c:pt>
                <c:pt idx="132">
                  <c:v>2.6482200782187816E-73</c:v>
                </c:pt>
                <c:pt idx="133">
                  <c:v>8.3992054719626516E-75</c:v>
                </c:pt>
                <c:pt idx="134">
                  <c:v>2.4886534731741012E-76</c:v>
                </c:pt>
                <c:pt idx="135">
                  <c:v>6.8620959738259385E-78</c:v>
                </c:pt>
                <c:pt idx="136">
                  <c:v>1.7530902122913097E-79</c:v>
                </c:pt>
                <c:pt idx="137">
                  <c:v>4.1286544854687334E-81</c:v>
                </c:pt>
                <c:pt idx="138">
                  <c:v>8.9107650765505871E-83</c:v>
                </c:pt>
                <c:pt idx="139">
                  <c:v>1.7503288543224803E-84</c:v>
                </c:pt>
                <c:pt idx="140">
                  <c:v>3.1034199544724425E-86</c:v>
                </c:pt>
                <c:pt idx="141">
                  <c:v>4.9173907729317513E-88</c:v>
                </c:pt>
                <c:pt idx="142">
                  <c:v>6.8774696124919549E-90</c:v>
                </c:pt>
                <c:pt idx="143">
                  <c:v>8.3580359874033417E-92</c:v>
                </c:pt>
                <c:pt idx="144">
                  <c:v>8.6462441249002683E-94</c:v>
                </c:pt>
                <c:pt idx="145">
                  <c:v>7.4026062713186679E-96</c:v>
                </c:pt>
                <c:pt idx="146">
                  <c:v>5.0357865791280854E-98</c:v>
                </c:pt>
                <c:pt idx="147">
                  <c:v>2.5519188745582238E-100</c:v>
                </c:pt>
                <c:pt idx="148">
                  <c:v>8.563486156235897E-103</c:v>
                </c:pt>
                <c:pt idx="149">
                  <c:v>1.4272476927059702E-105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11-4BCD-A74D-B989837EFB4E}"/>
            </c:ext>
          </c:extLst>
        </c:ser>
        <c:ser>
          <c:idx val="1"/>
          <c:order val="1"/>
          <c:tx>
            <c:strRef>
              <c:f>Analysis!$L$11</c:f>
              <c:strCache>
                <c:ptCount val="1"/>
                <c:pt idx="0">
                  <c:v>Probability at 0.300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Analysis!$L$12:$L$161</c:f>
              <c:numCache>
                <c:formatCode>0.00%</c:formatCode>
                <c:ptCount val="150"/>
                <c:pt idx="0">
                  <c:v>3.7395597431727764E-22</c:v>
                </c:pt>
                <c:pt idx="1">
                  <c:v>1.1939880037130209E-20</c:v>
                </c:pt>
                <c:pt idx="2">
                  <c:v>2.5244317792789919E-19</c:v>
                </c:pt>
                <c:pt idx="3">
                  <c:v>3.9759800523643881E-18</c:v>
                </c:pt>
                <c:pt idx="4">
                  <c:v>4.9756550369588599E-17</c:v>
                </c:pt>
                <c:pt idx="5">
                  <c:v>5.1533570025645207E-16</c:v>
                </c:pt>
                <c:pt idx="6">
                  <c:v>4.5433678063426017E-15</c:v>
                </c:pt>
                <c:pt idx="7">
                  <c:v>3.4805442659303274E-14</c:v>
                </c:pt>
                <c:pt idx="8">
                  <c:v>2.3535108845814513E-13</c:v>
                </c:pt>
                <c:pt idx="9">
                  <c:v>1.4221930059685077E-12</c:v>
                </c:pt>
                <c:pt idx="10">
                  <c:v>7.7574163961918259E-12</c:v>
                </c:pt>
                <c:pt idx="11">
                  <c:v>3.8510031395381098E-11</c:v>
                </c:pt>
                <c:pt idx="12">
                  <c:v>1.7519948349107445E-10</c:v>
                </c:pt>
                <c:pt idx="13">
                  <c:v>7.3476518076358745E-10</c:v>
                </c:pt>
                <c:pt idx="14">
                  <c:v>2.8550875595384992E-9</c:v>
                </c:pt>
                <c:pt idx="15">
                  <c:v>1.0324200550116959E-8</c:v>
                </c:pt>
                <c:pt idx="16">
                  <c:v>3.4876711102075582E-8</c:v>
                </c:pt>
                <c:pt idx="17">
                  <c:v>1.1044291848990613E-7</c:v>
                </c:pt>
                <c:pt idx="18">
                  <c:v>3.2883756181956978E-7</c:v>
                </c:pt>
                <c:pt idx="19">
                  <c:v>9.2309401282208411E-7</c:v>
                </c:pt>
                <c:pt idx="20">
                  <c:v>2.4490249319769501E-6</c:v>
                </c:pt>
                <c:pt idx="21">
                  <c:v>6.1543678485394509E-6</c:v>
                </c:pt>
                <c:pt idx="22">
                  <c:v>1.4678740707075505E-5</c:v>
                </c:pt>
                <c:pt idx="23">
                  <c:v>3.3289286960689144E-5</c:v>
                </c:pt>
                <c:pt idx="24">
                  <c:v>7.1904859835088432E-5</c:v>
                </c:pt>
                <c:pt idx="25">
                  <c:v>1.4815561779207791E-4</c:v>
                </c:pt>
                <c:pt idx="26">
                  <c:v>2.9160788263837465E-4</c:v>
                </c:pt>
                <c:pt idx="27">
                  <c:v>5.4899647292632749E-4</c:v>
                </c:pt>
                <c:pt idx="28">
                  <c:v>9.8981630094106018E-4</c:v>
                </c:pt>
                <c:pt idx="29">
                  <c:v>1.7109681773409837E-3</c:v>
                </c:pt>
                <c:pt idx="30">
                  <c:v>2.8384725522707477E-3</c:v>
                </c:pt>
                <c:pt idx="31">
                  <c:v>4.5238156301815099E-3</c:v>
                </c:pt>
                <c:pt idx="32">
                  <c:v>6.9326005761223266E-3</c:v>
                </c:pt>
                <c:pt idx="33">
                  <c:v>1.0224129421087969E-2</c:v>
                </c:pt>
                <c:pt idx="34">
                  <c:v>1.4522436891994311E-2</c:v>
                </c:pt>
                <c:pt idx="35">
                  <c:v>1.9881907649754151E-2</c:v>
                </c:pt>
                <c:pt idx="36">
                  <c:v>2.625332979233946E-2</c:v>
                </c:pt>
                <c:pt idx="37">
                  <c:v>3.3458190975951436E-2</c:v>
                </c:pt>
                <c:pt idx="38">
                  <c:v>4.1179311970401734E-2</c:v>
                </c:pt>
                <c:pt idx="39">
                  <c:v>4.8973967450513502E-2</c:v>
                </c:pt>
                <c:pt idx="40">
                  <c:v>5.6311530518012042E-2</c:v>
                </c:pt>
                <c:pt idx="41">
                  <c:v>6.2632212514931729E-2</c:v>
                </c:pt>
                <c:pt idx="42">
                  <c:v>6.7418062640657458E-2</c:v>
                </c:pt>
                <c:pt idx="43">
                  <c:v>7.0263630219646239E-2</c:v>
                </c:pt>
                <c:pt idx="44">
                  <c:v>7.0932807650309529E-2</c:v>
                </c:pt>
                <c:pt idx="45">
                  <c:v>6.939079009269411E-2</c:v>
                </c:pt>
                <c:pt idx="46">
                  <c:v>6.5805247747478909E-2</c:v>
                </c:pt>
                <c:pt idx="47">
                  <c:v>6.0517326053485067E-2</c:v>
                </c:pt>
                <c:pt idx="48">
                  <c:v>5.3989217995237405E-2</c:v>
                </c:pt>
                <c:pt idx="49">
                  <c:v>4.6739237293019813E-2</c:v>
                </c:pt>
                <c:pt idx="50">
                  <c:v>3.9276669994134296E-2</c:v>
                </c:pt>
                <c:pt idx="51">
                  <c:v>3.2047173044664513E-2</c:v>
                </c:pt>
                <c:pt idx="52">
                  <c:v>2.5395872978790764E-2</c:v>
                </c:pt>
                <c:pt idx="53">
                  <c:v>1.9550791102719834E-2</c:v>
                </c:pt>
                <c:pt idx="54">
                  <c:v>1.4625007370346318E-2</c:v>
                </c:pt>
                <c:pt idx="55">
                  <c:v>1.0632977297318102E-2</c:v>
                </c:pt>
                <c:pt idx="56">
                  <c:v>7.5150365860744478E-3</c:v>
                </c:pt>
                <c:pt idx="57">
                  <c:v>5.1642739101348993E-3</c:v>
                </c:pt>
                <c:pt idx="58">
                  <c:v>3.4511854702112045E-3</c:v>
                </c:pt>
                <c:pt idx="59">
                  <c:v>2.2432705556372909E-3</c:v>
                </c:pt>
                <c:pt idx="60">
                  <c:v>1.4184614754615241E-3</c:v>
                </c:pt>
                <c:pt idx="61">
                  <c:v>8.7264795840604956E-4</c:v>
                </c:pt>
                <c:pt idx="62">
                  <c:v>5.2240149890974438E-4</c:v>
                </c:pt>
                <c:pt idx="63">
                  <c:v>3.043455161059011E-4</c:v>
                </c:pt>
                <c:pt idx="64">
                  <c:v>1.7257394100070805E-4</c:v>
                </c:pt>
                <c:pt idx="65">
                  <c:v>9.5251850552339036E-5</c:v>
                </c:pt>
                <c:pt idx="66">
                  <c:v>5.1180098804241638E-5</c:v>
                </c:pt>
                <c:pt idx="67">
                  <c:v>2.6772782777849346E-5</c:v>
                </c:pt>
                <c:pt idx="68">
                  <c:v>1.3635827253314456E-5</c:v>
                </c:pt>
                <c:pt idx="69">
                  <c:v>6.7622571888886186E-6</c:v>
                </c:pt>
                <c:pt idx="70">
                  <c:v>3.2654763085176493E-6</c:v>
                </c:pt>
                <c:pt idx="71">
                  <c:v>1.5355513593624621E-6</c:v>
                </c:pt>
                <c:pt idx="72">
                  <c:v>7.0316833285873841E-7</c:v>
                </c:pt>
                <c:pt idx="73">
                  <c:v>3.1357506735592539E-7</c:v>
                </c:pt>
                <c:pt idx="74">
                  <c:v>1.361811721088582E-7</c:v>
                </c:pt>
                <c:pt idx="75">
                  <c:v>5.759542053476172E-8</c:v>
                </c:pt>
                <c:pt idx="76">
                  <c:v>2.3722047047712682E-8</c:v>
                </c:pt>
                <c:pt idx="77">
                  <c:v>9.5148870026539642E-9</c:v>
                </c:pt>
                <c:pt idx="78">
                  <c:v>3.7164838925375111E-9</c:v>
                </c:pt>
                <c:pt idx="79">
                  <c:v>1.4135911948401781E-9</c:v>
                </c:pt>
                <c:pt idx="80">
                  <c:v>5.2355229438524403E-10</c:v>
                </c:pt>
                <c:pt idx="81">
                  <c:v>1.8880718630269277E-10</c:v>
                </c:pt>
                <c:pt idx="82">
                  <c:v>6.6293745276677434E-11</c:v>
                </c:pt>
                <c:pt idx="83">
                  <c:v>2.266163741600709E-11</c:v>
                </c:pt>
                <c:pt idx="84">
                  <c:v>7.5411835434779365E-12</c:v>
                </c:pt>
                <c:pt idx="85">
                  <c:v>2.4427421777046284E-12</c:v>
                </c:pt>
                <c:pt idx="86">
                  <c:v>7.7012561267536144E-13</c:v>
                </c:pt>
                <c:pt idx="87">
                  <c:v>2.3628854025266786E-13</c:v>
                </c:pt>
                <c:pt idx="88">
                  <c:v>7.0545214264840615E-14</c:v>
                </c:pt>
                <c:pt idx="89">
                  <c:v>2.0491705095977846E-14</c:v>
                </c:pt>
                <c:pt idx="90">
                  <c:v>5.7904347209984301E-15</c:v>
                </c:pt>
                <c:pt idx="91">
                  <c:v>1.5914704124483337E-15</c:v>
                </c:pt>
                <c:pt idx="92">
                  <c:v>4.2536997199079192E-16</c:v>
                </c:pt>
                <c:pt idx="93">
                  <c:v>1.1054447600368637E-16</c:v>
                </c:pt>
                <c:pt idx="94">
                  <c:v>2.7927025516720765E-17</c:v>
                </c:pt>
                <c:pt idx="95">
                  <c:v>6.8570821581234312E-18</c:v>
                </c:pt>
                <c:pt idx="96">
                  <c:v>1.6360048742503818E-18</c:v>
                </c:pt>
                <c:pt idx="97">
                  <c:v>3.7919063411925457E-19</c:v>
                </c:pt>
                <c:pt idx="98">
                  <c:v>8.5358930624247459E-20</c:v>
                </c:pt>
                <c:pt idx="99">
                  <c:v>1.865702340787123E-20</c:v>
                </c:pt>
                <c:pt idx="100">
                  <c:v>3.9583500865356099E-21</c:v>
                </c:pt>
                <c:pt idx="101">
                  <c:v>8.1495442958086619E-22</c:v>
                </c:pt>
                <c:pt idx="102">
                  <c:v>1.62764823661088E-22</c:v>
                </c:pt>
                <c:pt idx="103">
                  <c:v>3.1524505681611871E-23</c:v>
                </c:pt>
                <c:pt idx="104">
                  <c:v>5.9188867810373048E-24</c:v>
                </c:pt>
                <c:pt idx="105">
                  <c:v>1.0768864089488412E-24</c:v>
                </c:pt>
                <c:pt idx="106">
                  <c:v>1.8978505471461508E-25</c:v>
                </c:pt>
                <c:pt idx="107">
                  <c:v>3.2383957748922503E-26</c:v>
                </c:pt>
                <c:pt idx="108">
                  <c:v>5.3478095365193968E-27</c:v>
                </c:pt>
                <c:pt idx="109">
                  <c:v>8.5426048440502188E-28</c:v>
                </c:pt>
                <c:pt idx="110">
                  <c:v>1.319321211436332E-28</c:v>
                </c:pt>
                <c:pt idx="111">
                  <c:v>1.9688849711486265E-29</c:v>
                </c:pt>
                <c:pt idx="112">
                  <c:v>2.8375839027932116E-30</c:v>
                </c:pt>
                <c:pt idx="113">
                  <c:v>3.9470152031334021E-31</c:v>
                </c:pt>
                <c:pt idx="114">
                  <c:v>5.2953744340175556E-32</c:v>
                </c:pt>
                <c:pt idx="115">
                  <c:v>6.8474669405398232E-33</c:v>
                </c:pt>
                <c:pt idx="116">
                  <c:v>8.5279808050678966E-34</c:v>
                </c:pt>
                <c:pt idx="117">
                  <c:v>1.0221187647720657E-34</c:v>
                </c:pt>
                <c:pt idx="118">
                  <c:v>1.1779519978165368E-35</c:v>
                </c:pt>
                <c:pt idx="119">
                  <c:v>1.304161140439779E-36</c:v>
                </c:pt>
                <c:pt idx="120">
                  <c:v>1.3857674455676111E-37</c:v>
                </c:pt>
                <c:pt idx="121">
                  <c:v>1.4117303016906553E-38</c:v>
                </c:pt>
                <c:pt idx="122">
                  <c:v>1.3772978553079966E-39</c:v>
                </c:pt>
                <c:pt idx="123">
                  <c:v>1.2852664317966383E-40</c:v>
                </c:pt>
                <c:pt idx="124">
                  <c:v>1.1457232192015694E-41</c:v>
                </c:pt>
                <c:pt idx="125">
                  <c:v>9.7425443809655182E-43</c:v>
                </c:pt>
                <c:pt idx="126">
                  <c:v>7.8904746392522104E-44</c:v>
                </c:pt>
                <c:pt idx="127">
                  <c:v>6.0763699788883294E-45</c:v>
                </c:pt>
                <c:pt idx="128">
                  <c:v>4.4412006490213833E-46</c:v>
                </c:pt>
                <c:pt idx="129">
                  <c:v>3.074677372399512E-47</c:v>
                </c:pt>
                <c:pt idx="130">
                  <c:v>2.0117845402831258E-48</c:v>
                </c:pt>
                <c:pt idx="131">
                  <c:v>1.2410359177071869E-49</c:v>
                </c:pt>
                <c:pt idx="132">
                  <c:v>7.1982749254763619E-51</c:v>
                </c:pt>
                <c:pt idx="133">
                  <c:v>3.9137742132121114E-52</c:v>
                </c:pt>
                <c:pt idx="134">
                  <c:v>1.9879488067108844E-53</c:v>
                </c:pt>
                <c:pt idx="135">
                  <c:v>9.3968168384444995E-55</c:v>
                </c:pt>
                <c:pt idx="136">
                  <c:v>4.1153942358152805E-56</c:v>
                </c:pt>
                <c:pt idx="137">
                  <c:v>1.6614945672545372E-57</c:v>
                </c:pt>
                <c:pt idx="138">
                  <c:v>6.1473591388657455E-59</c:v>
                </c:pt>
                <c:pt idx="139">
                  <c:v>2.070029097781299E-60</c:v>
                </c:pt>
                <c:pt idx="140">
                  <c:v>6.2918817561742103E-62</c:v>
                </c:pt>
                <c:pt idx="141">
                  <c:v>1.7090624488602077E-63</c:v>
                </c:pt>
                <c:pt idx="142">
                  <c:v>4.0976522250395395E-65</c:v>
                </c:pt>
                <c:pt idx="143">
                  <c:v>8.5367754688322326E-67</c:v>
                </c:pt>
                <c:pt idx="144">
                  <c:v>1.5139109205811197E-68</c:v>
                </c:pt>
                <c:pt idx="145">
                  <c:v>2.2219827601483807E-70</c:v>
                </c:pt>
                <c:pt idx="146">
                  <c:v>2.591233539531559E-72</c:v>
                </c:pt>
                <c:pt idx="147">
                  <c:v>2.2510716077012083E-74</c:v>
                </c:pt>
                <c:pt idx="148">
                  <c:v>1.2949596976229292E-76</c:v>
                </c:pt>
                <c:pt idx="149">
                  <c:v>3.6998848503511653E-79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1-4BCD-A74D-B989837EFB4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051855"/>
        <c:axId val="335053295"/>
      </c:lineChart>
      <c:catAx>
        <c:axId val="33505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53295"/>
        <c:crosses val="autoZero"/>
        <c:auto val="1"/>
        <c:lblAlgn val="ctr"/>
        <c:lblOffset val="100"/>
        <c:noMultiLvlLbl val="0"/>
      </c:catAx>
      <c:valAx>
        <c:axId val="33505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Likelihood</a:t>
                </a:r>
                <a:r>
                  <a:rPr lang="en-US" baseline="0"/>
                  <a:t> from Binomial Distribution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5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907677</xdr:colOff>
      <xdr:row>52</xdr:row>
      <xdr:rowOff>15881</xdr:rowOff>
    </xdr:from>
    <xdr:to>
      <xdr:col>7</xdr:col>
      <xdr:colOff>980515</xdr:colOff>
      <xdr:row>78</xdr:row>
      <xdr:rowOff>5602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5B9DF-4468-0507-4733-F67B782BE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680962</xdr:colOff>
      <xdr:row>9</xdr:row>
      <xdr:rowOff>41708</xdr:rowOff>
    </xdr:from>
    <xdr:to>
      <xdr:col>21</xdr:col>
      <xdr:colOff>39221</xdr:colOff>
      <xdr:row>37</xdr:row>
      <xdr:rowOff>28015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14AB67-26F3-9101-C324-86DFFA0C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77D7C-4C2B-44B5-8BA8-0037E9FAA145}" name="Table1" displayName="Table1" ref="B2:D12" headerRowCount="0" totalsRowShown="0">
  <tableColumns count="3">
    <tableColumn id="1" xr3:uid="{AFDB9EE2-EE5D-4F7E-8C9D-E5D47EF7ED7C}" name="Column1"/>
    <tableColumn id="2" xr3:uid="{2FC4DC87-0551-4BE2-B884-AFAE73108F02}" name="Value" dataDxfId="2"/>
    <tableColumn id="3" xr3:uid="{194DDD38-7CAC-439E-A3BA-05D5CEEC2F38}" name="Column2"/>
  </tableColumns>
  <tableStyleInfo name="TableStyleLight8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1"/>
  <sheetViews>
    <sheetView showGridLines="0" tabSelected="1" zoomScale="68" workbookViewId="0">
      <selection activeCell="K6" sqref="K6"/>
    </sheetView>
  </sheetViews>
  <sheetFormatPr defaultRowHeight="14.4" x14ac:dyDescent="0.55000000000000004"/>
  <cols>
    <col min="1" max="1" width="14.47265625" customWidth="1"/>
    <col min="2" max="2" width="6.3671875" bestFit="1" customWidth="1"/>
    <col min="3" max="4" width="17.5234375" bestFit="1" customWidth="1"/>
    <col min="5" max="5" width="4.47265625" bestFit="1" customWidth="1"/>
    <col min="6" max="6" width="7.47265625" bestFit="1" customWidth="1"/>
    <col min="7" max="7" width="17.734375" style="20" bestFit="1" customWidth="1"/>
    <col min="8" max="8" width="19.5234375" style="20" bestFit="1" customWidth="1"/>
    <col min="10" max="10" width="4.3671875" bestFit="1" customWidth="1"/>
    <col min="11" max="12" width="17.5234375" bestFit="1" customWidth="1"/>
    <col min="13" max="13" width="4.47265625" bestFit="1" customWidth="1"/>
    <col min="14" max="14" width="17.5234375" bestFit="1" customWidth="1"/>
    <col min="15" max="15" width="17.734375" style="20" bestFit="1" customWidth="1"/>
    <col min="16" max="16" width="19.5234375" style="20" bestFit="1" customWidth="1"/>
  </cols>
  <sheetData>
    <row r="2" spans="2:16" ht="14.7" thickBot="1" x14ac:dyDescent="0.6">
      <c r="I2" s="1"/>
      <c r="J2" s="1"/>
      <c r="K2" s="1"/>
      <c r="L2" s="1"/>
      <c r="M2" s="1"/>
    </row>
    <row r="3" spans="2:16" ht="14.7" thickBot="1" x14ac:dyDescent="0.6">
      <c r="B3" s="32" t="s">
        <v>8</v>
      </c>
      <c r="C3" s="33"/>
      <c r="D3" s="33"/>
      <c r="E3" s="33"/>
      <c r="F3" s="33"/>
      <c r="G3" s="33"/>
      <c r="H3" s="34"/>
      <c r="I3" s="1"/>
      <c r="J3" s="32" t="s">
        <v>9</v>
      </c>
      <c r="K3" s="33"/>
      <c r="L3" s="33"/>
      <c r="M3" s="33"/>
      <c r="N3" s="33"/>
      <c r="O3" s="33"/>
      <c r="P3" s="34"/>
    </row>
    <row r="4" spans="2:16" ht="14.7" thickBot="1" x14ac:dyDescent="0.6">
      <c r="B4" s="4"/>
      <c r="C4" s="5" t="s">
        <v>0</v>
      </c>
      <c r="D4" s="5" t="s">
        <v>2</v>
      </c>
      <c r="E4" s="5" t="s">
        <v>3</v>
      </c>
      <c r="F4" s="5" t="s">
        <v>1</v>
      </c>
      <c r="G4" s="22" t="s">
        <v>7</v>
      </c>
      <c r="H4" s="25" t="s">
        <v>6</v>
      </c>
      <c r="I4" s="1"/>
      <c r="J4" s="4"/>
      <c r="K4" s="5" t="s">
        <v>0</v>
      </c>
      <c r="L4" s="5" t="s">
        <v>2</v>
      </c>
      <c r="M4" s="5" t="s">
        <v>3</v>
      </c>
      <c r="N4" s="5" t="s">
        <v>1</v>
      </c>
      <c r="O4" s="22" t="s">
        <v>7</v>
      </c>
      <c r="P4" s="25" t="s">
        <v>6</v>
      </c>
    </row>
    <row r="5" spans="2:16" ht="17.100000000000001" thickBot="1" x14ac:dyDescent="0.8">
      <c r="B5" s="10" t="s">
        <v>4</v>
      </c>
      <c r="C5" s="11">
        <v>0.95</v>
      </c>
      <c r="D5" s="12">
        <v>0.2</v>
      </c>
      <c r="E5" s="13">
        <f>F5*D5</f>
        <v>8</v>
      </c>
      <c r="F5" s="13">
        <v>40</v>
      </c>
      <c r="G5" s="23">
        <f>_xlfn.BINOM.DIST(E6, F5, D5, FALSE)</f>
        <v>4.4263613545682354E-2</v>
      </c>
      <c r="H5" s="26">
        <f>(C5*G5)/(C5*G5+C6*G6)</f>
        <v>0.86029432433734898</v>
      </c>
      <c r="I5" s="1"/>
      <c r="J5" s="10" t="s">
        <v>4</v>
      </c>
      <c r="K5" s="11">
        <v>0.95</v>
      </c>
      <c r="L5" s="12">
        <v>0.2</v>
      </c>
      <c r="M5" s="13">
        <f>L5*N5</f>
        <v>30</v>
      </c>
      <c r="N5" s="13">
        <v>150</v>
      </c>
      <c r="O5" s="23">
        <f>_xlfn.BINOM.DIST(M6, N6, L5, FALSE)</f>
        <v>1.037277423492999E-3</v>
      </c>
      <c r="P5" s="26">
        <f>(K5*O5)/(K5*O5+K6*O6)</f>
        <v>0.21743200025585746</v>
      </c>
    </row>
    <row r="6" spans="2:16" ht="17.100000000000001" thickBot="1" x14ac:dyDescent="0.8">
      <c r="B6" s="6" t="s">
        <v>5</v>
      </c>
      <c r="C6" s="7">
        <f>1-C5</f>
        <v>5.0000000000000044E-2</v>
      </c>
      <c r="D6" s="8">
        <v>0.3</v>
      </c>
      <c r="E6" s="9">
        <f>F6*D6</f>
        <v>12</v>
      </c>
      <c r="F6" s="9">
        <v>40</v>
      </c>
      <c r="G6" s="23">
        <f>_xlfn.BINOM.DIST(E6, F6, D6, FALSE)</f>
        <v>0.13657382060056153</v>
      </c>
      <c r="H6" s="27">
        <f>1-H5</f>
        <v>0.13970567566265102</v>
      </c>
      <c r="I6" s="1"/>
      <c r="J6" s="6" t="s">
        <v>5</v>
      </c>
      <c r="K6" s="7">
        <f>1-K5</f>
        <v>5.0000000000000044E-2</v>
      </c>
      <c r="L6" s="8">
        <v>0.3</v>
      </c>
      <c r="M6" s="13">
        <f>L6*N6</f>
        <v>45</v>
      </c>
      <c r="N6" s="9">
        <v>150</v>
      </c>
      <c r="O6" s="23">
        <f>_xlfn.BINOM.DIST(M6, N6, L6, FALSE)</f>
        <v>7.0932807650309529E-2</v>
      </c>
      <c r="P6" s="27">
        <f>1-P5</f>
        <v>0.7825679997441426</v>
      </c>
    </row>
    <row r="7" spans="2:16" x14ac:dyDescent="0.55000000000000004">
      <c r="B7" s="2"/>
      <c r="C7" s="3"/>
      <c r="D7" s="3"/>
      <c r="E7" s="3"/>
      <c r="F7" s="3"/>
      <c r="G7" s="24"/>
      <c r="I7" s="1"/>
      <c r="J7" s="1"/>
      <c r="K7" s="1"/>
      <c r="L7" s="1"/>
      <c r="M7" s="1"/>
    </row>
    <row r="8" spans="2:16" x14ac:dyDescent="0.55000000000000004">
      <c r="B8" s="2"/>
      <c r="C8" s="3"/>
      <c r="D8" s="3"/>
      <c r="E8" s="3"/>
      <c r="F8" s="3"/>
      <c r="G8" s="24"/>
      <c r="I8" s="1"/>
      <c r="J8" s="1"/>
      <c r="K8" s="1"/>
      <c r="L8" s="1"/>
      <c r="M8" s="1"/>
    </row>
    <row r="9" spans="2:16" x14ac:dyDescent="0.55000000000000004">
      <c r="I9" s="1"/>
      <c r="J9" s="1"/>
      <c r="K9" s="1"/>
      <c r="L9" s="1"/>
      <c r="M9" s="1"/>
    </row>
    <row r="10" spans="2:16" ht="14.7" thickBot="1" x14ac:dyDescent="0.6">
      <c r="I10" s="1"/>
      <c r="J10" s="1"/>
      <c r="K10" s="1"/>
      <c r="L10" s="1"/>
      <c r="M10" s="1"/>
    </row>
    <row r="11" spans="2:16" ht="14.7" thickBot="1" x14ac:dyDescent="0.6">
      <c r="B11" s="17" t="s">
        <v>3</v>
      </c>
      <c r="C11" s="28" t="s">
        <v>10</v>
      </c>
      <c r="D11" s="29" t="s">
        <v>11</v>
      </c>
      <c r="I11" s="1"/>
      <c r="J11" s="17" t="s">
        <v>3</v>
      </c>
      <c r="K11" s="28" t="s">
        <v>10</v>
      </c>
      <c r="L11" s="29" t="s">
        <v>11</v>
      </c>
    </row>
    <row r="12" spans="2:16" x14ac:dyDescent="0.55000000000000004">
      <c r="B12" s="16">
        <v>1</v>
      </c>
      <c r="C12" s="30">
        <f>_xlfn.BINOM.DIST(B12, $F$5, $D$5, FALSE)</f>
        <v>1.3292279957849162E-3</v>
      </c>
      <c r="D12" s="31">
        <f>_xlfn.BINOM.DIST(B12, $F$6, $D$6, FALSE)</f>
        <v>1.0914524161558341E-5</v>
      </c>
      <c r="I12" s="1"/>
      <c r="J12" s="16">
        <v>1</v>
      </c>
      <c r="K12" s="30">
        <f>_xlfn.BINOM.DIST(J12, $N$5, $L$5, FALSE)</f>
        <v>1.090258086443402E-13</v>
      </c>
      <c r="L12" s="31">
        <f>_xlfn.BINOM.DIST(J12, $N$5, $L$6, FALSE)</f>
        <v>3.7395597431727764E-22</v>
      </c>
    </row>
    <row r="13" spans="2:16" x14ac:dyDescent="0.55000000000000004">
      <c r="B13" s="16">
        <v>2</v>
      </c>
      <c r="C13" s="30">
        <f t="shared" ref="C13:C51" si="0">_xlfn.BINOM.DIST(B13, $F$5, $D$5, FALSE)</f>
        <v>6.479986479451463E-3</v>
      </c>
      <c r="D13" s="31">
        <f t="shared" ref="D13:D51" si="1">_xlfn.BINOM.DIST(B13, $F$6, $D$6, FALSE)</f>
        <v>9.1214237635880305E-5</v>
      </c>
      <c r="E13" s="2"/>
      <c r="F13" s="2"/>
      <c r="G13" s="24"/>
      <c r="J13" s="16">
        <v>2</v>
      </c>
      <c r="K13" s="30">
        <f t="shared" ref="K13:K76" si="2">_xlfn.BINOM.DIST(J13, $N$5, $L$5, FALSE)</f>
        <v>2.0306056860008635E-12</v>
      </c>
      <c r="L13" s="31">
        <f t="shared" ref="L13:L76" si="3">_xlfn.BINOM.DIST(J13, $N$5, $L$6, FALSE)</f>
        <v>1.1939880037130209E-20</v>
      </c>
    </row>
    <row r="14" spans="2:16" x14ac:dyDescent="0.55000000000000004">
      <c r="B14" s="16">
        <v>3</v>
      </c>
      <c r="C14" s="30">
        <f t="shared" si="0"/>
        <v>2.0519957184929643E-2</v>
      </c>
      <c r="D14" s="31">
        <f t="shared" si="1"/>
        <v>4.9516300430906489E-4</v>
      </c>
      <c r="E14" s="2"/>
      <c r="F14" s="2"/>
      <c r="G14" s="24"/>
      <c r="J14" s="16">
        <v>3</v>
      </c>
      <c r="K14" s="30">
        <f t="shared" si="2"/>
        <v>2.5044136794010464E-11</v>
      </c>
      <c r="L14" s="31">
        <f t="shared" si="3"/>
        <v>2.5244317792789919E-19</v>
      </c>
    </row>
    <row r="15" spans="2:16" x14ac:dyDescent="0.55000000000000004">
      <c r="B15" s="16">
        <v>4</v>
      </c>
      <c r="C15" s="30">
        <f t="shared" si="0"/>
        <v>4.7452400990149801E-2</v>
      </c>
      <c r="D15" s="31">
        <f t="shared" si="1"/>
        <v>1.9629676242252244E-3</v>
      </c>
      <c r="E15" s="2"/>
      <c r="F15" s="2"/>
      <c r="G15" s="24"/>
      <c r="J15" s="16">
        <v>4</v>
      </c>
      <c r="K15" s="30">
        <f t="shared" si="2"/>
        <v>2.3009300679497234E-10</v>
      </c>
      <c r="L15" s="31">
        <f t="shared" si="3"/>
        <v>3.9759800523643881E-18</v>
      </c>
    </row>
    <row r="16" spans="2:16" x14ac:dyDescent="0.55000000000000004">
      <c r="B16" s="16">
        <v>5</v>
      </c>
      <c r="C16" s="30">
        <f t="shared" si="0"/>
        <v>8.5414321782269667E-2</v>
      </c>
      <c r="D16" s="31">
        <f t="shared" si="1"/>
        <v>6.0571572404664025E-3</v>
      </c>
      <c r="E16" s="2"/>
      <c r="F16" s="2"/>
      <c r="G16" s="24"/>
      <c r="J16" s="16">
        <v>5</v>
      </c>
      <c r="K16" s="30">
        <f t="shared" si="2"/>
        <v>1.6796789496032861E-9</v>
      </c>
      <c r="L16" s="31">
        <f t="shared" si="3"/>
        <v>4.9756550369588599E-17</v>
      </c>
    </row>
    <row r="17" spans="2:12" x14ac:dyDescent="0.55000000000000004">
      <c r="B17" s="16">
        <v>6</v>
      </c>
      <c r="C17" s="30">
        <f t="shared" si="0"/>
        <v>0.12456255259914313</v>
      </c>
      <c r="D17" s="31">
        <f t="shared" si="1"/>
        <v>1.5142893101165985E-2</v>
      </c>
      <c r="E17" s="2"/>
      <c r="F17" s="2"/>
      <c r="G17" s="24"/>
      <c r="J17" s="16">
        <v>6</v>
      </c>
      <c r="K17" s="30">
        <f t="shared" si="2"/>
        <v>1.0148060320519905E-8</v>
      </c>
      <c r="L17" s="31">
        <f t="shared" si="3"/>
        <v>5.1533570025645207E-16</v>
      </c>
    </row>
    <row r="18" spans="2:12" x14ac:dyDescent="0.55000000000000004">
      <c r="B18" s="16">
        <v>7</v>
      </c>
      <c r="C18" s="30">
        <f t="shared" si="0"/>
        <v>0.15125452815610244</v>
      </c>
      <c r="D18" s="31">
        <f t="shared" si="1"/>
        <v>3.152194074120266E-2</v>
      </c>
      <c r="J18" s="16">
        <v>7</v>
      </c>
      <c r="K18" s="30">
        <f t="shared" si="2"/>
        <v>5.2190024505530836E-8</v>
      </c>
      <c r="L18" s="31">
        <f t="shared" si="3"/>
        <v>4.5433678063426017E-15</v>
      </c>
    </row>
    <row r="19" spans="2:12" x14ac:dyDescent="0.55000000000000004">
      <c r="B19" s="16">
        <v>8</v>
      </c>
      <c r="C19" s="30">
        <f t="shared" si="0"/>
        <v>0.15598123216098067</v>
      </c>
      <c r="D19" s="31">
        <f t="shared" si="1"/>
        <v>5.5726288096054712E-2</v>
      </c>
      <c r="J19" s="16">
        <v>8</v>
      </c>
      <c r="K19" s="30">
        <f t="shared" si="2"/>
        <v>2.3322417200909064E-7</v>
      </c>
      <c r="L19" s="31">
        <f t="shared" si="3"/>
        <v>3.4805442659303274E-14</v>
      </c>
    </row>
    <row r="20" spans="2:12" x14ac:dyDescent="0.55000000000000004">
      <c r="B20" s="16">
        <v>9</v>
      </c>
      <c r="C20" s="30">
        <f t="shared" si="0"/>
        <v>0.1386499841430939</v>
      </c>
      <c r="D20" s="31">
        <f t="shared" si="1"/>
        <v>8.4916248527321478E-2</v>
      </c>
      <c r="J20" s="16">
        <v>9</v>
      </c>
      <c r="K20" s="30">
        <f t="shared" si="2"/>
        <v>9.1993978959141534E-7</v>
      </c>
      <c r="L20" s="31">
        <f t="shared" si="3"/>
        <v>2.3535108845814513E-13</v>
      </c>
    </row>
    <row r="21" spans="2:12" x14ac:dyDescent="0.55000000000000004">
      <c r="B21" s="16">
        <v>10</v>
      </c>
      <c r="C21" s="30">
        <f t="shared" si="0"/>
        <v>0.10745373771089774</v>
      </c>
      <c r="D21" s="31">
        <f t="shared" si="1"/>
        <v>0.11281730161486998</v>
      </c>
      <c r="J21" s="16">
        <v>10</v>
      </c>
      <c r="K21" s="30">
        <f t="shared" si="2"/>
        <v>3.242787758309751E-6</v>
      </c>
      <c r="L21" s="31">
        <f t="shared" si="3"/>
        <v>1.4221930059685077E-12</v>
      </c>
    </row>
    <row r="22" spans="2:12" x14ac:dyDescent="0.55000000000000004">
      <c r="B22" s="16">
        <v>11</v>
      </c>
      <c r="C22" s="30">
        <f t="shared" si="0"/>
        <v>7.32639120756121E-2</v>
      </c>
      <c r="D22" s="31">
        <f t="shared" si="1"/>
        <v>0.131864378510887</v>
      </c>
      <c r="J22" s="16">
        <v>11</v>
      </c>
      <c r="K22" s="30">
        <f t="shared" si="2"/>
        <v>1.0317961049167369E-5</v>
      </c>
      <c r="L22" s="31">
        <f t="shared" si="3"/>
        <v>7.7574163961918259E-12</v>
      </c>
    </row>
    <row r="23" spans="2:12" x14ac:dyDescent="0.55000000000000004">
      <c r="B23" s="16">
        <v>12</v>
      </c>
      <c r="C23" s="30">
        <f t="shared" si="0"/>
        <v>4.4263613545682354E-2</v>
      </c>
      <c r="D23" s="31">
        <f t="shared" si="1"/>
        <v>0.13657382060056153</v>
      </c>
      <c r="J23" s="16">
        <v>12</v>
      </c>
      <c r="K23" s="30">
        <f t="shared" si="2"/>
        <v>2.9879095538213784E-5</v>
      </c>
      <c r="L23" s="31">
        <f t="shared" si="3"/>
        <v>3.8510031395381098E-11</v>
      </c>
    </row>
    <row r="24" spans="2:12" x14ac:dyDescent="0.55000000000000004">
      <c r="B24" s="16">
        <v>13</v>
      </c>
      <c r="C24" s="30">
        <f t="shared" si="0"/>
        <v>2.3834253447675074E-2</v>
      </c>
      <c r="D24" s="31">
        <f t="shared" si="1"/>
        <v>0.12606814209282602</v>
      </c>
      <c r="J24" s="16">
        <v>13</v>
      </c>
      <c r="K24" s="30">
        <f t="shared" si="2"/>
        <v>7.929452277449034E-5</v>
      </c>
      <c r="L24" s="31">
        <f t="shared" si="3"/>
        <v>1.7519948349107445E-10</v>
      </c>
    </row>
    <row r="25" spans="2:12" x14ac:dyDescent="0.55000000000000004">
      <c r="B25" s="16">
        <v>14</v>
      </c>
      <c r="C25" s="30">
        <f t="shared" si="0"/>
        <v>1.1491515055129058E-2</v>
      </c>
      <c r="D25" s="31">
        <f t="shared" si="1"/>
        <v>0.10419917866856032</v>
      </c>
      <c r="J25" s="16">
        <v>14</v>
      </c>
      <c r="K25" s="30">
        <f t="shared" si="2"/>
        <v>1.9398838607330622E-4</v>
      </c>
      <c r="L25" s="31">
        <f t="shared" si="3"/>
        <v>7.3476518076358745E-10</v>
      </c>
    </row>
    <row r="26" spans="2:12" x14ac:dyDescent="0.55000000000000004">
      <c r="B26" s="16">
        <v>15</v>
      </c>
      <c r="C26" s="30">
        <f t="shared" si="0"/>
        <v>4.9796565238892695E-3</v>
      </c>
      <c r="D26" s="31">
        <f t="shared" si="1"/>
        <v>7.7405104153787624E-2</v>
      </c>
      <c r="J26" s="16">
        <v>15</v>
      </c>
      <c r="K26" s="30">
        <f t="shared" si="2"/>
        <v>4.397070084328285E-4</v>
      </c>
      <c r="L26" s="31">
        <f t="shared" si="3"/>
        <v>2.8550875595384992E-9</v>
      </c>
    </row>
    <row r="27" spans="2:12" x14ac:dyDescent="0.55000000000000004">
      <c r="B27" s="16">
        <v>16</v>
      </c>
      <c r="C27" s="30">
        <f t="shared" si="0"/>
        <v>1.9451783296442428E-3</v>
      </c>
      <c r="D27" s="31">
        <f t="shared" si="1"/>
        <v>5.1833775102982801E-2</v>
      </c>
      <c r="J27" s="16">
        <v>16</v>
      </c>
      <c r="K27" s="30">
        <f t="shared" si="2"/>
        <v>9.2750697091299901E-4</v>
      </c>
      <c r="L27" s="31">
        <f t="shared" si="3"/>
        <v>1.0324200550116959E-8</v>
      </c>
    </row>
    <row r="28" spans="2:12" x14ac:dyDescent="0.55000000000000004">
      <c r="B28" s="16">
        <v>17</v>
      </c>
      <c r="C28" s="30">
        <f t="shared" si="0"/>
        <v>6.8653352810973142E-4</v>
      </c>
      <c r="D28" s="31">
        <f t="shared" si="1"/>
        <v>3.1361611827014801E-2</v>
      </c>
      <c r="J28" s="16">
        <v>17</v>
      </c>
      <c r="K28" s="30">
        <f t="shared" si="2"/>
        <v>1.8277343250344348E-3</v>
      </c>
      <c r="L28" s="31">
        <f t="shared" si="3"/>
        <v>3.4876711102075582E-8</v>
      </c>
    </row>
    <row r="29" spans="2:12" x14ac:dyDescent="0.55000000000000004">
      <c r="B29" s="16">
        <v>18</v>
      </c>
      <c r="C29" s="30">
        <f t="shared" si="0"/>
        <v>2.1930932147949797E-4</v>
      </c>
      <c r="D29" s="31">
        <f t="shared" si="1"/>
        <v>1.7174216000508107E-2</v>
      </c>
      <c r="J29" s="16">
        <v>18</v>
      </c>
      <c r="K29" s="30">
        <f t="shared" si="2"/>
        <v>3.3762314615219508E-3</v>
      </c>
      <c r="L29" s="31">
        <f t="shared" si="3"/>
        <v>1.1044291848990613E-7</v>
      </c>
    </row>
    <row r="30" spans="2:12" x14ac:dyDescent="0.55000000000000004">
      <c r="B30" s="16">
        <v>19</v>
      </c>
      <c r="C30" s="30">
        <f t="shared" si="0"/>
        <v>6.3484277270380962E-5</v>
      </c>
      <c r="D30" s="31">
        <f t="shared" si="1"/>
        <v>8.5225432784476283E-3</v>
      </c>
      <c r="J30" s="16">
        <v>19</v>
      </c>
      <c r="K30" s="30">
        <f t="shared" si="2"/>
        <v>5.8639809594854871E-3</v>
      </c>
      <c r="L30" s="31">
        <f t="shared" si="3"/>
        <v>3.2883756181956978E-7</v>
      </c>
    </row>
    <row r="31" spans="2:12" x14ac:dyDescent="0.55000000000000004">
      <c r="B31" s="16">
        <v>20</v>
      </c>
      <c r="C31" s="30">
        <f t="shared" si="0"/>
        <v>1.6664622783475027E-5</v>
      </c>
      <c r="D31" s="31">
        <f t="shared" si="1"/>
        <v>3.8351444753014362E-3</v>
      </c>
      <c r="J31" s="16">
        <v>20</v>
      </c>
      <c r="K31" s="30">
        <f t="shared" si="2"/>
        <v>9.6022688211574985E-3</v>
      </c>
      <c r="L31" s="31">
        <f t="shared" si="3"/>
        <v>9.2309401282208411E-7</v>
      </c>
    </row>
    <row r="32" spans="2:12" x14ac:dyDescent="0.55000000000000004">
      <c r="B32" s="16">
        <v>21</v>
      </c>
      <c r="C32" s="30">
        <f t="shared" si="0"/>
        <v>3.9677673293988186E-6</v>
      </c>
      <c r="D32" s="31">
        <f t="shared" si="1"/>
        <v>1.5653650919597718E-3</v>
      </c>
      <c r="J32" s="16">
        <v>21</v>
      </c>
      <c r="K32" s="30">
        <f t="shared" si="2"/>
        <v>1.4860654127981805E-2</v>
      </c>
      <c r="L32" s="31">
        <f t="shared" si="3"/>
        <v>2.4490249319769501E-6</v>
      </c>
    </row>
    <row r="33" spans="2:12" x14ac:dyDescent="0.55000000000000004">
      <c r="B33" s="16">
        <v>22</v>
      </c>
      <c r="C33" s="30">
        <f t="shared" si="0"/>
        <v>8.566770370292883E-7</v>
      </c>
      <c r="D33" s="31">
        <f t="shared" si="1"/>
        <v>5.7938837819290171E-4</v>
      </c>
      <c r="J33" s="16">
        <v>22</v>
      </c>
      <c r="K33" s="30">
        <f t="shared" si="2"/>
        <v>2.1784367983064275E-2</v>
      </c>
      <c r="L33" s="31">
        <f t="shared" si="3"/>
        <v>6.1543678485394509E-6</v>
      </c>
    </row>
    <row r="34" spans="2:12" x14ac:dyDescent="0.55000000000000004">
      <c r="B34" s="16">
        <v>23</v>
      </c>
      <c r="C34" s="30">
        <f t="shared" si="0"/>
        <v>1.6761072463616532E-7</v>
      </c>
      <c r="D34" s="31">
        <f t="shared" si="1"/>
        <v>1.9432902125724635E-4</v>
      </c>
      <c r="J34" s="16">
        <v>23</v>
      </c>
      <c r="K34" s="30">
        <f t="shared" si="2"/>
        <v>3.0308685889480699E-2</v>
      </c>
      <c r="L34" s="31">
        <f t="shared" si="3"/>
        <v>1.4678740707075505E-5</v>
      </c>
    </row>
    <row r="35" spans="2:12" x14ac:dyDescent="0.55000000000000004">
      <c r="B35" s="16">
        <v>24</v>
      </c>
      <c r="C35" s="30">
        <f t="shared" si="0"/>
        <v>2.9681065820987604E-8</v>
      </c>
      <c r="D35" s="31">
        <f t="shared" si="1"/>
        <v>5.8992738595949951E-5</v>
      </c>
      <c r="J35" s="16">
        <v>24</v>
      </c>
      <c r="K35" s="30">
        <f t="shared" si="2"/>
        <v>4.0095865707958853E-2</v>
      </c>
      <c r="L35" s="31">
        <f t="shared" si="3"/>
        <v>3.3289286960689144E-5</v>
      </c>
    </row>
    <row r="36" spans="2:12" x14ac:dyDescent="0.55000000000000004">
      <c r="B36" s="16">
        <v>25</v>
      </c>
      <c r="C36" s="30">
        <f t="shared" si="0"/>
        <v>4.7489705313580139E-9</v>
      </c>
      <c r="D36" s="31">
        <f t="shared" si="1"/>
        <v>1.6180865443460481E-5</v>
      </c>
      <c r="J36" s="16">
        <v>25</v>
      </c>
      <c r="K36" s="30">
        <f t="shared" si="2"/>
        <v>5.0520790792028147E-2</v>
      </c>
      <c r="L36" s="31">
        <f t="shared" si="3"/>
        <v>7.1904859835088432E-5</v>
      </c>
    </row>
    <row r="37" spans="2:12" x14ac:dyDescent="0.55000000000000004">
      <c r="B37" s="16">
        <v>26</v>
      </c>
      <c r="C37" s="30">
        <f t="shared" si="0"/>
        <v>6.8494767279201783E-10</v>
      </c>
      <c r="D37" s="31">
        <f t="shared" si="1"/>
        <v>4.0007634338226593E-6</v>
      </c>
      <c r="J37" s="16">
        <v>26</v>
      </c>
      <c r="K37" s="30">
        <f t="shared" si="2"/>
        <v>6.0722104317341513E-2</v>
      </c>
      <c r="L37" s="31">
        <f t="shared" si="3"/>
        <v>1.4815561779207791E-4</v>
      </c>
    </row>
    <row r="38" spans="2:12" x14ac:dyDescent="0.55000000000000004">
      <c r="B38" s="16">
        <v>27</v>
      </c>
      <c r="C38" s="30">
        <f t="shared" si="0"/>
        <v>8.8789513139706393E-11</v>
      </c>
      <c r="D38" s="31">
        <f t="shared" si="1"/>
        <v>8.8905854084947859E-7</v>
      </c>
      <c r="J38" s="16">
        <v>27</v>
      </c>
      <c r="K38" s="30">
        <f t="shared" si="2"/>
        <v>6.971797162361433E-2</v>
      </c>
      <c r="L38" s="31">
        <f t="shared" si="3"/>
        <v>2.9160788263837465E-4</v>
      </c>
    </row>
    <row r="39" spans="2:12" x14ac:dyDescent="0.55000000000000004">
      <c r="B39" s="16">
        <v>28</v>
      </c>
      <c r="C39" s="30">
        <f t="shared" si="0"/>
        <v>1.0305925632287321E-11</v>
      </c>
      <c r="D39" s="31">
        <f t="shared" si="1"/>
        <v>1.7690450557719224E-7</v>
      </c>
      <c r="J39" s="16">
        <v>28</v>
      </c>
      <c r="K39" s="30">
        <f t="shared" si="2"/>
        <v>7.6565272408076479E-2</v>
      </c>
      <c r="L39" s="31">
        <f t="shared" si="3"/>
        <v>5.4899647292632749E-4</v>
      </c>
    </row>
    <row r="40" spans="2:12" x14ac:dyDescent="0.55000000000000004">
      <c r="B40" s="16">
        <v>29</v>
      </c>
      <c r="C40" s="30">
        <f t="shared" si="0"/>
        <v>1.0661302378228284E-12</v>
      </c>
      <c r="D40" s="31">
        <f t="shared" si="1"/>
        <v>3.1372227590044039E-8</v>
      </c>
      <c r="J40" s="16">
        <v>29</v>
      </c>
      <c r="K40" s="30">
        <f t="shared" si="2"/>
        <v>8.0525545118839026E-2</v>
      </c>
      <c r="L40" s="31">
        <f t="shared" si="3"/>
        <v>9.8981630094106018E-4</v>
      </c>
    </row>
    <row r="41" spans="2:12" x14ac:dyDescent="0.55000000000000004">
      <c r="B41" s="16">
        <v>30</v>
      </c>
      <c r="C41" s="30">
        <f t="shared" si="0"/>
        <v>9.7728605133759428E-14</v>
      </c>
      <c r="D41" s="31">
        <f t="shared" si="1"/>
        <v>4.9299214784354808E-9</v>
      </c>
      <c r="J41" s="16">
        <v>30</v>
      </c>
      <c r="K41" s="30">
        <f t="shared" si="2"/>
        <v>8.1196591328162732E-2</v>
      </c>
      <c r="L41" s="31">
        <f t="shared" si="3"/>
        <v>1.7109681773409837E-3</v>
      </c>
    </row>
    <row r="42" spans="2:12" x14ac:dyDescent="0.55000000000000004">
      <c r="B42" s="16">
        <v>31</v>
      </c>
      <c r="C42" s="30">
        <f t="shared" si="0"/>
        <v>7.881339123690284E-15</v>
      </c>
      <c r="D42" s="31">
        <f t="shared" si="1"/>
        <v>6.8155596476066324E-10</v>
      </c>
      <c r="J42" s="16">
        <v>31</v>
      </c>
      <c r="K42" s="30">
        <f t="shared" si="2"/>
        <v>7.8577346446609062E-2</v>
      </c>
      <c r="L42" s="31">
        <f t="shared" si="3"/>
        <v>2.8384725522707477E-3</v>
      </c>
    </row>
    <row r="43" spans="2:12" x14ac:dyDescent="0.55000000000000004">
      <c r="B43" s="16">
        <v>32</v>
      </c>
      <c r="C43" s="30">
        <f t="shared" si="0"/>
        <v>5.5415665713447186E-16</v>
      </c>
      <c r="D43" s="31">
        <f t="shared" si="1"/>
        <v>8.2151835038116032E-11</v>
      </c>
      <c r="J43" s="16">
        <v>32</v>
      </c>
      <c r="K43" s="30">
        <f t="shared" si="2"/>
        <v>7.3052376774581873E-2</v>
      </c>
      <c r="L43" s="31">
        <f t="shared" si="3"/>
        <v>4.5238156301815099E-3</v>
      </c>
    </row>
    <row r="44" spans="2:12" x14ac:dyDescent="0.55000000000000004">
      <c r="B44" s="16">
        <v>33</v>
      </c>
      <c r="C44" s="30">
        <f t="shared" si="0"/>
        <v>3.3585251947543845E-17</v>
      </c>
      <c r="D44" s="31">
        <f t="shared" si="1"/>
        <v>8.5352555883756793E-12</v>
      </c>
      <c r="J44" s="16">
        <v>33</v>
      </c>
      <c r="K44" s="30">
        <f t="shared" si="2"/>
        <v>6.5304397419702023E-2</v>
      </c>
      <c r="L44" s="31">
        <f t="shared" si="3"/>
        <v>6.9326005761223266E-3</v>
      </c>
    </row>
    <row r="45" spans="2:12" x14ac:dyDescent="0.55000000000000004">
      <c r="B45" s="16">
        <v>34</v>
      </c>
      <c r="C45" s="30">
        <f t="shared" si="0"/>
        <v>1.7286526737706424E-18</v>
      </c>
      <c r="D45" s="31">
        <f t="shared" si="1"/>
        <v>7.5311078720961715E-13</v>
      </c>
      <c r="J45" s="16">
        <v>34</v>
      </c>
      <c r="K45" s="30">
        <f t="shared" si="2"/>
        <v>5.6180988956655332E-2</v>
      </c>
      <c r="L45" s="31">
        <f t="shared" si="3"/>
        <v>1.0224129421087969E-2</v>
      </c>
    </row>
    <row r="46" spans="2:12" x14ac:dyDescent="0.55000000000000004">
      <c r="B46" s="16">
        <v>35</v>
      </c>
      <c r="C46" s="30">
        <f t="shared" si="0"/>
        <v>7.4085114590170125E-20</v>
      </c>
      <c r="D46" s="31">
        <f t="shared" si="1"/>
        <v>5.5330588448053472E-14</v>
      </c>
      <c r="J46" s="16">
        <v>35</v>
      </c>
      <c r="K46" s="30">
        <f t="shared" si="2"/>
        <v>4.6549962278371659E-2</v>
      </c>
      <c r="L46" s="31">
        <f t="shared" si="3"/>
        <v>1.4522436891994311E-2</v>
      </c>
    </row>
    <row r="47" spans="2:12" x14ac:dyDescent="0.55000000000000004">
      <c r="B47" s="16">
        <v>36</v>
      </c>
      <c r="C47" s="30">
        <f t="shared" si="0"/>
        <v>2.5723998121586696E-21</v>
      </c>
      <c r="D47" s="31">
        <f t="shared" si="1"/>
        <v>3.2934874076222327E-15</v>
      </c>
      <c r="J47" s="16">
        <v>36</v>
      </c>
      <c r="K47" s="30">
        <f t="shared" si="2"/>
        <v>3.7175317097310666E-2</v>
      </c>
      <c r="L47" s="31">
        <f t="shared" si="3"/>
        <v>1.9881907649754151E-2</v>
      </c>
    </row>
    <row r="48" spans="2:12" x14ac:dyDescent="0.55000000000000004">
      <c r="B48" s="16">
        <v>37</v>
      </c>
      <c r="C48" s="30">
        <f t="shared" si="0"/>
        <v>6.9524319247531881E-23</v>
      </c>
      <c r="D48" s="31">
        <f t="shared" si="1"/>
        <v>1.5259401116396495E-16</v>
      </c>
      <c r="J48" s="16">
        <v>37</v>
      </c>
      <c r="K48" s="30">
        <f t="shared" si="2"/>
        <v>2.8635041547928484E-2</v>
      </c>
      <c r="L48" s="31">
        <f t="shared" si="3"/>
        <v>2.625332979233946E-2</v>
      </c>
    </row>
    <row r="49" spans="2:12" x14ac:dyDescent="0.55000000000000004">
      <c r="B49" s="16">
        <v>38</v>
      </c>
      <c r="C49" s="30">
        <f t="shared" si="0"/>
        <v>1.3721905114644414E-24</v>
      </c>
      <c r="D49" s="31">
        <f t="shared" si="1"/>
        <v>5.1629552649462395E-18</v>
      </c>
      <c r="J49" s="16">
        <v>38</v>
      </c>
      <c r="K49" s="30">
        <f t="shared" si="2"/>
        <v>2.1287892729709993E-2</v>
      </c>
      <c r="L49" s="31">
        <f t="shared" si="3"/>
        <v>3.3458190975951436E-2</v>
      </c>
    </row>
    <row r="50" spans="2:12" x14ac:dyDescent="0.55000000000000004">
      <c r="B50" s="16">
        <v>39</v>
      </c>
      <c r="C50" s="30">
        <f t="shared" si="0"/>
        <v>1.7592186044415982E-26</v>
      </c>
      <c r="D50" s="31">
        <f t="shared" si="1"/>
        <v>1.1347154428453148E-19</v>
      </c>
      <c r="J50" s="16">
        <v>39</v>
      </c>
      <c r="K50" s="30">
        <f t="shared" si="2"/>
        <v>1.5283615293125096E-2</v>
      </c>
      <c r="L50" s="31">
        <f t="shared" si="3"/>
        <v>4.1179311970401734E-2</v>
      </c>
    </row>
    <row r="51" spans="2:12" x14ac:dyDescent="0.55000000000000004">
      <c r="B51" s="16">
        <v>40</v>
      </c>
      <c r="C51" s="30">
        <f t="shared" si="0"/>
        <v>1.0995116277760022E-28</v>
      </c>
      <c r="D51" s="31">
        <f t="shared" si="1"/>
        <v>1.2157665459056889E-21</v>
      </c>
      <c r="J51" s="16">
        <v>40</v>
      </c>
      <c r="K51" s="30">
        <f t="shared" si="2"/>
        <v>1.0603008109605567E-2</v>
      </c>
      <c r="L51" s="31">
        <f t="shared" si="3"/>
        <v>4.8973967450513502E-2</v>
      </c>
    </row>
    <row r="52" spans="2:12" x14ac:dyDescent="0.55000000000000004">
      <c r="J52" s="16">
        <v>41</v>
      </c>
      <c r="K52" s="30">
        <f t="shared" si="2"/>
        <v>7.1117737320525063E-3</v>
      </c>
      <c r="L52" s="31">
        <f t="shared" si="3"/>
        <v>5.6311530518012042E-2</v>
      </c>
    </row>
    <row r="53" spans="2:12" x14ac:dyDescent="0.55000000000000004">
      <c r="J53" s="16">
        <v>42</v>
      </c>
      <c r="K53" s="30">
        <f t="shared" si="2"/>
        <v>4.614186528534063E-3</v>
      </c>
      <c r="L53" s="31">
        <f t="shared" si="3"/>
        <v>6.2632212514931729E-2</v>
      </c>
    </row>
    <row r="54" spans="2:12" x14ac:dyDescent="0.55000000000000004">
      <c r="J54" s="16">
        <v>43</v>
      </c>
      <c r="K54" s="30">
        <f t="shared" si="2"/>
        <v>2.8972799132655777E-3</v>
      </c>
      <c r="L54" s="31">
        <f t="shared" si="3"/>
        <v>6.7418062640657458E-2</v>
      </c>
    </row>
    <row r="55" spans="2:12" x14ac:dyDescent="0.55000000000000004">
      <c r="J55" s="16">
        <v>44</v>
      </c>
      <c r="K55" s="30">
        <f t="shared" si="2"/>
        <v>1.7614144927239597E-3</v>
      </c>
      <c r="L55" s="31">
        <f t="shared" si="3"/>
        <v>7.0263630219646239E-2</v>
      </c>
    </row>
    <row r="56" spans="2:12" x14ac:dyDescent="0.55000000000000004">
      <c r="J56" s="16">
        <v>45</v>
      </c>
      <c r="K56" s="30">
        <f t="shared" si="2"/>
        <v>1.037277423492999E-3</v>
      </c>
      <c r="L56" s="31">
        <f t="shared" si="3"/>
        <v>7.0932807650309529E-2</v>
      </c>
    </row>
    <row r="57" spans="2:12" x14ac:dyDescent="0.55000000000000004">
      <c r="J57" s="16">
        <v>46</v>
      </c>
      <c r="K57" s="30">
        <f t="shared" si="2"/>
        <v>5.9192461666720045E-4</v>
      </c>
      <c r="L57" s="31">
        <f t="shared" si="3"/>
        <v>6.939079009269411E-2</v>
      </c>
    </row>
    <row r="58" spans="2:12" x14ac:dyDescent="0.55000000000000004">
      <c r="J58" s="16">
        <v>47</v>
      </c>
      <c r="K58" s="30">
        <f t="shared" si="2"/>
        <v>3.27447660283983E-4</v>
      </c>
      <c r="L58" s="31">
        <f t="shared" si="3"/>
        <v>6.5805247747478909E-2</v>
      </c>
    </row>
    <row r="59" spans="2:12" x14ac:dyDescent="0.55000000000000004">
      <c r="J59" s="16">
        <v>48</v>
      </c>
      <c r="K59" s="30">
        <f t="shared" si="2"/>
        <v>1.7566202608984457E-4</v>
      </c>
      <c r="L59" s="31">
        <f t="shared" si="3"/>
        <v>6.0517326053485067E-2</v>
      </c>
    </row>
    <row r="60" spans="2:12" x14ac:dyDescent="0.55000000000000004">
      <c r="J60" s="16">
        <v>49</v>
      </c>
      <c r="K60" s="30">
        <f t="shared" si="2"/>
        <v>9.1415952352878489E-5</v>
      </c>
      <c r="L60" s="31">
        <f t="shared" si="3"/>
        <v>5.3989217995237405E-2</v>
      </c>
    </row>
    <row r="61" spans="2:12" x14ac:dyDescent="0.55000000000000004">
      <c r="J61" s="16">
        <v>50</v>
      </c>
      <c r="K61" s="30">
        <f t="shared" si="2"/>
        <v>4.6165055938203447E-5</v>
      </c>
      <c r="L61" s="31">
        <f t="shared" si="3"/>
        <v>4.6739237293019813E-2</v>
      </c>
    </row>
    <row r="62" spans="2:12" x14ac:dyDescent="0.55000000000000004">
      <c r="J62" s="16">
        <v>51</v>
      </c>
      <c r="K62" s="30">
        <f t="shared" si="2"/>
        <v>2.2629929381472324E-5</v>
      </c>
      <c r="L62" s="31">
        <f t="shared" si="3"/>
        <v>3.9276669994134296E-2</v>
      </c>
    </row>
    <row r="63" spans="2:12" x14ac:dyDescent="0.55000000000000004">
      <c r="J63" s="16">
        <v>52</v>
      </c>
      <c r="K63" s="30">
        <f t="shared" si="2"/>
        <v>1.0770976003681624E-5</v>
      </c>
      <c r="L63" s="31">
        <f t="shared" si="3"/>
        <v>3.2047173044664513E-2</v>
      </c>
    </row>
    <row r="64" spans="2:12" x14ac:dyDescent="0.55000000000000004">
      <c r="J64" s="16">
        <v>53</v>
      </c>
      <c r="K64" s="30">
        <f t="shared" si="2"/>
        <v>4.9790360771735812E-6</v>
      </c>
      <c r="L64" s="31">
        <f t="shared" si="3"/>
        <v>2.5395872978790764E-2</v>
      </c>
    </row>
    <row r="65" spans="10:12" x14ac:dyDescent="0.55000000000000004">
      <c r="J65" s="16">
        <v>54</v>
      </c>
      <c r="K65" s="30">
        <f t="shared" si="2"/>
        <v>2.235956016138115E-6</v>
      </c>
      <c r="L65" s="31">
        <f t="shared" si="3"/>
        <v>1.9550791102719834E-2</v>
      </c>
    </row>
    <row r="66" spans="10:12" x14ac:dyDescent="0.55000000000000004">
      <c r="J66" s="16">
        <v>55</v>
      </c>
      <c r="K66" s="30">
        <f t="shared" si="2"/>
        <v>9.7568989795118297E-7</v>
      </c>
      <c r="L66" s="31">
        <f t="shared" si="3"/>
        <v>1.4625007370346318E-2</v>
      </c>
    </row>
    <row r="67" spans="10:12" x14ac:dyDescent="0.55000000000000004">
      <c r="J67" s="16">
        <v>56</v>
      </c>
      <c r="K67" s="30">
        <f t="shared" si="2"/>
        <v>4.1379705493465233E-7</v>
      </c>
      <c r="L67" s="31">
        <f t="shared" si="3"/>
        <v>1.0632977297318102E-2</v>
      </c>
    </row>
    <row r="68" spans="10:12" x14ac:dyDescent="0.55000000000000004">
      <c r="J68" s="16">
        <v>57</v>
      </c>
      <c r="K68" s="30">
        <f t="shared" si="2"/>
        <v>1.7060054019235719E-7</v>
      </c>
      <c r="L68" s="31">
        <f t="shared" si="3"/>
        <v>7.5150365860744478E-3</v>
      </c>
    </row>
    <row r="69" spans="10:12" x14ac:dyDescent="0.55000000000000004">
      <c r="J69" s="16">
        <v>58</v>
      </c>
      <c r="K69" s="30">
        <f t="shared" si="2"/>
        <v>6.8387285508143155E-8</v>
      </c>
      <c r="L69" s="31">
        <f t="shared" si="3"/>
        <v>5.1642739101348993E-3</v>
      </c>
    </row>
    <row r="70" spans="10:12" x14ac:dyDescent="0.55000000000000004">
      <c r="J70" s="16">
        <v>59</v>
      </c>
      <c r="K70" s="30">
        <f t="shared" si="2"/>
        <v>2.6659450282835367E-8</v>
      </c>
      <c r="L70" s="31">
        <f t="shared" si="3"/>
        <v>3.4511854702112045E-3</v>
      </c>
    </row>
    <row r="71" spans="10:12" x14ac:dyDescent="0.55000000000000004">
      <c r="J71" s="16">
        <v>60</v>
      </c>
      <c r="K71" s="30">
        <f t="shared" si="2"/>
        <v>1.0108374898908435E-8</v>
      </c>
      <c r="L71" s="31">
        <f t="shared" si="3"/>
        <v>2.2432705556372909E-3</v>
      </c>
    </row>
    <row r="72" spans="10:12" x14ac:dyDescent="0.55000000000000004">
      <c r="J72" s="16">
        <v>61</v>
      </c>
      <c r="K72" s="30">
        <f t="shared" si="2"/>
        <v>3.7284989381219922E-9</v>
      </c>
      <c r="L72" s="31">
        <f t="shared" si="3"/>
        <v>1.4184614754615241E-3</v>
      </c>
    </row>
    <row r="73" spans="10:12" x14ac:dyDescent="0.55000000000000004">
      <c r="J73" s="16">
        <v>62</v>
      </c>
      <c r="K73" s="30">
        <f t="shared" si="2"/>
        <v>1.3380500221485903E-9</v>
      </c>
      <c r="L73" s="31">
        <f t="shared" si="3"/>
        <v>8.7264795840604956E-4</v>
      </c>
    </row>
    <row r="74" spans="10:12" x14ac:dyDescent="0.55000000000000004">
      <c r="J74" s="16">
        <v>63</v>
      </c>
      <c r="K74" s="30">
        <f t="shared" si="2"/>
        <v>4.6725556328999143E-10</v>
      </c>
      <c r="L74" s="31">
        <f t="shared" si="3"/>
        <v>5.2240149890974438E-4</v>
      </c>
    </row>
    <row r="75" spans="10:12" x14ac:dyDescent="0.55000000000000004">
      <c r="J75" s="16">
        <v>64</v>
      </c>
      <c r="K75" s="30">
        <f t="shared" si="2"/>
        <v>1.587938828368324E-10</v>
      </c>
      <c r="L75" s="31">
        <f t="shared" si="3"/>
        <v>3.043455161059011E-4</v>
      </c>
    </row>
    <row r="76" spans="10:12" x14ac:dyDescent="0.55000000000000004">
      <c r="J76" s="16">
        <v>65</v>
      </c>
      <c r="K76" s="30">
        <f t="shared" si="2"/>
        <v>5.2524130476798579E-11</v>
      </c>
      <c r="L76" s="31">
        <f t="shared" si="3"/>
        <v>1.7257394100070805E-4</v>
      </c>
    </row>
    <row r="77" spans="10:12" x14ac:dyDescent="0.55000000000000004">
      <c r="J77" s="16">
        <v>66</v>
      </c>
      <c r="K77" s="30">
        <f t="shared" ref="K77:K140" si="4">_xlfn.BINOM.DIST(J77, $N$5, $L$5, FALSE)</f>
        <v>1.6911178373211466E-11</v>
      </c>
      <c r="L77" s="31">
        <f t="shared" ref="L77:L140" si="5">_xlfn.BINOM.DIST(J77, $N$5, $L$6, FALSE)</f>
        <v>9.5251850552339036E-5</v>
      </c>
    </row>
    <row r="78" spans="10:12" x14ac:dyDescent="0.55000000000000004">
      <c r="J78" s="16">
        <v>67</v>
      </c>
      <c r="K78" s="30">
        <f t="shared" si="4"/>
        <v>5.300518594588717E-12</v>
      </c>
      <c r="L78" s="31">
        <f t="shared" si="5"/>
        <v>5.1180098804241638E-5</v>
      </c>
    </row>
    <row r="79" spans="10:12" x14ac:dyDescent="0.55000000000000004">
      <c r="J79" s="16">
        <v>68</v>
      </c>
      <c r="K79" s="30">
        <f t="shared" si="4"/>
        <v>1.617437659378174E-12</v>
      </c>
      <c r="L79" s="31">
        <f t="shared" si="5"/>
        <v>2.6772782777849346E-5</v>
      </c>
    </row>
    <row r="80" spans="10:12" x14ac:dyDescent="0.55000000000000004">
      <c r="J80" s="16">
        <v>69</v>
      </c>
      <c r="K80" s="30">
        <f t="shared" si="4"/>
        <v>4.8054307271380935E-13</v>
      </c>
      <c r="L80" s="31">
        <f t="shared" si="5"/>
        <v>1.3635827253314456E-5</v>
      </c>
    </row>
    <row r="81" spans="10:12" x14ac:dyDescent="0.55000000000000004">
      <c r="J81" s="16">
        <v>70</v>
      </c>
      <c r="K81" s="30">
        <f t="shared" si="4"/>
        <v>1.3901424603506562E-13</v>
      </c>
      <c r="L81" s="31">
        <f t="shared" si="5"/>
        <v>6.7622571888886186E-6</v>
      </c>
    </row>
    <row r="82" spans="10:12" x14ac:dyDescent="0.55000000000000004">
      <c r="J82" s="16">
        <v>71</v>
      </c>
      <c r="K82" s="30">
        <f t="shared" si="4"/>
        <v>3.9158942545088795E-14</v>
      </c>
      <c r="L82" s="31">
        <f t="shared" si="5"/>
        <v>3.2654763085176493E-6</v>
      </c>
    </row>
    <row r="83" spans="10:12" x14ac:dyDescent="0.55000000000000004">
      <c r="J83" s="16">
        <v>72</v>
      </c>
      <c r="K83" s="30">
        <f t="shared" si="4"/>
        <v>1.0741515489798639E-14</v>
      </c>
      <c r="L83" s="31">
        <f t="shared" si="5"/>
        <v>1.5355513593624621E-6</v>
      </c>
    </row>
    <row r="84" spans="10:12" x14ac:dyDescent="0.55000000000000004">
      <c r="J84" s="16">
        <v>73</v>
      </c>
      <c r="K84" s="30">
        <f t="shared" si="4"/>
        <v>2.8693089322064762E-15</v>
      </c>
      <c r="L84" s="31">
        <f t="shared" si="5"/>
        <v>7.0316833285873841E-7</v>
      </c>
    </row>
    <row r="85" spans="10:12" x14ac:dyDescent="0.55000000000000004">
      <c r="J85" s="16">
        <v>74</v>
      </c>
      <c r="K85" s="30">
        <f t="shared" si="4"/>
        <v>7.4640806682398859E-16</v>
      </c>
      <c r="L85" s="31">
        <f t="shared" si="5"/>
        <v>3.1357506735592539E-7</v>
      </c>
    </row>
    <row r="86" spans="10:12" x14ac:dyDescent="0.55000000000000004">
      <c r="J86" s="16">
        <v>75</v>
      </c>
      <c r="K86" s="30">
        <f t="shared" si="4"/>
        <v>1.8909004359541072E-16</v>
      </c>
      <c r="L86" s="31">
        <f t="shared" si="5"/>
        <v>1.361811721088582E-7</v>
      </c>
    </row>
    <row r="87" spans="10:12" x14ac:dyDescent="0.55000000000000004">
      <c r="J87" s="16">
        <v>76</v>
      </c>
      <c r="K87" s="30">
        <f t="shared" si="4"/>
        <v>4.6650504176498936E-17</v>
      </c>
      <c r="L87" s="31">
        <f t="shared" si="5"/>
        <v>5.759542053476172E-8</v>
      </c>
    </row>
    <row r="88" spans="10:12" x14ac:dyDescent="0.55000000000000004">
      <c r="J88" s="16">
        <v>77</v>
      </c>
      <c r="K88" s="30">
        <f t="shared" si="4"/>
        <v>1.1208238016431737E-17</v>
      </c>
      <c r="L88" s="31">
        <f t="shared" si="5"/>
        <v>2.3722047047712682E-8</v>
      </c>
    </row>
    <row r="89" spans="10:12" x14ac:dyDescent="0.55000000000000004">
      <c r="J89" s="16">
        <v>78</v>
      </c>
      <c r="K89" s="30">
        <f t="shared" si="4"/>
        <v>2.6224403051266092E-18</v>
      </c>
      <c r="L89" s="31">
        <f t="shared" si="5"/>
        <v>9.5148870026539642E-9</v>
      </c>
    </row>
    <row r="90" spans="10:12" x14ac:dyDescent="0.55000000000000004">
      <c r="J90" s="16">
        <v>79</v>
      </c>
      <c r="K90" s="30">
        <f t="shared" si="4"/>
        <v>5.9751804420606595E-19</v>
      </c>
      <c r="L90" s="31">
        <f t="shared" si="5"/>
        <v>3.7164838925375111E-9</v>
      </c>
    </row>
    <row r="91" spans="10:12" x14ac:dyDescent="0.55000000000000004">
      <c r="J91" s="16">
        <v>80</v>
      </c>
      <c r="K91" s="30">
        <f t="shared" si="4"/>
        <v>1.3257431605822025E-19</v>
      </c>
      <c r="L91" s="31">
        <f t="shared" si="5"/>
        <v>1.4135911948401781E-9</v>
      </c>
    </row>
    <row r="92" spans="10:12" x14ac:dyDescent="0.55000000000000004">
      <c r="J92" s="16">
        <v>81</v>
      </c>
      <c r="K92" s="30">
        <f t="shared" si="4"/>
        <v>2.8642599148381061E-20</v>
      </c>
      <c r="L92" s="31">
        <f t="shared" si="5"/>
        <v>5.2355229438524403E-10</v>
      </c>
    </row>
    <row r="93" spans="10:12" x14ac:dyDescent="0.55000000000000004">
      <c r="J93" s="16">
        <v>82</v>
      </c>
      <c r="K93" s="30">
        <f t="shared" si="4"/>
        <v>6.0254248208485064E-21</v>
      </c>
      <c r="L93" s="31">
        <f t="shared" si="5"/>
        <v>1.8880718630269277E-10</v>
      </c>
    </row>
    <row r="94" spans="10:12" x14ac:dyDescent="0.55000000000000004">
      <c r="J94" s="16">
        <v>83</v>
      </c>
      <c r="K94" s="30">
        <f t="shared" si="4"/>
        <v>1.2341231560773832E-21</v>
      </c>
      <c r="L94" s="31">
        <f t="shared" si="5"/>
        <v>6.6293745276677434E-11</v>
      </c>
    </row>
    <row r="95" spans="10:12" x14ac:dyDescent="0.55000000000000004">
      <c r="J95" s="16">
        <v>84</v>
      </c>
      <c r="K95" s="30">
        <f t="shared" si="4"/>
        <v>2.4609003409877031E-22</v>
      </c>
      <c r="L95" s="31">
        <f t="shared" si="5"/>
        <v>2.266163741600709E-11</v>
      </c>
    </row>
    <row r="96" spans="10:12" x14ac:dyDescent="0.55000000000000004">
      <c r="J96" s="16">
        <v>85</v>
      </c>
      <c r="K96" s="30">
        <f t="shared" si="4"/>
        <v>4.7770418383877783E-23</v>
      </c>
      <c r="L96" s="31">
        <f t="shared" si="5"/>
        <v>7.5411835434779365E-12</v>
      </c>
    </row>
    <row r="97" spans="10:12" x14ac:dyDescent="0.55000000000000004">
      <c r="J97" s="16">
        <v>86</v>
      </c>
      <c r="K97" s="30">
        <f t="shared" si="4"/>
        <v>9.0263871946282616E-24</v>
      </c>
      <c r="L97" s="31">
        <f t="shared" si="5"/>
        <v>2.4427421777046284E-12</v>
      </c>
    </row>
    <row r="98" spans="10:12" x14ac:dyDescent="0.55000000000000004">
      <c r="J98" s="16">
        <v>87</v>
      </c>
      <c r="K98" s="30">
        <f t="shared" si="4"/>
        <v>1.6600252311960023E-24</v>
      </c>
      <c r="L98" s="31">
        <f t="shared" si="5"/>
        <v>7.7012561267536144E-13</v>
      </c>
    </row>
    <row r="99" spans="10:12" x14ac:dyDescent="0.55000000000000004">
      <c r="J99" s="16">
        <v>88</v>
      </c>
      <c r="K99" s="30">
        <f t="shared" si="4"/>
        <v>2.9710678853791919E-25</v>
      </c>
      <c r="L99" s="31">
        <f t="shared" si="5"/>
        <v>2.3628854025266786E-13</v>
      </c>
    </row>
    <row r="100" spans="10:12" x14ac:dyDescent="0.55000000000000004">
      <c r="J100" s="16">
        <v>89</v>
      </c>
      <c r="K100" s="30">
        <f t="shared" si="4"/>
        <v>5.1743317104917901E-26</v>
      </c>
      <c r="L100" s="31">
        <f t="shared" si="5"/>
        <v>7.0545214264840615E-14</v>
      </c>
    </row>
    <row r="101" spans="10:12" x14ac:dyDescent="0.55000000000000004">
      <c r="J101" s="16">
        <v>90</v>
      </c>
      <c r="K101" s="30">
        <f t="shared" si="4"/>
        <v>8.7676176205554956E-27</v>
      </c>
      <c r="L101" s="31">
        <f t="shared" si="5"/>
        <v>2.0491705095977846E-14</v>
      </c>
    </row>
    <row r="102" spans="10:12" x14ac:dyDescent="0.55000000000000004">
      <c r="J102" s="16">
        <v>91</v>
      </c>
      <c r="K102" s="30">
        <f t="shared" si="4"/>
        <v>1.445211695695962E-27</v>
      </c>
      <c r="L102" s="31">
        <f t="shared" si="5"/>
        <v>5.7904347209984301E-15</v>
      </c>
    </row>
    <row r="103" spans="10:12" x14ac:dyDescent="0.55000000000000004">
      <c r="J103" s="16">
        <v>92</v>
      </c>
      <c r="K103" s="30">
        <f t="shared" si="4"/>
        <v>2.317051359947334E-28</v>
      </c>
      <c r="L103" s="31">
        <f t="shared" si="5"/>
        <v>1.5914704124483337E-15</v>
      </c>
    </row>
    <row r="104" spans="10:12" x14ac:dyDescent="0.55000000000000004">
      <c r="J104" s="16">
        <v>93</v>
      </c>
      <c r="K104" s="30">
        <f t="shared" si="4"/>
        <v>3.6126069590577036E-29</v>
      </c>
      <c r="L104" s="31">
        <f t="shared" si="5"/>
        <v>4.2536997199079192E-16</v>
      </c>
    </row>
    <row r="105" spans="10:12" x14ac:dyDescent="0.55000000000000004">
      <c r="J105" s="16">
        <v>94</v>
      </c>
      <c r="K105" s="30">
        <f t="shared" si="4"/>
        <v>5.476558421975755E-30</v>
      </c>
      <c r="L105" s="31">
        <f t="shared" si="5"/>
        <v>1.1054447600368637E-16</v>
      </c>
    </row>
    <row r="106" spans="10:12" x14ac:dyDescent="0.55000000000000004">
      <c r="J106" s="16">
        <v>95</v>
      </c>
      <c r="K106" s="30">
        <f t="shared" si="4"/>
        <v>8.0707176744907653E-31</v>
      </c>
      <c r="L106" s="31">
        <f t="shared" si="5"/>
        <v>2.7927025516720765E-17</v>
      </c>
    </row>
    <row r="107" spans="10:12" x14ac:dyDescent="0.55000000000000004">
      <c r="J107" s="16">
        <v>96</v>
      </c>
      <c r="K107" s="30">
        <f t="shared" si="4"/>
        <v>1.155962166919231E-31</v>
      </c>
      <c r="L107" s="31">
        <f t="shared" si="5"/>
        <v>6.8570821581234312E-18</v>
      </c>
    </row>
    <row r="108" spans="10:12" x14ac:dyDescent="0.55000000000000004">
      <c r="J108" s="16">
        <v>97</v>
      </c>
      <c r="K108" s="30">
        <f t="shared" si="4"/>
        <v>1.6088133250937838E-32</v>
      </c>
      <c r="L108" s="31">
        <f t="shared" si="5"/>
        <v>1.6360048742503818E-18</v>
      </c>
    </row>
    <row r="109" spans="10:12" x14ac:dyDescent="0.55000000000000004">
      <c r="J109" s="16">
        <v>98</v>
      </c>
      <c r="K109" s="30">
        <f t="shared" si="4"/>
        <v>2.1751812813767677E-33</v>
      </c>
      <c r="L109" s="31">
        <f t="shared" si="5"/>
        <v>3.7919063411925457E-19</v>
      </c>
    </row>
    <row r="110" spans="10:12" x14ac:dyDescent="0.55000000000000004">
      <c r="J110" s="16">
        <v>99</v>
      </c>
      <c r="K110" s="30">
        <f t="shared" si="4"/>
        <v>2.8562986523128985E-34</v>
      </c>
      <c r="L110" s="31">
        <f t="shared" si="5"/>
        <v>8.5358930624247459E-20</v>
      </c>
    </row>
    <row r="111" spans="10:12" x14ac:dyDescent="0.55000000000000004">
      <c r="J111" s="16">
        <v>100</v>
      </c>
      <c r="K111" s="30">
        <f t="shared" si="4"/>
        <v>3.6417807816988946E-35</v>
      </c>
      <c r="L111" s="31">
        <f t="shared" si="5"/>
        <v>1.865702340787123E-20</v>
      </c>
    </row>
    <row r="112" spans="10:12" x14ac:dyDescent="0.55000000000000004">
      <c r="J112" s="16">
        <v>101</v>
      </c>
      <c r="K112" s="30">
        <f t="shared" si="4"/>
        <v>4.50715443279578E-36</v>
      </c>
      <c r="L112" s="31">
        <f t="shared" si="5"/>
        <v>3.9583500865356099E-21</v>
      </c>
    </row>
    <row r="113" spans="10:12" x14ac:dyDescent="0.55000000000000004">
      <c r="J113" s="16">
        <v>102</v>
      </c>
      <c r="K113" s="30">
        <f t="shared" si="4"/>
        <v>5.4130040982106182E-37</v>
      </c>
      <c r="L113" s="31">
        <f t="shared" si="5"/>
        <v>8.1495442958086619E-22</v>
      </c>
    </row>
    <row r="114" spans="10:12" x14ac:dyDescent="0.55000000000000004">
      <c r="J114" s="16">
        <v>103</v>
      </c>
      <c r="K114" s="30">
        <f t="shared" si="4"/>
        <v>6.3064125416046356E-38</v>
      </c>
      <c r="L114" s="31">
        <f t="shared" si="5"/>
        <v>1.62764823661088E-22</v>
      </c>
    </row>
    <row r="115" spans="10:12" x14ac:dyDescent="0.55000000000000004">
      <c r="J115" s="16">
        <v>104</v>
      </c>
      <c r="K115" s="30">
        <f t="shared" si="4"/>
        <v>7.1250334003707893E-39</v>
      </c>
      <c r="L115" s="31">
        <f t="shared" si="5"/>
        <v>3.1524505681611871E-23</v>
      </c>
    </row>
    <row r="116" spans="10:12" x14ac:dyDescent="0.55000000000000004">
      <c r="J116" s="16">
        <v>105</v>
      </c>
      <c r="K116" s="30">
        <f t="shared" si="4"/>
        <v>7.8036080099295478E-40</v>
      </c>
      <c r="L116" s="31">
        <f t="shared" si="5"/>
        <v>5.9188867810373048E-24</v>
      </c>
    </row>
    <row r="117" spans="10:12" x14ac:dyDescent="0.55000000000000004">
      <c r="J117" s="16">
        <v>106</v>
      </c>
      <c r="K117" s="30">
        <f t="shared" si="4"/>
        <v>8.2821311426142478E-41</v>
      </c>
      <c r="L117" s="31">
        <f t="shared" si="5"/>
        <v>1.0768864089488412E-24</v>
      </c>
    </row>
    <row r="118" spans="10:12" x14ac:dyDescent="0.55000000000000004">
      <c r="J118" s="16">
        <v>107</v>
      </c>
      <c r="K118" s="30">
        <f t="shared" si="4"/>
        <v>8.5143404269864752E-42</v>
      </c>
      <c r="L118" s="31">
        <f t="shared" si="5"/>
        <v>1.8978505471461508E-25</v>
      </c>
    </row>
    <row r="119" spans="10:12" x14ac:dyDescent="0.55000000000000004">
      <c r="J119" s="16">
        <v>108</v>
      </c>
      <c r="K119" s="30">
        <f t="shared" si="4"/>
        <v>8.474922184269032E-43</v>
      </c>
      <c r="L119" s="31">
        <f t="shared" si="5"/>
        <v>3.2383957748922503E-26</v>
      </c>
    </row>
    <row r="120" spans="10:12" x14ac:dyDescent="0.55000000000000004">
      <c r="J120" s="16">
        <v>109</v>
      </c>
      <c r="K120" s="30">
        <f t="shared" si="4"/>
        <v>8.163915865580277E-44</v>
      </c>
      <c r="L120" s="31">
        <f t="shared" si="5"/>
        <v>5.3478095365193968E-27</v>
      </c>
    </row>
    <row r="121" spans="10:12" x14ac:dyDescent="0.55000000000000004">
      <c r="J121" s="16">
        <v>110</v>
      </c>
      <c r="K121" s="30">
        <f t="shared" si="4"/>
        <v>7.607285238381516E-45</v>
      </c>
      <c r="L121" s="31">
        <f t="shared" si="5"/>
        <v>8.5426048440502188E-28</v>
      </c>
    </row>
    <row r="122" spans="10:12" x14ac:dyDescent="0.55000000000000004">
      <c r="J122" s="16">
        <v>111</v>
      </c>
      <c r="K122" s="30">
        <f t="shared" si="4"/>
        <v>6.8534101246679122E-46</v>
      </c>
      <c r="L122" s="31">
        <f t="shared" si="5"/>
        <v>1.319321211436332E-28</v>
      </c>
    </row>
    <row r="123" spans="10:12" x14ac:dyDescent="0.55000000000000004">
      <c r="J123" s="16">
        <v>112</v>
      </c>
      <c r="K123" s="30">
        <f t="shared" si="4"/>
        <v>5.9661382781709153E-47</v>
      </c>
      <c r="L123" s="31">
        <f t="shared" si="5"/>
        <v>1.9688849711486265E-29</v>
      </c>
    </row>
    <row r="124" spans="10:12" x14ac:dyDescent="0.55000000000000004">
      <c r="J124" s="16">
        <v>113</v>
      </c>
      <c r="K124" s="30">
        <f t="shared" si="4"/>
        <v>5.015779968373737E-48</v>
      </c>
      <c r="L124" s="31">
        <f t="shared" si="5"/>
        <v>2.8375839027932116E-30</v>
      </c>
    </row>
    <row r="125" spans="10:12" x14ac:dyDescent="0.55000000000000004">
      <c r="J125" s="16">
        <v>114</v>
      </c>
      <c r="K125" s="30">
        <f t="shared" si="4"/>
        <v>4.0698214655664282E-49</v>
      </c>
      <c r="L125" s="31">
        <f t="shared" si="5"/>
        <v>3.9470152031334021E-31</v>
      </c>
    </row>
    <row r="126" spans="10:12" x14ac:dyDescent="0.55000000000000004">
      <c r="J126" s="16">
        <v>115</v>
      </c>
      <c r="K126" s="30">
        <f t="shared" si="4"/>
        <v>3.1850776687041376E-50</v>
      </c>
      <c r="L126" s="31">
        <f t="shared" si="5"/>
        <v>5.2953744340175556E-32</v>
      </c>
    </row>
    <row r="127" spans="10:12" x14ac:dyDescent="0.55000000000000004">
      <c r="J127" s="16">
        <v>116</v>
      </c>
      <c r="K127" s="30">
        <f t="shared" si="4"/>
        <v>2.4025370345828393E-51</v>
      </c>
      <c r="L127" s="31">
        <f t="shared" si="5"/>
        <v>6.8474669405398232E-33</v>
      </c>
    </row>
    <row r="128" spans="10:12" x14ac:dyDescent="0.55000000000000004">
      <c r="J128" s="16">
        <v>117</v>
      </c>
      <c r="K128" s="30">
        <f t="shared" si="4"/>
        <v>1.7454328883721585E-52</v>
      </c>
      <c r="L128" s="31">
        <f t="shared" si="5"/>
        <v>8.5279808050678966E-34</v>
      </c>
    </row>
    <row r="129" spans="10:12" x14ac:dyDescent="0.55000000000000004">
      <c r="J129" s="16">
        <v>118</v>
      </c>
      <c r="K129" s="30">
        <f t="shared" si="4"/>
        <v>1.2203238414466348E-53</v>
      </c>
      <c r="L129" s="31">
        <f t="shared" si="5"/>
        <v>1.0221187647720657E-34</v>
      </c>
    </row>
    <row r="130" spans="10:12" x14ac:dyDescent="0.55000000000000004">
      <c r="J130" s="16">
        <v>119</v>
      </c>
      <c r="K130" s="30">
        <f t="shared" si="4"/>
        <v>8.2038577576243161E-55</v>
      </c>
      <c r="L130" s="31">
        <f t="shared" si="5"/>
        <v>1.1779519978165368E-35</v>
      </c>
    </row>
    <row r="131" spans="10:12" x14ac:dyDescent="0.55000000000000004">
      <c r="J131" s="16">
        <v>120</v>
      </c>
      <c r="K131" s="30">
        <f t="shared" si="4"/>
        <v>5.2983248017991722E-56</v>
      </c>
      <c r="L131" s="31">
        <f t="shared" si="5"/>
        <v>1.304161140439779E-36</v>
      </c>
    </row>
    <row r="132" spans="10:12" x14ac:dyDescent="0.55000000000000004">
      <c r="J132" s="16">
        <v>121</v>
      </c>
      <c r="K132" s="30">
        <f t="shared" si="4"/>
        <v>3.2840856209499224E-57</v>
      </c>
      <c r="L132" s="31">
        <f t="shared" si="5"/>
        <v>1.3857674455676111E-37</v>
      </c>
    </row>
    <row r="133" spans="10:12" x14ac:dyDescent="0.55000000000000004">
      <c r="J133" s="16">
        <v>122</v>
      </c>
      <c r="K133" s="30">
        <f t="shared" si="4"/>
        <v>1.9516082583513719E-58</v>
      </c>
      <c r="L133" s="31">
        <f t="shared" si="5"/>
        <v>1.4117303016906553E-38</v>
      </c>
    </row>
    <row r="134" spans="10:12" x14ac:dyDescent="0.55000000000000004">
      <c r="J134" s="16">
        <v>123</v>
      </c>
      <c r="K134" s="30">
        <f t="shared" si="4"/>
        <v>1.1106713665414092E-59</v>
      </c>
      <c r="L134" s="31">
        <f t="shared" si="5"/>
        <v>1.3772978553079966E-39</v>
      </c>
    </row>
    <row r="135" spans="10:12" x14ac:dyDescent="0.55000000000000004">
      <c r="J135" s="16">
        <v>124</v>
      </c>
      <c r="K135" s="30">
        <f t="shared" si="4"/>
        <v>6.0459933259309564E-61</v>
      </c>
      <c r="L135" s="31">
        <f t="shared" si="5"/>
        <v>1.2852664317966383E-40</v>
      </c>
    </row>
    <row r="136" spans="10:12" x14ac:dyDescent="0.55000000000000004">
      <c r="J136" s="16">
        <v>125</v>
      </c>
      <c r="K136" s="30">
        <f t="shared" si="4"/>
        <v>3.143916529484107E-62</v>
      </c>
      <c r="L136" s="31">
        <f t="shared" si="5"/>
        <v>1.1457232192015694E-41</v>
      </c>
    </row>
    <row r="137" spans="10:12" x14ac:dyDescent="0.55000000000000004">
      <c r="J137" s="16">
        <v>126</v>
      </c>
      <c r="K137" s="30">
        <f t="shared" si="4"/>
        <v>1.559482405498092E-63</v>
      </c>
      <c r="L137" s="31">
        <f t="shared" si="5"/>
        <v>9.7425443809655182E-43</v>
      </c>
    </row>
    <row r="138" spans="10:12" x14ac:dyDescent="0.55000000000000004">
      <c r="J138" s="16">
        <v>127</v>
      </c>
      <c r="K138" s="30">
        <f t="shared" si="4"/>
        <v>7.3676334118021114E-65</v>
      </c>
      <c r="L138" s="31">
        <f t="shared" si="5"/>
        <v>7.8904746392522104E-44</v>
      </c>
    </row>
    <row r="139" spans="10:12" x14ac:dyDescent="0.55000000000000004">
      <c r="J139" s="16">
        <v>128</v>
      </c>
      <c r="K139" s="30">
        <f t="shared" si="4"/>
        <v>3.3096790717079079E-66</v>
      </c>
      <c r="L139" s="31">
        <f t="shared" si="5"/>
        <v>6.0763699788883294E-45</v>
      </c>
    </row>
    <row r="140" spans="10:12" x14ac:dyDescent="0.55000000000000004">
      <c r="J140" s="16">
        <v>129</v>
      </c>
      <c r="K140" s="30">
        <f t="shared" si="4"/>
        <v>1.4111034801855768E-67</v>
      </c>
      <c r="L140" s="31">
        <f t="shared" si="5"/>
        <v>4.4412006490213833E-46</v>
      </c>
    </row>
    <row r="141" spans="10:12" x14ac:dyDescent="0.55000000000000004">
      <c r="J141" s="16">
        <v>130</v>
      </c>
      <c r="K141" s="30">
        <f t="shared" ref="K141:K161" si="6">_xlfn.BINOM.DIST(J141, $N$5, $L$5, FALSE)</f>
        <v>5.6986871315187285E-69</v>
      </c>
      <c r="L141" s="31">
        <f t="shared" ref="L141:L161" si="7">_xlfn.BINOM.DIST(J141, $N$5, $L$6, FALSE)</f>
        <v>3.074677372399512E-47</v>
      </c>
    </row>
    <row r="142" spans="10:12" x14ac:dyDescent="0.55000000000000004">
      <c r="J142" s="16">
        <v>131</v>
      </c>
      <c r="K142" s="30">
        <f t="shared" si="6"/>
        <v>2.1750714242437116E-70</v>
      </c>
      <c r="L142" s="31">
        <f t="shared" si="7"/>
        <v>2.0117845402831258E-48</v>
      </c>
    </row>
    <row r="143" spans="10:12" x14ac:dyDescent="0.55000000000000004">
      <c r="J143" s="16">
        <v>132</v>
      </c>
      <c r="K143" s="30">
        <f t="shared" si="6"/>
        <v>7.826961564513262E-72</v>
      </c>
      <c r="L143" s="31">
        <f t="shared" si="7"/>
        <v>1.2410359177071869E-49</v>
      </c>
    </row>
    <row r="144" spans="10:12" x14ac:dyDescent="0.55000000000000004">
      <c r="J144" s="16">
        <v>133</v>
      </c>
      <c r="K144" s="30">
        <f t="shared" si="6"/>
        <v>2.6482200782187816E-73</v>
      </c>
      <c r="L144" s="31">
        <f t="shared" si="7"/>
        <v>7.1982749254763619E-51</v>
      </c>
    </row>
    <row r="145" spans="10:12" x14ac:dyDescent="0.55000000000000004">
      <c r="J145" s="16">
        <v>134</v>
      </c>
      <c r="K145" s="30">
        <f t="shared" si="6"/>
        <v>8.3992054719626516E-75</v>
      </c>
      <c r="L145" s="31">
        <f t="shared" si="7"/>
        <v>3.9137742132121114E-52</v>
      </c>
    </row>
    <row r="146" spans="10:12" x14ac:dyDescent="0.55000000000000004">
      <c r="J146" s="16">
        <v>135</v>
      </c>
      <c r="K146" s="30">
        <f t="shared" si="6"/>
        <v>2.4886534731741012E-76</v>
      </c>
      <c r="L146" s="31">
        <f t="shared" si="7"/>
        <v>1.9879488067108844E-53</v>
      </c>
    </row>
    <row r="147" spans="10:12" x14ac:dyDescent="0.55000000000000004">
      <c r="J147" s="16">
        <v>136</v>
      </c>
      <c r="K147" s="30">
        <f t="shared" si="6"/>
        <v>6.8620959738259385E-78</v>
      </c>
      <c r="L147" s="31">
        <f t="shared" si="7"/>
        <v>9.3968168384444995E-55</v>
      </c>
    </row>
    <row r="148" spans="10:12" x14ac:dyDescent="0.55000000000000004">
      <c r="J148" s="16">
        <v>137</v>
      </c>
      <c r="K148" s="30">
        <f t="shared" si="6"/>
        <v>1.7530902122913097E-79</v>
      </c>
      <c r="L148" s="31">
        <f t="shared" si="7"/>
        <v>4.1153942358152805E-56</v>
      </c>
    </row>
    <row r="149" spans="10:12" x14ac:dyDescent="0.55000000000000004">
      <c r="J149" s="16">
        <v>138</v>
      </c>
      <c r="K149" s="30">
        <f t="shared" si="6"/>
        <v>4.1286544854687334E-81</v>
      </c>
      <c r="L149" s="31">
        <f t="shared" si="7"/>
        <v>1.6614945672545372E-57</v>
      </c>
    </row>
    <row r="150" spans="10:12" x14ac:dyDescent="0.55000000000000004">
      <c r="J150" s="16">
        <v>139</v>
      </c>
      <c r="K150" s="30">
        <f t="shared" si="6"/>
        <v>8.9107650765505871E-83</v>
      </c>
      <c r="L150" s="31">
        <f t="shared" si="7"/>
        <v>6.1473591388657455E-59</v>
      </c>
    </row>
    <row r="151" spans="10:12" x14ac:dyDescent="0.55000000000000004">
      <c r="J151" s="16">
        <v>140</v>
      </c>
      <c r="K151" s="30">
        <f t="shared" si="6"/>
        <v>1.7503288543224803E-84</v>
      </c>
      <c r="L151" s="31">
        <f t="shared" si="7"/>
        <v>2.070029097781299E-60</v>
      </c>
    </row>
    <row r="152" spans="10:12" x14ac:dyDescent="0.55000000000000004">
      <c r="J152" s="16">
        <v>141</v>
      </c>
      <c r="K152" s="30">
        <f t="shared" si="6"/>
        <v>3.1034199544724425E-86</v>
      </c>
      <c r="L152" s="31">
        <f t="shared" si="7"/>
        <v>6.2918817561742103E-62</v>
      </c>
    </row>
    <row r="153" spans="10:12" x14ac:dyDescent="0.55000000000000004">
      <c r="J153" s="16">
        <v>142</v>
      </c>
      <c r="K153" s="30">
        <f t="shared" si="6"/>
        <v>4.9173907729317513E-88</v>
      </c>
      <c r="L153" s="31">
        <f t="shared" si="7"/>
        <v>1.7090624488602077E-63</v>
      </c>
    </row>
    <row r="154" spans="10:12" x14ac:dyDescent="0.55000000000000004">
      <c r="J154" s="16">
        <v>143</v>
      </c>
      <c r="K154" s="30">
        <f t="shared" si="6"/>
        <v>6.8774696124919549E-90</v>
      </c>
      <c r="L154" s="31">
        <f t="shared" si="7"/>
        <v>4.0976522250395395E-65</v>
      </c>
    </row>
    <row r="155" spans="10:12" x14ac:dyDescent="0.55000000000000004">
      <c r="J155" s="16">
        <v>144</v>
      </c>
      <c r="K155" s="30">
        <f t="shared" si="6"/>
        <v>8.3580359874033417E-92</v>
      </c>
      <c r="L155" s="31">
        <f t="shared" si="7"/>
        <v>8.5367754688322326E-67</v>
      </c>
    </row>
    <row r="156" spans="10:12" x14ac:dyDescent="0.55000000000000004">
      <c r="J156" s="16">
        <v>145</v>
      </c>
      <c r="K156" s="30">
        <f t="shared" si="6"/>
        <v>8.6462441249002683E-94</v>
      </c>
      <c r="L156" s="31">
        <f t="shared" si="7"/>
        <v>1.5139109205811197E-68</v>
      </c>
    </row>
    <row r="157" spans="10:12" x14ac:dyDescent="0.55000000000000004">
      <c r="J157" s="16">
        <v>146</v>
      </c>
      <c r="K157" s="30">
        <f t="shared" si="6"/>
        <v>7.4026062713186679E-96</v>
      </c>
      <c r="L157" s="31">
        <f t="shared" si="7"/>
        <v>2.2219827601483807E-70</v>
      </c>
    </row>
    <row r="158" spans="10:12" x14ac:dyDescent="0.55000000000000004">
      <c r="J158" s="16">
        <v>147</v>
      </c>
      <c r="K158" s="30">
        <f t="shared" si="6"/>
        <v>5.0357865791280854E-98</v>
      </c>
      <c r="L158" s="31">
        <f t="shared" si="7"/>
        <v>2.591233539531559E-72</v>
      </c>
    </row>
    <row r="159" spans="10:12" x14ac:dyDescent="0.55000000000000004">
      <c r="J159" s="16">
        <v>148</v>
      </c>
      <c r="K159" s="30">
        <f t="shared" si="6"/>
        <v>2.5519188745582238E-100</v>
      </c>
      <c r="L159" s="31">
        <f t="shared" si="7"/>
        <v>2.2510716077012083E-74</v>
      </c>
    </row>
    <row r="160" spans="10:12" x14ac:dyDescent="0.55000000000000004">
      <c r="J160" s="16">
        <v>149</v>
      </c>
      <c r="K160" s="30">
        <f t="shared" si="6"/>
        <v>8.563486156235897E-103</v>
      </c>
      <c r="L160" s="31">
        <f t="shared" si="7"/>
        <v>1.2949596976229292E-76</v>
      </c>
    </row>
    <row r="161" spans="10:12" x14ac:dyDescent="0.55000000000000004">
      <c r="J161" s="16">
        <v>150</v>
      </c>
      <c r="K161" s="30">
        <f t="shared" si="6"/>
        <v>1.4272476927059702E-105</v>
      </c>
      <c r="L161" s="31">
        <f t="shared" si="7"/>
        <v>3.6998848503511653E-79</v>
      </c>
    </row>
    <row r="162" spans="10:12" x14ac:dyDescent="0.55000000000000004">
      <c r="J162" s="15"/>
      <c r="K162" s="14"/>
      <c r="L162" s="14"/>
    </row>
    <row r="163" spans="10:12" x14ac:dyDescent="0.55000000000000004">
      <c r="J163" s="15"/>
      <c r="K163" s="14"/>
      <c r="L163" s="14"/>
    </row>
    <row r="164" spans="10:12" x14ac:dyDescent="0.55000000000000004">
      <c r="J164" s="15"/>
      <c r="K164" s="14"/>
      <c r="L164" s="14"/>
    </row>
    <row r="165" spans="10:12" x14ac:dyDescent="0.55000000000000004">
      <c r="J165" s="15"/>
      <c r="K165" s="14"/>
      <c r="L165" s="14"/>
    </row>
    <row r="166" spans="10:12" x14ac:dyDescent="0.55000000000000004">
      <c r="J166" s="15"/>
      <c r="K166" s="14"/>
      <c r="L166" s="14"/>
    </row>
    <row r="167" spans="10:12" x14ac:dyDescent="0.55000000000000004">
      <c r="J167" s="15"/>
      <c r="K167" s="14"/>
      <c r="L167" s="14"/>
    </row>
    <row r="168" spans="10:12" x14ac:dyDescent="0.55000000000000004">
      <c r="J168" s="15"/>
      <c r="K168" s="14"/>
      <c r="L168" s="14"/>
    </row>
    <row r="169" spans="10:12" x14ac:dyDescent="0.55000000000000004">
      <c r="J169" s="15"/>
      <c r="K169" s="14"/>
      <c r="L169" s="14"/>
    </row>
    <row r="170" spans="10:12" x14ac:dyDescent="0.55000000000000004">
      <c r="J170" s="15"/>
      <c r="K170" s="14"/>
      <c r="L170" s="14"/>
    </row>
    <row r="171" spans="10:12" x14ac:dyDescent="0.55000000000000004">
      <c r="J171" s="15"/>
      <c r="K171" s="14"/>
      <c r="L171" s="14"/>
    </row>
    <row r="172" spans="10:12" x14ac:dyDescent="0.55000000000000004">
      <c r="J172" s="15"/>
      <c r="K172" s="14"/>
      <c r="L172" s="14"/>
    </row>
    <row r="173" spans="10:12" x14ac:dyDescent="0.55000000000000004">
      <c r="J173" s="15"/>
      <c r="K173" s="14"/>
      <c r="L173" s="14"/>
    </row>
    <row r="174" spans="10:12" x14ac:dyDescent="0.55000000000000004">
      <c r="J174" s="15"/>
      <c r="K174" s="14"/>
      <c r="L174" s="14"/>
    </row>
    <row r="175" spans="10:12" x14ac:dyDescent="0.55000000000000004">
      <c r="J175" s="15"/>
      <c r="K175" s="14"/>
      <c r="L175" s="14"/>
    </row>
    <row r="176" spans="10:12" x14ac:dyDescent="0.55000000000000004">
      <c r="J176" s="15"/>
      <c r="K176" s="14"/>
      <c r="L176" s="14"/>
    </row>
    <row r="177" spans="10:12" x14ac:dyDescent="0.55000000000000004">
      <c r="J177" s="15"/>
      <c r="K177" s="14"/>
      <c r="L177" s="14"/>
    </row>
    <row r="178" spans="10:12" x14ac:dyDescent="0.55000000000000004">
      <c r="J178" s="15"/>
      <c r="K178" s="14"/>
      <c r="L178" s="14"/>
    </row>
    <row r="179" spans="10:12" x14ac:dyDescent="0.55000000000000004">
      <c r="J179" s="15"/>
      <c r="K179" s="14"/>
      <c r="L179" s="14"/>
    </row>
    <row r="180" spans="10:12" x14ac:dyDescent="0.55000000000000004">
      <c r="J180" s="15"/>
      <c r="K180" s="14"/>
      <c r="L180" s="14"/>
    </row>
    <row r="181" spans="10:12" x14ac:dyDescent="0.55000000000000004">
      <c r="J181" s="15"/>
      <c r="K181" s="14"/>
      <c r="L181" s="14"/>
    </row>
    <row r="182" spans="10:12" x14ac:dyDescent="0.55000000000000004">
      <c r="J182" s="15"/>
      <c r="K182" s="14"/>
      <c r="L182" s="14"/>
    </row>
    <row r="183" spans="10:12" x14ac:dyDescent="0.55000000000000004">
      <c r="J183" s="15"/>
      <c r="K183" s="14"/>
      <c r="L183" s="14"/>
    </row>
    <row r="184" spans="10:12" x14ac:dyDescent="0.55000000000000004">
      <c r="J184" s="15"/>
      <c r="K184" s="14"/>
      <c r="L184" s="14"/>
    </row>
    <row r="185" spans="10:12" x14ac:dyDescent="0.55000000000000004">
      <c r="J185" s="15"/>
      <c r="K185" s="14"/>
      <c r="L185" s="14"/>
    </row>
    <row r="186" spans="10:12" x14ac:dyDescent="0.55000000000000004">
      <c r="J186" s="15"/>
      <c r="K186" s="14"/>
      <c r="L186" s="14"/>
    </row>
    <row r="187" spans="10:12" x14ac:dyDescent="0.55000000000000004">
      <c r="J187" s="15"/>
      <c r="K187" s="14"/>
      <c r="L187" s="14"/>
    </row>
    <row r="188" spans="10:12" x14ac:dyDescent="0.55000000000000004">
      <c r="J188" s="15"/>
      <c r="K188" s="14"/>
      <c r="L188" s="14"/>
    </row>
    <row r="189" spans="10:12" x14ac:dyDescent="0.55000000000000004">
      <c r="J189" s="15"/>
      <c r="K189" s="14"/>
      <c r="L189" s="14"/>
    </row>
    <row r="190" spans="10:12" x14ac:dyDescent="0.55000000000000004">
      <c r="J190" s="15"/>
      <c r="K190" s="14"/>
      <c r="L190" s="14"/>
    </row>
    <row r="191" spans="10:12" x14ac:dyDescent="0.55000000000000004">
      <c r="J191" s="15"/>
      <c r="K191" s="14"/>
      <c r="L191" s="14"/>
    </row>
    <row r="192" spans="10:12" x14ac:dyDescent="0.55000000000000004">
      <c r="J192" s="15"/>
      <c r="K192" s="14"/>
      <c r="L192" s="14"/>
    </row>
    <row r="193" spans="10:12" x14ac:dyDescent="0.55000000000000004">
      <c r="J193" s="15"/>
      <c r="K193" s="14"/>
      <c r="L193" s="14"/>
    </row>
    <row r="194" spans="10:12" x14ac:dyDescent="0.55000000000000004">
      <c r="J194" s="15"/>
      <c r="K194" s="14"/>
      <c r="L194" s="14"/>
    </row>
    <row r="195" spans="10:12" x14ac:dyDescent="0.55000000000000004">
      <c r="J195" s="15"/>
      <c r="K195" s="14"/>
      <c r="L195" s="14"/>
    </row>
    <row r="196" spans="10:12" x14ac:dyDescent="0.55000000000000004">
      <c r="J196" s="15"/>
      <c r="K196" s="14"/>
      <c r="L196" s="14"/>
    </row>
    <row r="197" spans="10:12" x14ac:dyDescent="0.55000000000000004">
      <c r="J197" s="15"/>
      <c r="K197" s="14"/>
      <c r="L197" s="14"/>
    </row>
    <row r="198" spans="10:12" x14ac:dyDescent="0.55000000000000004">
      <c r="J198" s="15"/>
      <c r="K198" s="14"/>
      <c r="L198" s="14"/>
    </row>
    <row r="199" spans="10:12" x14ac:dyDescent="0.55000000000000004">
      <c r="J199" s="15"/>
      <c r="K199" s="14"/>
      <c r="L199" s="14"/>
    </row>
    <row r="200" spans="10:12" x14ac:dyDescent="0.55000000000000004">
      <c r="J200" s="15"/>
      <c r="K200" s="14"/>
      <c r="L200" s="14"/>
    </row>
    <row r="201" spans="10:12" x14ac:dyDescent="0.55000000000000004">
      <c r="J201" s="15"/>
      <c r="K201" s="14"/>
      <c r="L201" s="14"/>
    </row>
    <row r="202" spans="10:12" x14ac:dyDescent="0.55000000000000004">
      <c r="J202" s="15"/>
      <c r="K202" s="14"/>
      <c r="L202" s="14"/>
    </row>
    <row r="203" spans="10:12" x14ac:dyDescent="0.55000000000000004">
      <c r="J203" s="15"/>
      <c r="K203" s="14"/>
      <c r="L203" s="14"/>
    </row>
    <row r="204" spans="10:12" x14ac:dyDescent="0.55000000000000004">
      <c r="J204" s="15"/>
      <c r="K204" s="14"/>
      <c r="L204" s="14"/>
    </row>
    <row r="205" spans="10:12" x14ac:dyDescent="0.55000000000000004">
      <c r="J205" s="15"/>
      <c r="K205" s="14"/>
      <c r="L205" s="14"/>
    </row>
    <row r="206" spans="10:12" x14ac:dyDescent="0.55000000000000004">
      <c r="J206" s="15"/>
      <c r="K206" s="14"/>
      <c r="L206" s="14"/>
    </row>
    <row r="207" spans="10:12" x14ac:dyDescent="0.55000000000000004">
      <c r="J207" s="15"/>
      <c r="K207" s="14"/>
      <c r="L207" s="14"/>
    </row>
    <row r="208" spans="10:12" x14ac:dyDescent="0.55000000000000004">
      <c r="J208" s="15"/>
      <c r="K208" s="14"/>
      <c r="L208" s="14"/>
    </row>
    <row r="209" spans="10:12" x14ac:dyDescent="0.55000000000000004">
      <c r="J209" s="15"/>
      <c r="K209" s="14"/>
      <c r="L209" s="14"/>
    </row>
    <row r="210" spans="10:12" x14ac:dyDescent="0.55000000000000004">
      <c r="J210" s="15"/>
      <c r="K210" s="14"/>
      <c r="L210" s="14"/>
    </row>
    <row r="211" spans="10:12" x14ac:dyDescent="0.55000000000000004">
      <c r="J211" s="15"/>
      <c r="K211" s="14"/>
      <c r="L211" s="14"/>
    </row>
    <row r="212" spans="10:12" x14ac:dyDescent="0.55000000000000004">
      <c r="J212" s="15"/>
      <c r="K212" s="14"/>
      <c r="L212" s="14"/>
    </row>
    <row r="213" spans="10:12" x14ac:dyDescent="0.55000000000000004">
      <c r="J213" s="15"/>
      <c r="K213" s="14"/>
      <c r="L213" s="14"/>
    </row>
    <row r="214" spans="10:12" x14ac:dyDescent="0.55000000000000004">
      <c r="J214" s="15"/>
      <c r="K214" s="14"/>
      <c r="L214" s="14"/>
    </row>
    <row r="215" spans="10:12" x14ac:dyDescent="0.55000000000000004">
      <c r="J215" s="15"/>
      <c r="K215" s="14"/>
      <c r="L215" s="14"/>
    </row>
    <row r="216" spans="10:12" x14ac:dyDescent="0.55000000000000004">
      <c r="J216" s="15"/>
      <c r="K216" s="14"/>
      <c r="L216" s="14"/>
    </row>
    <row r="217" spans="10:12" x14ac:dyDescent="0.55000000000000004">
      <c r="J217" s="15"/>
      <c r="K217" s="14"/>
      <c r="L217" s="14"/>
    </row>
    <row r="218" spans="10:12" x14ac:dyDescent="0.55000000000000004">
      <c r="J218" s="15"/>
      <c r="K218" s="14"/>
      <c r="L218" s="14"/>
    </row>
    <row r="219" spans="10:12" x14ac:dyDescent="0.55000000000000004">
      <c r="J219" s="15"/>
      <c r="K219" s="14"/>
      <c r="L219" s="14"/>
    </row>
    <row r="220" spans="10:12" x14ac:dyDescent="0.55000000000000004">
      <c r="J220" s="15"/>
      <c r="K220" s="14"/>
      <c r="L220" s="14"/>
    </row>
    <row r="221" spans="10:12" x14ac:dyDescent="0.55000000000000004">
      <c r="J221" s="15"/>
      <c r="K221" s="14"/>
      <c r="L221" s="14"/>
    </row>
    <row r="222" spans="10:12" x14ac:dyDescent="0.55000000000000004">
      <c r="J222" s="15"/>
      <c r="K222" s="14"/>
      <c r="L222" s="14"/>
    </row>
    <row r="223" spans="10:12" x14ac:dyDescent="0.55000000000000004">
      <c r="J223" s="15"/>
      <c r="K223" s="14"/>
      <c r="L223" s="14"/>
    </row>
    <row r="224" spans="10:12" x14ac:dyDescent="0.55000000000000004">
      <c r="J224" s="15"/>
      <c r="K224" s="14"/>
      <c r="L224" s="14"/>
    </row>
    <row r="225" spans="10:12" x14ac:dyDescent="0.55000000000000004">
      <c r="J225" s="15"/>
      <c r="K225" s="14"/>
      <c r="L225" s="14"/>
    </row>
    <row r="226" spans="10:12" x14ac:dyDescent="0.55000000000000004">
      <c r="J226" s="15"/>
      <c r="K226" s="14"/>
      <c r="L226" s="14"/>
    </row>
    <row r="227" spans="10:12" x14ac:dyDescent="0.55000000000000004">
      <c r="J227" s="15"/>
      <c r="K227" s="14"/>
      <c r="L227" s="14"/>
    </row>
    <row r="228" spans="10:12" x14ac:dyDescent="0.55000000000000004">
      <c r="J228" s="15"/>
      <c r="K228" s="14"/>
      <c r="L228" s="14"/>
    </row>
    <row r="229" spans="10:12" x14ac:dyDescent="0.55000000000000004">
      <c r="J229" s="15"/>
      <c r="K229" s="14"/>
      <c r="L229" s="14"/>
    </row>
    <row r="230" spans="10:12" x14ac:dyDescent="0.55000000000000004">
      <c r="J230" s="15"/>
      <c r="K230" s="14"/>
      <c r="L230" s="14"/>
    </row>
    <row r="231" spans="10:12" x14ac:dyDescent="0.55000000000000004">
      <c r="J231" s="15"/>
      <c r="K231" s="14"/>
      <c r="L231" s="14"/>
    </row>
    <row r="232" spans="10:12" x14ac:dyDescent="0.55000000000000004">
      <c r="J232" s="15"/>
      <c r="K232" s="14"/>
      <c r="L232" s="14"/>
    </row>
    <row r="233" spans="10:12" x14ac:dyDescent="0.55000000000000004">
      <c r="J233" s="15"/>
      <c r="K233" s="14"/>
      <c r="L233" s="14"/>
    </row>
    <row r="234" spans="10:12" x14ac:dyDescent="0.55000000000000004">
      <c r="J234" s="15"/>
      <c r="K234" s="14"/>
      <c r="L234" s="14"/>
    </row>
    <row r="235" spans="10:12" x14ac:dyDescent="0.55000000000000004">
      <c r="J235" s="15"/>
      <c r="K235" s="14"/>
      <c r="L235" s="14"/>
    </row>
    <row r="236" spans="10:12" x14ac:dyDescent="0.55000000000000004">
      <c r="J236" s="15"/>
      <c r="K236" s="14"/>
      <c r="L236" s="14"/>
    </row>
    <row r="237" spans="10:12" x14ac:dyDescent="0.55000000000000004">
      <c r="J237" s="15"/>
      <c r="K237" s="14"/>
      <c r="L237" s="14"/>
    </row>
    <row r="238" spans="10:12" x14ac:dyDescent="0.55000000000000004">
      <c r="J238" s="15"/>
      <c r="K238" s="14"/>
      <c r="L238" s="14"/>
    </row>
    <row r="239" spans="10:12" x14ac:dyDescent="0.55000000000000004">
      <c r="J239" s="15"/>
      <c r="K239" s="14"/>
      <c r="L239" s="14"/>
    </row>
    <row r="240" spans="10:12" x14ac:dyDescent="0.55000000000000004">
      <c r="J240" s="15"/>
      <c r="K240" s="14"/>
      <c r="L240" s="14"/>
    </row>
    <row r="241" spans="10:12" x14ac:dyDescent="0.55000000000000004">
      <c r="J241" s="15"/>
      <c r="K241" s="14"/>
      <c r="L241" s="14"/>
    </row>
    <row r="242" spans="10:12" x14ac:dyDescent="0.55000000000000004">
      <c r="J242" s="15"/>
      <c r="K242" s="14"/>
      <c r="L242" s="14"/>
    </row>
    <row r="243" spans="10:12" x14ac:dyDescent="0.55000000000000004">
      <c r="J243" s="15"/>
      <c r="K243" s="14"/>
      <c r="L243" s="14"/>
    </row>
    <row r="244" spans="10:12" x14ac:dyDescent="0.55000000000000004">
      <c r="J244" s="15"/>
      <c r="K244" s="14"/>
      <c r="L244" s="14"/>
    </row>
    <row r="245" spans="10:12" x14ac:dyDescent="0.55000000000000004">
      <c r="J245" s="15"/>
      <c r="K245" s="14"/>
      <c r="L245" s="14"/>
    </row>
    <row r="246" spans="10:12" x14ac:dyDescent="0.55000000000000004">
      <c r="J246" s="15"/>
      <c r="K246" s="14"/>
      <c r="L246" s="14"/>
    </row>
    <row r="247" spans="10:12" x14ac:dyDescent="0.55000000000000004">
      <c r="J247" s="15"/>
      <c r="K247" s="14"/>
      <c r="L247" s="14"/>
    </row>
    <row r="248" spans="10:12" x14ac:dyDescent="0.55000000000000004">
      <c r="J248" s="15"/>
      <c r="K248" s="14"/>
      <c r="L248" s="14"/>
    </row>
    <row r="249" spans="10:12" x14ac:dyDescent="0.55000000000000004">
      <c r="J249" s="15"/>
      <c r="K249" s="14"/>
      <c r="L249" s="14"/>
    </row>
    <row r="250" spans="10:12" x14ac:dyDescent="0.55000000000000004">
      <c r="J250" s="15"/>
      <c r="K250" s="14"/>
      <c r="L250" s="14"/>
    </row>
    <row r="251" spans="10:12" x14ac:dyDescent="0.55000000000000004">
      <c r="J251" s="15"/>
      <c r="K251" s="14"/>
      <c r="L251" s="14"/>
    </row>
  </sheetData>
  <mergeCells count="2">
    <mergeCell ref="B3:H3"/>
    <mergeCell ref="J3:P3"/>
  </mergeCells>
  <conditionalFormatting sqref="B12:D51 J12:L161">
    <cfRule type="containsBlanks" dxfId="1" priority="1">
      <formula>LEN(TRIM(B12))=0</formula>
    </cfRule>
  </conditionalFormatting>
  <conditionalFormatting sqref="C5:H6 K5:P6">
    <cfRule type="containsBlanks" dxfId="0" priority="2">
      <formula>LEN(TRIM(C5))=0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FCA3-0D2C-4C42-A586-0FE200486A9F}">
  <dimension ref="B2:D12"/>
  <sheetViews>
    <sheetView zoomScale="157" workbookViewId="0">
      <selection activeCell="C7" sqref="C7"/>
    </sheetView>
  </sheetViews>
  <sheetFormatPr defaultRowHeight="14.4" x14ac:dyDescent="0.55000000000000004"/>
  <cols>
    <col min="2" max="2" width="33.89453125" bestFit="1" customWidth="1"/>
    <col min="3" max="4" width="7.5234375" bestFit="1" customWidth="1"/>
  </cols>
  <sheetData>
    <row r="2" spans="2:4" x14ac:dyDescent="0.55000000000000004">
      <c r="B2" t="s">
        <v>12</v>
      </c>
      <c r="C2">
        <v>40</v>
      </c>
      <c r="D2">
        <v>150</v>
      </c>
    </row>
    <row r="3" spans="2:4" x14ac:dyDescent="0.55000000000000004">
      <c r="B3" t="s">
        <v>13</v>
      </c>
      <c r="C3" s="18">
        <v>0.2</v>
      </c>
      <c r="D3" s="18">
        <v>0.2</v>
      </c>
    </row>
    <row r="4" spans="2:4" x14ac:dyDescent="0.55000000000000004">
      <c r="B4" t="s">
        <v>14</v>
      </c>
      <c r="C4" s="19">
        <f>C2*C3</f>
        <v>8</v>
      </c>
      <c r="D4" s="19">
        <f>D2*D3</f>
        <v>30</v>
      </c>
    </row>
    <row r="5" spans="2:4" x14ac:dyDescent="0.55000000000000004">
      <c r="B5" t="s">
        <v>15</v>
      </c>
      <c r="C5" s="18">
        <v>0.3</v>
      </c>
      <c r="D5" s="18">
        <v>0.3</v>
      </c>
    </row>
    <row r="6" spans="2:4" x14ac:dyDescent="0.55000000000000004">
      <c r="B6" t="s">
        <v>16</v>
      </c>
      <c r="C6" s="19">
        <f>C5*C2</f>
        <v>12</v>
      </c>
      <c r="D6" s="19">
        <f>D5*D2</f>
        <v>45</v>
      </c>
    </row>
    <row r="7" spans="2:4" x14ac:dyDescent="0.55000000000000004">
      <c r="B7" t="s">
        <v>17</v>
      </c>
      <c r="C7" s="20">
        <f>_xlfn.BINOM.DIST(C6, C2, C3, FALSE)</f>
        <v>4.4263613545682354E-2</v>
      </c>
      <c r="D7" s="20">
        <f>_xlfn.BINOM.DIST(D6, D2, D3, FALSE)</f>
        <v>1.037277423492999E-3</v>
      </c>
    </row>
    <row r="8" spans="2:4" x14ac:dyDescent="0.55000000000000004">
      <c r="B8" t="s">
        <v>18</v>
      </c>
      <c r="C8" s="20">
        <v>0.95</v>
      </c>
      <c r="D8" s="20">
        <v>0.95</v>
      </c>
    </row>
    <row r="9" spans="2:4" x14ac:dyDescent="0.55000000000000004">
      <c r="B9" t="s">
        <v>19</v>
      </c>
      <c r="C9" s="20">
        <f>_xlfn.BINOM.DIST(C6, C2,  0.3, FALSE)</f>
        <v>0.13657382060056153</v>
      </c>
      <c r="D9" s="20">
        <f>_xlfn.BINOM.DIST(D6, D2,  0.3, FALSE)</f>
        <v>7.0932807650309529E-2</v>
      </c>
    </row>
    <row r="10" spans="2:4" x14ac:dyDescent="0.55000000000000004">
      <c r="B10" t="s">
        <v>20</v>
      </c>
      <c r="C10" s="20">
        <f>1-C8</f>
        <v>5.0000000000000044E-2</v>
      </c>
      <c r="D10" s="20">
        <f>1-D8</f>
        <v>5.0000000000000044E-2</v>
      </c>
    </row>
    <row r="11" spans="2:4" x14ac:dyDescent="0.55000000000000004">
      <c r="B11" t="s">
        <v>21</v>
      </c>
      <c r="C11" s="21">
        <f>(C8*C7)/(C7*C8+C9*C10)</f>
        <v>0.86029432433734898</v>
      </c>
      <c r="D11" s="21">
        <f>(D8*D7)/(D7*D8+D9*D10)</f>
        <v>0.21743200025585746</v>
      </c>
    </row>
    <row r="12" spans="2:4" x14ac:dyDescent="0.55000000000000004">
      <c r="B12" t="s">
        <v>22</v>
      </c>
      <c r="C12" s="21">
        <f>1-C11</f>
        <v>0.13970567566265102</v>
      </c>
      <c r="D12" s="21">
        <f>1-D11</f>
        <v>0.7825679997441426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Manual Bayesian 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Jack</dc:creator>
  <cp:lastModifiedBy>Peter Chapman</cp:lastModifiedBy>
  <dcterms:created xsi:type="dcterms:W3CDTF">2015-06-05T18:17:20Z</dcterms:created>
  <dcterms:modified xsi:type="dcterms:W3CDTF">2025-09-16T02:48:18Z</dcterms:modified>
</cp:coreProperties>
</file>