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Science\UW_MSDS\!UW-700\Assigments\FinalProject\FinalProjectPart01_DS700_Kelley\"/>
    </mc:Choice>
  </mc:AlternateContent>
  <xr:revisionPtr revIDLastSave="0" documentId="13_ncr:1_{4315D3D1-5FA3-4D61-9BC1-94E6D1B3BB1F}" xr6:coauthVersionLast="28" xr6:coauthVersionMax="28" xr10:uidLastSave="{00000000-0000-0000-0000-000000000000}"/>
  <bookViews>
    <workbookView xWindow="0" yWindow="0" windowWidth="28800" windowHeight="11010" xr2:uid="{FE0D2C37-AB03-4FBA-98A6-8FAFD02659FC}"/>
  </bookViews>
  <sheets>
    <sheet name="Final Model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1" i="1" l="1"/>
  <c r="B110" i="1"/>
  <c r="B109" i="1"/>
  <c r="B108" i="1"/>
  <c r="B107" i="1"/>
  <c r="B106" i="1"/>
  <c r="B105" i="1"/>
  <c r="B104" i="1"/>
  <c r="B103" i="1"/>
  <c r="B102" i="1"/>
  <c r="A102" i="1"/>
  <c r="A104" i="1" s="1"/>
  <c r="B101" i="1"/>
  <c r="A101" i="1"/>
  <c r="B100" i="1"/>
  <c r="E98" i="1"/>
  <c r="F98" i="1" s="1"/>
  <c r="G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H82" i="1" s="1"/>
  <c r="E81" i="1"/>
  <c r="F81" i="1" s="1"/>
  <c r="H81" i="1" s="1"/>
  <c r="G80" i="1"/>
  <c r="E80" i="1"/>
  <c r="F80" i="1" s="1"/>
  <c r="H80" i="1" s="1"/>
  <c r="E79" i="1"/>
  <c r="F79" i="1" s="1"/>
  <c r="H79" i="1" s="1"/>
  <c r="H78" i="1"/>
  <c r="E78" i="1"/>
  <c r="F78" i="1" s="1"/>
  <c r="G78" i="1" s="1"/>
  <c r="E77" i="1"/>
  <c r="F77" i="1" s="1"/>
  <c r="H77" i="1" s="1"/>
  <c r="E76" i="1"/>
  <c r="F76" i="1" s="1"/>
  <c r="H76" i="1" s="1"/>
  <c r="G75" i="1"/>
  <c r="E75" i="1"/>
  <c r="F75" i="1" s="1"/>
  <c r="H75" i="1" s="1"/>
  <c r="E74" i="1"/>
  <c r="F74" i="1" s="1"/>
  <c r="H74" i="1" s="1"/>
  <c r="E73" i="1"/>
  <c r="F73" i="1" s="1"/>
  <c r="H73" i="1" s="1"/>
  <c r="G72" i="1"/>
  <c r="E72" i="1"/>
  <c r="F72" i="1" s="1"/>
  <c r="H72" i="1" s="1"/>
  <c r="G71" i="1"/>
  <c r="E71" i="1"/>
  <c r="F71" i="1" s="1"/>
  <c r="H71" i="1" s="1"/>
  <c r="H70" i="1"/>
  <c r="E70" i="1"/>
  <c r="F70" i="1" s="1"/>
  <c r="G70" i="1" s="1"/>
  <c r="E69" i="1"/>
  <c r="F69" i="1" s="1"/>
  <c r="H69" i="1" s="1"/>
  <c r="G68" i="1"/>
  <c r="E68" i="1"/>
  <c r="F68" i="1" s="1"/>
  <c r="H68" i="1" s="1"/>
  <c r="G67" i="1"/>
  <c r="E67" i="1"/>
  <c r="F67" i="1" s="1"/>
  <c r="H67" i="1" s="1"/>
  <c r="E66" i="1"/>
  <c r="F66" i="1" s="1"/>
  <c r="H66" i="1" s="1"/>
  <c r="E65" i="1"/>
  <c r="F65" i="1" s="1"/>
  <c r="H65" i="1" s="1"/>
  <c r="G64" i="1"/>
  <c r="E64" i="1"/>
  <c r="F64" i="1" s="1"/>
  <c r="H64" i="1" s="1"/>
  <c r="G63" i="1"/>
  <c r="E63" i="1"/>
  <c r="F63" i="1" s="1"/>
  <c r="H63" i="1" s="1"/>
  <c r="H62" i="1"/>
  <c r="E62" i="1"/>
  <c r="F62" i="1" s="1"/>
  <c r="G62" i="1" s="1"/>
  <c r="E61" i="1"/>
  <c r="F61" i="1" s="1"/>
  <c r="H61" i="1" s="1"/>
  <c r="G60" i="1"/>
  <c r="E60" i="1"/>
  <c r="F60" i="1" s="1"/>
  <c r="H60" i="1" s="1"/>
  <c r="G59" i="1"/>
  <c r="E59" i="1"/>
  <c r="F59" i="1" s="1"/>
  <c r="H59" i="1" s="1"/>
  <c r="E58" i="1"/>
  <c r="F58" i="1" s="1"/>
  <c r="H58" i="1" s="1"/>
  <c r="E57" i="1"/>
  <c r="F57" i="1" s="1"/>
  <c r="H57" i="1" s="1"/>
  <c r="E56" i="1"/>
  <c r="F56" i="1" s="1"/>
  <c r="H56" i="1" s="1"/>
  <c r="E55" i="1"/>
  <c r="F55" i="1" s="1"/>
  <c r="H55" i="1" s="1"/>
  <c r="E54" i="1"/>
  <c r="F54" i="1" s="1"/>
  <c r="H54" i="1" s="1"/>
  <c r="E53" i="1"/>
  <c r="F53" i="1" s="1"/>
  <c r="H53" i="1" s="1"/>
  <c r="E52" i="1"/>
  <c r="F52" i="1" s="1"/>
  <c r="H52" i="1" s="1"/>
  <c r="E51" i="1"/>
  <c r="F51" i="1" s="1"/>
  <c r="H51" i="1" s="1"/>
  <c r="E50" i="1"/>
  <c r="F50" i="1" s="1"/>
  <c r="H50" i="1" s="1"/>
  <c r="E49" i="1"/>
  <c r="F49" i="1" s="1"/>
  <c r="H49" i="1" s="1"/>
  <c r="E48" i="1"/>
  <c r="F48" i="1" s="1"/>
  <c r="H48" i="1" s="1"/>
  <c r="E47" i="1"/>
  <c r="F47" i="1" s="1"/>
  <c r="H47" i="1" s="1"/>
  <c r="E46" i="1"/>
  <c r="F46" i="1" s="1"/>
  <c r="H46" i="1" s="1"/>
  <c r="E45" i="1"/>
  <c r="F45" i="1" s="1"/>
  <c r="H45" i="1" s="1"/>
  <c r="E44" i="1"/>
  <c r="F44" i="1" s="1"/>
  <c r="H44" i="1" s="1"/>
  <c r="E43" i="1"/>
  <c r="F43" i="1" s="1"/>
  <c r="H43" i="1" s="1"/>
  <c r="E42" i="1"/>
  <c r="F42" i="1" s="1"/>
  <c r="H42" i="1" s="1"/>
  <c r="E41" i="1"/>
  <c r="F41" i="1" s="1"/>
  <c r="H41" i="1" s="1"/>
  <c r="E40" i="1"/>
  <c r="F40" i="1" s="1"/>
  <c r="H40" i="1" s="1"/>
  <c r="E39" i="1"/>
  <c r="F39" i="1" s="1"/>
  <c r="H39" i="1" s="1"/>
  <c r="E38" i="1"/>
  <c r="F38" i="1" s="1"/>
  <c r="H38" i="1" s="1"/>
  <c r="E37" i="1"/>
  <c r="F37" i="1" s="1"/>
  <c r="H37" i="1" s="1"/>
  <c r="E36" i="1"/>
  <c r="F36" i="1" s="1"/>
  <c r="H36" i="1" s="1"/>
  <c r="E35" i="1"/>
  <c r="F35" i="1" s="1"/>
  <c r="H35" i="1" s="1"/>
  <c r="E34" i="1"/>
  <c r="F34" i="1" s="1"/>
  <c r="H34" i="1" s="1"/>
  <c r="E33" i="1"/>
  <c r="F33" i="1" s="1"/>
  <c r="H33" i="1" s="1"/>
  <c r="E32" i="1"/>
  <c r="F32" i="1" s="1"/>
  <c r="H32" i="1" s="1"/>
  <c r="E31" i="1"/>
  <c r="F31" i="1" s="1"/>
  <c r="H31" i="1" s="1"/>
  <c r="E30" i="1"/>
  <c r="F30" i="1" s="1"/>
  <c r="H30" i="1" s="1"/>
  <c r="E29" i="1"/>
  <c r="F29" i="1" s="1"/>
  <c r="H29" i="1" s="1"/>
  <c r="E28" i="1"/>
  <c r="F28" i="1" s="1"/>
  <c r="G28" i="1" s="1"/>
  <c r="E27" i="1"/>
  <c r="F27" i="1" s="1"/>
  <c r="H27" i="1" s="1"/>
  <c r="E26" i="1"/>
  <c r="F26" i="1" s="1"/>
  <c r="G26" i="1" s="1"/>
  <c r="E25" i="1"/>
  <c r="F25" i="1" s="1"/>
  <c r="H25" i="1" s="1"/>
  <c r="E24" i="1"/>
  <c r="F24" i="1" s="1"/>
  <c r="G24" i="1" s="1"/>
  <c r="E23" i="1"/>
  <c r="F23" i="1" s="1"/>
  <c r="H23" i="1" s="1"/>
  <c r="E22" i="1"/>
  <c r="F22" i="1" s="1"/>
  <c r="G22" i="1" s="1"/>
  <c r="E21" i="1"/>
  <c r="F21" i="1" s="1"/>
  <c r="H21" i="1" s="1"/>
  <c r="E20" i="1"/>
  <c r="F20" i="1" s="1"/>
  <c r="G20" i="1" s="1"/>
  <c r="E19" i="1"/>
  <c r="F19" i="1" s="1"/>
  <c r="H19" i="1" s="1"/>
  <c r="H18" i="1"/>
  <c r="E18" i="1"/>
  <c r="F18" i="1" s="1"/>
  <c r="G18" i="1" s="1"/>
  <c r="E17" i="1"/>
  <c r="F17" i="1" s="1"/>
  <c r="H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H20" i="1" l="1"/>
  <c r="H22" i="1"/>
  <c r="H24" i="1"/>
  <c r="H26" i="1"/>
  <c r="H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1" i="1"/>
  <c r="G66" i="1"/>
  <c r="G69" i="1"/>
  <c r="G74" i="1"/>
  <c r="G77" i="1"/>
  <c r="G82" i="1"/>
  <c r="G76" i="1"/>
  <c r="G7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65" i="1"/>
  <c r="G73" i="1"/>
  <c r="G81" i="1"/>
  <c r="H6" i="1"/>
  <c r="G6" i="1"/>
  <c r="H8" i="1"/>
  <c r="G8" i="1"/>
  <c r="H14" i="1"/>
  <c r="G14" i="1"/>
  <c r="H16" i="1"/>
  <c r="G16" i="1"/>
  <c r="H4" i="1"/>
  <c r="K3" i="1"/>
  <c r="G4" i="1"/>
  <c r="H10" i="1"/>
  <c r="G10" i="1"/>
  <c r="H5" i="1"/>
  <c r="G5" i="1"/>
  <c r="H12" i="1"/>
  <c r="G12" i="1"/>
  <c r="H7" i="1"/>
  <c r="G7" i="1"/>
  <c r="H9" i="1"/>
  <c r="G9" i="1"/>
  <c r="H11" i="1"/>
  <c r="G11" i="1"/>
  <c r="H13" i="1"/>
  <c r="G13" i="1"/>
  <c r="H15" i="1"/>
  <c r="G15" i="1"/>
  <c r="G17" i="1"/>
  <c r="G19" i="1"/>
  <c r="G83" i="1"/>
  <c r="H83" i="1"/>
  <c r="G85" i="1"/>
  <c r="H85" i="1"/>
  <c r="G87" i="1"/>
  <c r="H87" i="1"/>
  <c r="G89" i="1"/>
  <c r="H89" i="1"/>
  <c r="G91" i="1"/>
  <c r="H91" i="1"/>
  <c r="G93" i="1"/>
  <c r="H93" i="1"/>
  <c r="G95" i="1"/>
  <c r="H95" i="1"/>
  <c r="G97" i="1"/>
  <c r="H97" i="1"/>
  <c r="G84" i="1"/>
  <c r="H84" i="1"/>
  <c r="G86" i="1"/>
  <c r="H86" i="1"/>
  <c r="G88" i="1"/>
  <c r="H88" i="1"/>
  <c r="G90" i="1"/>
  <c r="H90" i="1"/>
  <c r="G92" i="1"/>
  <c r="H92" i="1"/>
  <c r="G94" i="1"/>
  <c r="H94" i="1"/>
  <c r="G96" i="1"/>
  <c r="H96" i="1"/>
  <c r="H98" i="1"/>
  <c r="A106" i="1"/>
  <c r="A105" i="1"/>
  <c r="A103" i="1"/>
  <c r="K5" i="1" l="1"/>
  <c r="A108" i="1"/>
  <c r="A107" i="1"/>
  <c r="K7" i="1"/>
  <c r="A110" i="1" l="1"/>
  <c r="A111" i="1" s="1"/>
  <c r="A109" i="1"/>
</calcChain>
</file>

<file path=xl/sharedStrings.xml><?xml version="1.0" encoding="utf-8"?>
<sst xmlns="http://schemas.openxmlformats.org/spreadsheetml/2006/main" count="22" uniqueCount="20">
  <si>
    <t>ARIMA Model</t>
  </si>
  <si>
    <t>Year</t>
  </si>
  <si>
    <t>Month</t>
  </si>
  <si>
    <t>Exams_imputed</t>
  </si>
  <si>
    <t>Modeled Exams</t>
  </si>
  <si>
    <t>Error</t>
  </si>
  <si>
    <t>ABS(Error)</t>
  </si>
  <si>
    <t>Error ^ 2</t>
  </si>
  <si>
    <t>Abs(Error)/Actual</t>
  </si>
  <si>
    <t>Mean Absolute Deviation or Error, Avg(ABS(Error))</t>
  </si>
  <si>
    <t>MAD</t>
  </si>
  <si>
    <t>Mean Square Error, Avg(Error ^2)</t>
  </si>
  <si>
    <t>MSE</t>
  </si>
  <si>
    <t>Mean Absolute Percentage Error, Avg(ABS(Error)/Actual))</t>
  </si>
  <si>
    <t>MAPA</t>
  </si>
  <si>
    <t>Lo.95</t>
  </si>
  <si>
    <t>Lo.80</t>
  </si>
  <si>
    <t>Point.Forecast</t>
  </si>
  <si>
    <t>Hi.80</t>
  </si>
  <si>
    <t>Hi.95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</si>
</sst>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3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42">
    <xf numFmtId="0" fontId="0" fillId="0" borderId="0" xfId="0"/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5" borderId="3" xfId="0" applyFont="1" applyFill="1" applyBorder="1"/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/>
    <xf numFmtId="1" fontId="5" fillId="5" borderId="3" xfId="0" applyNumberFormat="1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/>
    <xf numFmtId="0" fontId="0" fillId="6" borderId="3" xfId="0" applyFont="1" applyFill="1" applyBorder="1"/>
    <xf numFmtId="0" fontId="0" fillId="6" borderId="3" xfId="0" applyFont="1" applyFill="1" applyBorder="1" applyAlignment="1">
      <alignment horizontal="center"/>
    </xf>
    <xf numFmtId="1" fontId="0" fillId="6" borderId="4" xfId="0" applyNumberFormat="1" applyFont="1" applyFill="1" applyBorder="1" applyAlignment="1">
      <alignment horizontal="center"/>
    </xf>
    <xf numFmtId="1" fontId="0" fillId="6" borderId="3" xfId="0" applyNumberFormat="1" applyFont="1" applyFill="1" applyBorder="1" applyAlignment="1">
      <alignment horizontal="center"/>
    </xf>
    <xf numFmtId="164" fontId="0" fillId="7" borderId="8" xfId="0" applyNumberFormat="1" applyFont="1" applyFill="1" applyBorder="1" applyAlignment="1">
      <alignment horizontal="center"/>
    </xf>
    <xf numFmtId="0" fontId="4" fillId="4" borderId="9" xfId="5" applyBorder="1" applyAlignment="1">
      <alignment horizontal="center"/>
    </xf>
    <xf numFmtId="1" fontId="4" fillId="4" borderId="10" xfId="5" applyNumberFormat="1" applyBorder="1" applyAlignment="1">
      <alignment horizontal="center"/>
    </xf>
    <xf numFmtId="1" fontId="4" fillId="4" borderId="11" xfId="5" applyNumberFormat="1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6" borderId="3" xfId="2" applyFont="1" applyFill="1" applyBorder="1" applyAlignment="1">
      <alignment horizontal="center"/>
    </xf>
    <xf numFmtId="165" fontId="4" fillId="4" borderId="10" xfId="1" applyNumberFormat="1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4" borderId="12" xfId="5" applyBorder="1" applyAlignment="1">
      <alignment horizontal="center"/>
    </xf>
    <xf numFmtId="10" fontId="4" fillId="4" borderId="13" xfId="2" applyNumberFormat="1" applyFont="1" applyFill="1" applyBorder="1" applyAlignment="1">
      <alignment horizontal="center"/>
    </xf>
    <xf numFmtId="1" fontId="4" fillId="4" borderId="14" xfId="5" applyNumberFormat="1" applyBorder="1" applyAlignment="1">
      <alignment horizontal="center"/>
    </xf>
    <xf numFmtId="1" fontId="3" fillId="3" borderId="1" xfId="4" applyNumberFormat="1" applyBorder="1" applyAlignment="1">
      <alignment horizontal="center"/>
    </xf>
    <xf numFmtId="1" fontId="2" fillId="2" borderId="1" xfId="3" applyNumberFormat="1" applyBorder="1" applyAlignment="1">
      <alignment horizontal="center"/>
    </xf>
    <xf numFmtId="0" fontId="6" fillId="8" borderId="3" xfId="0" applyFont="1" applyFill="1" applyBorder="1"/>
    <xf numFmtId="0" fontId="6" fillId="8" borderId="3" xfId="0" applyFont="1" applyFill="1" applyBorder="1" applyAlignment="1">
      <alignment horizontal="center"/>
    </xf>
    <xf numFmtId="0" fontId="6" fillId="8" borderId="0" xfId="0" applyFont="1" applyFill="1"/>
    <xf numFmtId="1" fontId="0" fillId="6" borderId="0" xfId="0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6">
    <cellStyle name="Bad" xfId="3" builtinId="27"/>
    <cellStyle name="Comma" xfId="1" builtinId="3"/>
    <cellStyle name="Input" xfId="5" builtinId="20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E2407-342F-4B07-BFEF-6B60CFB1702F}">
  <dimension ref="A1:N111"/>
  <sheetViews>
    <sheetView tabSelected="1" workbookViewId="0">
      <selection activeCell="H118" sqref="H118"/>
    </sheetView>
  </sheetViews>
  <sheetFormatPr defaultRowHeight="15" x14ac:dyDescent="0.25"/>
  <cols>
    <col min="2" max="2" width="7" bestFit="1" customWidth="1"/>
    <col min="3" max="4" width="15.28515625" bestFit="1" customWidth="1"/>
    <col min="5" max="5" width="13.85546875" bestFit="1" customWidth="1"/>
    <col min="6" max="7" width="10.7109375" customWidth="1"/>
    <col min="8" max="8" width="16.5703125" bestFit="1" customWidth="1"/>
    <col min="9" max="9" width="10.7109375" customWidth="1"/>
    <col min="10" max="10" width="16.7109375" customWidth="1"/>
    <col min="11" max="11" width="10.7109375" customWidth="1"/>
    <col min="12" max="12" width="26.140625" customWidth="1"/>
    <col min="13" max="14" width="10.7109375" customWidth="1"/>
  </cols>
  <sheetData>
    <row r="1" spans="1:14" ht="19.5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</row>
    <row r="2" spans="1:14" ht="15.75" thickTop="1" x14ac:dyDescent="0.25">
      <c r="A2" s="3" t="s">
        <v>1</v>
      </c>
      <c r="B2" s="4" t="s">
        <v>2</v>
      </c>
      <c r="C2" s="5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J2" s="7" t="s">
        <v>9</v>
      </c>
      <c r="K2" s="8"/>
      <c r="L2" s="9"/>
      <c r="M2" s="10"/>
      <c r="N2" s="10"/>
    </row>
    <row r="3" spans="1:14" x14ac:dyDescent="0.25">
      <c r="A3" s="11">
        <v>2006</v>
      </c>
      <c r="B3" s="12">
        <v>1</v>
      </c>
      <c r="C3" s="13">
        <v>362</v>
      </c>
      <c r="D3" s="14">
        <v>361.69194165148099</v>
      </c>
      <c r="E3" s="15"/>
      <c r="F3" s="15"/>
      <c r="G3" s="15"/>
      <c r="H3" s="15"/>
      <c r="J3" s="16" t="s">
        <v>10</v>
      </c>
      <c r="K3" s="17">
        <f>AVERAGE(F4:F98)</f>
        <v>234.57138234701065</v>
      </c>
      <c r="L3" s="18"/>
      <c r="M3" s="10"/>
      <c r="N3" s="10"/>
    </row>
    <row r="4" spans="1:14" x14ac:dyDescent="0.25">
      <c r="A4" s="19">
        <v>2006</v>
      </c>
      <c r="B4" s="20">
        <v>2</v>
      </c>
      <c r="C4" s="21">
        <v>436</v>
      </c>
      <c r="D4" s="22">
        <v>420.874415027368</v>
      </c>
      <c r="E4" s="22">
        <f>C4-D4</f>
        <v>15.125584972631998</v>
      </c>
      <c r="F4" s="22">
        <f>ABS(E4)</f>
        <v>15.125584972631998</v>
      </c>
      <c r="G4" s="22">
        <f>F4*F4</f>
        <v>228.78332076431093</v>
      </c>
      <c r="H4" s="23">
        <f>F4/C4</f>
        <v>3.4691708652825684E-2</v>
      </c>
      <c r="J4" s="24" t="s">
        <v>11</v>
      </c>
      <c r="K4" s="25"/>
      <c r="L4" s="26"/>
      <c r="M4" s="10"/>
      <c r="N4" s="10"/>
    </row>
    <row r="5" spans="1:14" x14ac:dyDescent="0.25">
      <c r="A5" s="11">
        <v>2006</v>
      </c>
      <c r="B5" s="12">
        <v>3</v>
      </c>
      <c r="C5" s="13">
        <v>899.96400296424804</v>
      </c>
      <c r="D5" s="14">
        <v>497.198645274905</v>
      </c>
      <c r="E5" s="14">
        <f>C5-D5</f>
        <v>402.76535768934303</v>
      </c>
      <c r="F5" s="14">
        <f>ABS(E5)</f>
        <v>402.76535768934303</v>
      </c>
      <c r="G5" s="14">
        <f>F5*F5</f>
        <v>162219.93335462443</v>
      </c>
      <c r="H5" s="27">
        <f>F5/C5</f>
        <v>0.44753496402382581</v>
      </c>
      <c r="J5" s="16" t="s">
        <v>12</v>
      </c>
      <c r="K5" s="28">
        <f>AVERAGE(G4:G98)</f>
        <v>104243.20593355555</v>
      </c>
      <c r="L5" s="18"/>
      <c r="M5" s="10"/>
      <c r="N5" s="10"/>
    </row>
    <row r="6" spans="1:14" x14ac:dyDescent="0.25">
      <c r="A6" s="19">
        <v>2006</v>
      </c>
      <c r="B6" s="20">
        <v>4</v>
      </c>
      <c r="C6" s="21">
        <v>490</v>
      </c>
      <c r="D6" s="22">
        <v>628.95413580146499</v>
      </c>
      <c r="E6" s="22">
        <f>C6-D6</f>
        <v>-138.95413580146499</v>
      </c>
      <c r="F6" s="22">
        <f>ABS(E6)</f>
        <v>138.95413580146499</v>
      </c>
      <c r="G6" s="22">
        <f>F6*F6</f>
        <v>19308.251856331972</v>
      </c>
      <c r="H6" s="23">
        <f>F6/C6</f>
        <v>0.28357986898258158</v>
      </c>
      <c r="J6" s="29" t="s">
        <v>13</v>
      </c>
      <c r="K6" s="30"/>
      <c r="L6" s="31"/>
      <c r="M6" s="10"/>
      <c r="N6" s="10"/>
    </row>
    <row r="7" spans="1:14" ht="15.75" thickBot="1" x14ac:dyDescent="0.3">
      <c r="A7" s="11">
        <v>2006</v>
      </c>
      <c r="B7" s="12">
        <v>5</v>
      </c>
      <c r="C7" s="13">
        <v>508</v>
      </c>
      <c r="D7" s="14">
        <v>766.79966118148695</v>
      </c>
      <c r="E7" s="14">
        <f t="shared" ref="E7:E70" si="0">C7-D7</f>
        <v>-258.79966118148695</v>
      </c>
      <c r="F7" s="14">
        <f t="shared" ref="F7:F70" si="1">ABS(E7)</f>
        <v>258.79966118148695</v>
      </c>
      <c r="G7" s="14">
        <f t="shared" ref="G7:G70" si="2">F7*F7</f>
        <v>66977.264627652447</v>
      </c>
      <c r="H7" s="27">
        <f t="shared" ref="H7:H70" si="3">F7/C7</f>
        <v>0.50944815193206094</v>
      </c>
      <c r="J7" s="32" t="s">
        <v>14</v>
      </c>
      <c r="K7" s="33">
        <f>AVERAGE(H4:H98)</f>
        <v>0.21446045388161092</v>
      </c>
      <c r="L7" s="34"/>
      <c r="M7" s="10"/>
      <c r="N7" s="10"/>
    </row>
    <row r="8" spans="1:14" ht="15.75" thickTop="1" x14ac:dyDescent="0.25">
      <c r="A8" s="19">
        <v>2006</v>
      </c>
      <c r="B8" s="20">
        <v>6</v>
      </c>
      <c r="C8" s="21">
        <v>662.42895652391405</v>
      </c>
      <c r="D8" s="22">
        <v>698.03748271481595</v>
      </c>
      <c r="E8" s="22">
        <f t="shared" si="0"/>
        <v>-35.608526190901898</v>
      </c>
      <c r="F8" s="22">
        <f t="shared" si="1"/>
        <v>35.608526190901898</v>
      </c>
      <c r="G8" s="22">
        <f t="shared" si="2"/>
        <v>1267.9671374881464</v>
      </c>
      <c r="H8" s="23">
        <f t="shared" si="3"/>
        <v>5.375448316413748E-2</v>
      </c>
    </row>
    <row r="9" spans="1:14" x14ac:dyDescent="0.25">
      <c r="A9" s="11">
        <v>2006</v>
      </c>
      <c r="B9" s="12">
        <v>7</v>
      </c>
      <c r="C9" s="13">
        <v>393</v>
      </c>
      <c r="D9" s="14">
        <v>699.23045625917302</v>
      </c>
      <c r="E9" s="14">
        <f t="shared" si="0"/>
        <v>-306.23045625917302</v>
      </c>
      <c r="F9" s="14">
        <f t="shared" si="1"/>
        <v>306.23045625917302</v>
      </c>
      <c r="G9" s="14">
        <f t="shared" si="2"/>
        <v>93777.092340701289</v>
      </c>
      <c r="H9" s="27">
        <f t="shared" si="3"/>
        <v>0.77921235689357005</v>
      </c>
    </row>
    <row r="10" spans="1:14" x14ac:dyDescent="0.25">
      <c r="A10" s="19">
        <v>2006</v>
      </c>
      <c r="B10" s="20">
        <v>8</v>
      </c>
      <c r="C10" s="21">
        <v>596</v>
      </c>
      <c r="D10" s="22">
        <v>703.49671092927304</v>
      </c>
      <c r="E10" s="22">
        <f t="shared" si="0"/>
        <v>-107.49671092927304</v>
      </c>
      <c r="F10" s="22">
        <f t="shared" si="1"/>
        <v>107.49671092927304</v>
      </c>
      <c r="G10" s="22">
        <f t="shared" si="2"/>
        <v>11555.542860611689</v>
      </c>
      <c r="H10" s="23">
        <f t="shared" si="3"/>
        <v>0.18036360894173328</v>
      </c>
    </row>
    <row r="11" spans="1:14" x14ac:dyDescent="0.25">
      <c r="A11" s="11">
        <v>2006</v>
      </c>
      <c r="B11" s="12">
        <v>9</v>
      </c>
      <c r="C11" s="13">
        <v>634</v>
      </c>
      <c r="D11" s="14">
        <v>650.94176902117204</v>
      </c>
      <c r="E11" s="14">
        <f t="shared" si="0"/>
        <v>-16.941769021172036</v>
      </c>
      <c r="F11" s="14">
        <f t="shared" si="1"/>
        <v>16.941769021172036</v>
      </c>
      <c r="G11" s="14">
        <f t="shared" si="2"/>
        <v>287.02353756674449</v>
      </c>
      <c r="H11" s="27">
        <f t="shared" si="3"/>
        <v>2.672203315642277E-2</v>
      </c>
    </row>
    <row r="12" spans="1:14" x14ac:dyDescent="0.25">
      <c r="A12" s="19">
        <v>2006</v>
      </c>
      <c r="B12" s="20">
        <v>10</v>
      </c>
      <c r="C12" s="21">
        <v>613</v>
      </c>
      <c r="D12" s="22">
        <v>701.48263148466799</v>
      </c>
      <c r="E12" s="22">
        <f t="shared" si="0"/>
        <v>-88.482631484667991</v>
      </c>
      <c r="F12" s="22">
        <f t="shared" si="1"/>
        <v>88.482631484667991</v>
      </c>
      <c r="G12" s="22">
        <f t="shared" si="2"/>
        <v>7829.1760744515595</v>
      </c>
      <c r="H12" s="23">
        <f t="shared" si="3"/>
        <v>0.144343607642199</v>
      </c>
    </row>
    <row r="13" spans="1:14" x14ac:dyDescent="0.25">
      <c r="A13" s="11">
        <v>2006</v>
      </c>
      <c r="B13" s="12">
        <v>11</v>
      </c>
      <c r="C13" s="13">
        <v>545</v>
      </c>
      <c r="D13" s="14">
        <v>734.84222957667998</v>
      </c>
      <c r="E13" s="14">
        <f t="shared" si="0"/>
        <v>-189.84222957667998</v>
      </c>
      <c r="F13" s="14">
        <f t="shared" si="1"/>
        <v>189.84222957667998</v>
      </c>
      <c r="G13" s="14">
        <f t="shared" si="2"/>
        <v>36040.072130644869</v>
      </c>
      <c r="H13" s="27">
        <f t="shared" si="3"/>
        <v>0.34833436619574309</v>
      </c>
    </row>
    <row r="14" spans="1:14" x14ac:dyDescent="0.25">
      <c r="A14" s="19">
        <v>2006</v>
      </c>
      <c r="B14" s="20">
        <v>12</v>
      </c>
      <c r="C14" s="21">
        <v>411</v>
      </c>
      <c r="D14" s="22">
        <v>731.44025349093499</v>
      </c>
      <c r="E14" s="22">
        <f t="shared" si="0"/>
        <v>-320.44025349093499</v>
      </c>
      <c r="F14" s="22">
        <f t="shared" si="1"/>
        <v>320.44025349093499</v>
      </c>
      <c r="G14" s="22">
        <f t="shared" si="2"/>
        <v>102681.95605733468</v>
      </c>
      <c r="H14" s="23">
        <f t="shared" si="3"/>
        <v>0.77965998416285887</v>
      </c>
    </row>
    <row r="15" spans="1:14" x14ac:dyDescent="0.25">
      <c r="A15" s="11">
        <v>2007</v>
      </c>
      <c r="B15" s="12">
        <v>1</v>
      </c>
      <c r="C15" s="13">
        <v>398</v>
      </c>
      <c r="D15" s="14">
        <v>682.51940192406403</v>
      </c>
      <c r="E15" s="14">
        <f t="shared" si="0"/>
        <v>-284.51940192406403</v>
      </c>
      <c r="F15" s="14">
        <f t="shared" si="1"/>
        <v>284.51940192406403</v>
      </c>
      <c r="G15" s="14">
        <f t="shared" si="2"/>
        <v>80951.290071227093</v>
      </c>
      <c r="H15" s="27">
        <f t="shared" si="3"/>
        <v>0.71487286915593973</v>
      </c>
    </row>
    <row r="16" spans="1:14" x14ac:dyDescent="0.25">
      <c r="A16" s="19">
        <v>2007</v>
      </c>
      <c r="B16" s="20">
        <v>2</v>
      </c>
      <c r="C16" s="21">
        <v>311</v>
      </c>
      <c r="D16" s="22">
        <v>611.212763491126</v>
      </c>
      <c r="E16" s="22">
        <f t="shared" si="0"/>
        <v>-300.212763491126</v>
      </c>
      <c r="F16" s="22">
        <f t="shared" si="1"/>
        <v>300.212763491126</v>
      </c>
      <c r="G16" s="22">
        <f t="shared" si="2"/>
        <v>90127.703362978747</v>
      </c>
      <c r="H16" s="23">
        <f t="shared" si="3"/>
        <v>0.9653143520614984</v>
      </c>
    </row>
    <row r="17" spans="1:8" x14ac:dyDescent="0.25">
      <c r="A17" s="11">
        <v>2007</v>
      </c>
      <c r="B17" s="12">
        <v>3</v>
      </c>
      <c r="C17" s="13">
        <v>664</v>
      </c>
      <c r="D17" s="14">
        <v>556.859881151227</v>
      </c>
      <c r="E17" s="14">
        <f t="shared" si="0"/>
        <v>107.140118848773</v>
      </c>
      <c r="F17" s="14">
        <f t="shared" si="1"/>
        <v>107.140118848773</v>
      </c>
      <c r="G17" s="14">
        <f t="shared" si="2"/>
        <v>11479.005066929203</v>
      </c>
      <c r="H17" s="27">
        <f t="shared" si="3"/>
        <v>0.16135560067586296</v>
      </c>
    </row>
    <row r="18" spans="1:8" x14ac:dyDescent="0.25">
      <c r="A18" s="19">
        <v>2007</v>
      </c>
      <c r="B18" s="20">
        <v>4</v>
      </c>
      <c r="C18" s="21">
        <v>680</v>
      </c>
      <c r="D18" s="22">
        <v>565.02157226258396</v>
      </c>
      <c r="E18" s="22">
        <f t="shared" si="0"/>
        <v>114.97842773741604</v>
      </c>
      <c r="F18" s="22">
        <f t="shared" si="1"/>
        <v>114.97842773741604</v>
      </c>
      <c r="G18" s="22">
        <f t="shared" si="2"/>
        <v>13220.038844968203</v>
      </c>
      <c r="H18" s="23">
        <f t="shared" si="3"/>
        <v>0.16908592314325888</v>
      </c>
    </row>
    <row r="19" spans="1:8" x14ac:dyDescent="0.25">
      <c r="A19" s="11">
        <v>2007</v>
      </c>
      <c r="B19" s="12">
        <v>5</v>
      </c>
      <c r="C19" s="13">
        <v>114</v>
      </c>
      <c r="D19" s="14">
        <v>691.63595368431902</v>
      </c>
      <c r="E19" s="14">
        <f t="shared" si="0"/>
        <v>-577.63595368431902</v>
      </c>
      <c r="F19" s="14">
        <f t="shared" si="1"/>
        <v>577.63595368431902</v>
      </c>
      <c r="G19" s="14">
        <f t="shared" si="2"/>
        <v>333663.29498879274</v>
      </c>
      <c r="H19" s="27">
        <f t="shared" si="3"/>
        <v>5.0669820498624478</v>
      </c>
    </row>
    <row r="20" spans="1:8" x14ac:dyDescent="0.25">
      <c r="A20" s="19">
        <v>2007</v>
      </c>
      <c r="B20" s="20">
        <v>6</v>
      </c>
      <c r="C20" s="21">
        <v>467</v>
      </c>
      <c r="D20" s="22">
        <v>655.57636918654896</v>
      </c>
      <c r="E20" s="22">
        <f t="shared" si="0"/>
        <v>-188.57636918654896</v>
      </c>
      <c r="F20" s="22">
        <f t="shared" si="1"/>
        <v>188.57636918654896</v>
      </c>
      <c r="G20" s="22">
        <f t="shared" si="2"/>
        <v>35561.047015581615</v>
      </c>
      <c r="H20" s="23">
        <f t="shared" si="3"/>
        <v>0.40380378840802778</v>
      </c>
    </row>
    <row r="21" spans="1:8" x14ac:dyDescent="0.25">
      <c r="A21" s="11">
        <v>2007</v>
      </c>
      <c r="B21" s="12">
        <v>7</v>
      </c>
      <c r="C21" s="13">
        <v>566</v>
      </c>
      <c r="D21" s="14">
        <v>509.94726633631097</v>
      </c>
      <c r="E21" s="14">
        <f t="shared" si="0"/>
        <v>56.052733663689025</v>
      </c>
      <c r="F21" s="14">
        <f t="shared" si="1"/>
        <v>56.052733663689025</v>
      </c>
      <c r="G21" s="14">
        <f t="shared" si="2"/>
        <v>3141.9089511724569</v>
      </c>
      <c r="H21" s="27">
        <f t="shared" si="3"/>
        <v>9.9033098345740325E-2</v>
      </c>
    </row>
    <row r="22" spans="1:8" x14ac:dyDescent="0.25">
      <c r="A22" s="19">
        <v>2007</v>
      </c>
      <c r="B22" s="20">
        <v>8</v>
      </c>
      <c r="C22" s="21">
        <v>806</v>
      </c>
      <c r="D22" s="22">
        <v>577.746828921722</v>
      </c>
      <c r="E22" s="22">
        <f t="shared" si="0"/>
        <v>228.253171078278</v>
      </c>
      <c r="F22" s="22">
        <f t="shared" si="1"/>
        <v>228.253171078278</v>
      </c>
      <c r="G22" s="22">
        <f t="shared" si="2"/>
        <v>52099.510107289643</v>
      </c>
      <c r="H22" s="23">
        <f t="shared" si="3"/>
        <v>0.28319251994823574</v>
      </c>
    </row>
    <row r="23" spans="1:8" x14ac:dyDescent="0.25">
      <c r="A23" s="11">
        <v>2007</v>
      </c>
      <c r="B23" s="12">
        <v>9</v>
      </c>
      <c r="C23" s="13">
        <v>732</v>
      </c>
      <c r="D23" s="14">
        <v>687.24646192508999</v>
      </c>
      <c r="E23" s="14">
        <f t="shared" si="0"/>
        <v>44.753538074910011</v>
      </c>
      <c r="F23" s="14">
        <f t="shared" si="1"/>
        <v>44.753538074910011</v>
      </c>
      <c r="G23" s="14">
        <f t="shared" si="2"/>
        <v>2002.87917022242</v>
      </c>
      <c r="H23" s="27">
        <f t="shared" si="3"/>
        <v>6.1138713217090176E-2</v>
      </c>
    </row>
    <row r="24" spans="1:8" x14ac:dyDescent="0.25">
      <c r="A24" s="19">
        <v>2007</v>
      </c>
      <c r="B24" s="20">
        <v>10</v>
      </c>
      <c r="C24" s="21">
        <v>886</v>
      </c>
      <c r="D24" s="22">
        <v>807.885169835189</v>
      </c>
      <c r="E24" s="22">
        <f t="shared" si="0"/>
        <v>78.114830164810996</v>
      </c>
      <c r="F24" s="22">
        <f t="shared" si="1"/>
        <v>78.114830164810996</v>
      </c>
      <c r="G24" s="22">
        <f t="shared" si="2"/>
        <v>6101.9266916772658</v>
      </c>
      <c r="H24" s="23">
        <f t="shared" si="3"/>
        <v>8.8165722533646726E-2</v>
      </c>
    </row>
    <row r="25" spans="1:8" x14ac:dyDescent="0.25">
      <c r="A25" s="11">
        <v>2007</v>
      </c>
      <c r="B25" s="12">
        <v>11</v>
      </c>
      <c r="C25" s="13">
        <v>776</v>
      </c>
      <c r="D25" s="14">
        <v>868.49162887764101</v>
      </c>
      <c r="E25" s="14">
        <f t="shared" si="0"/>
        <v>-92.491628877641006</v>
      </c>
      <c r="F25" s="14">
        <f t="shared" si="1"/>
        <v>92.491628877641006</v>
      </c>
      <c r="G25" s="14">
        <f t="shared" si="2"/>
        <v>8554.7014124392754</v>
      </c>
      <c r="H25" s="27">
        <f t="shared" si="3"/>
        <v>0.11919024339902191</v>
      </c>
    </row>
    <row r="26" spans="1:8" x14ac:dyDescent="0.25">
      <c r="A26" s="19">
        <v>2007</v>
      </c>
      <c r="B26" s="20">
        <v>12</v>
      </c>
      <c r="C26" s="21">
        <v>698</v>
      </c>
      <c r="D26" s="22">
        <v>929.972632184036</v>
      </c>
      <c r="E26" s="22">
        <f t="shared" si="0"/>
        <v>-231.972632184036</v>
      </c>
      <c r="F26" s="22">
        <f t="shared" si="1"/>
        <v>231.972632184036</v>
      </c>
      <c r="G26" s="22">
        <f t="shared" si="2"/>
        <v>53811.302082390059</v>
      </c>
      <c r="H26" s="23">
        <f t="shared" si="3"/>
        <v>0.33233901459030946</v>
      </c>
    </row>
    <row r="27" spans="1:8" x14ac:dyDescent="0.25">
      <c r="A27" s="11">
        <v>2008</v>
      </c>
      <c r="B27" s="12">
        <v>1</v>
      </c>
      <c r="C27" s="13">
        <v>875</v>
      </c>
      <c r="D27" s="14">
        <v>908.05426355179497</v>
      </c>
      <c r="E27" s="14">
        <f t="shared" si="0"/>
        <v>-33.054263551794975</v>
      </c>
      <c r="F27" s="14">
        <f t="shared" si="1"/>
        <v>33.054263551794975</v>
      </c>
      <c r="G27" s="14">
        <f t="shared" si="2"/>
        <v>1092.5843389515217</v>
      </c>
      <c r="H27" s="27">
        <f t="shared" si="3"/>
        <v>3.7776301202051402E-2</v>
      </c>
    </row>
    <row r="28" spans="1:8" x14ac:dyDescent="0.25">
      <c r="A28" s="19">
        <v>2008</v>
      </c>
      <c r="B28" s="20">
        <v>2</v>
      </c>
      <c r="C28" s="21">
        <v>840</v>
      </c>
      <c r="D28" s="22">
        <v>903.039847625162</v>
      </c>
      <c r="E28" s="22">
        <f t="shared" si="0"/>
        <v>-63.039847625161997</v>
      </c>
      <c r="F28" s="22">
        <f t="shared" si="1"/>
        <v>63.039847625161997</v>
      </c>
      <c r="G28" s="22">
        <f t="shared" si="2"/>
        <v>3974.0223886036429</v>
      </c>
      <c r="H28" s="23">
        <f t="shared" si="3"/>
        <v>7.5047437649002374E-2</v>
      </c>
    </row>
    <row r="29" spans="1:8" x14ac:dyDescent="0.25">
      <c r="A29" s="11">
        <v>2008</v>
      </c>
      <c r="B29" s="12">
        <v>3</v>
      </c>
      <c r="C29" s="13">
        <v>724</v>
      </c>
      <c r="D29" s="14">
        <v>954.38292856525504</v>
      </c>
      <c r="E29" s="14">
        <f t="shared" si="0"/>
        <v>-230.38292856525504</v>
      </c>
      <c r="F29" s="14">
        <f t="shared" si="1"/>
        <v>230.38292856525504</v>
      </c>
      <c r="G29" s="14">
        <f t="shared" si="2"/>
        <v>53076.293774303405</v>
      </c>
      <c r="H29" s="27">
        <f t="shared" si="3"/>
        <v>0.31820846486913679</v>
      </c>
    </row>
    <row r="30" spans="1:8" x14ac:dyDescent="0.25">
      <c r="A30" s="19">
        <v>2008</v>
      </c>
      <c r="B30" s="20">
        <v>4</v>
      </c>
      <c r="C30" s="21">
        <v>1115</v>
      </c>
      <c r="D30" s="22">
        <v>946.18833313817902</v>
      </c>
      <c r="E30" s="22">
        <f t="shared" si="0"/>
        <v>168.81166686182098</v>
      </c>
      <c r="F30" s="22">
        <f t="shared" si="1"/>
        <v>168.81166686182098</v>
      </c>
      <c r="G30" s="22">
        <f t="shared" si="2"/>
        <v>28497.378868666427</v>
      </c>
      <c r="H30" s="23">
        <f t="shared" si="3"/>
        <v>0.15140059808235065</v>
      </c>
    </row>
    <row r="31" spans="1:8" x14ac:dyDescent="0.25">
      <c r="A31" s="11">
        <v>2008</v>
      </c>
      <c r="B31" s="12">
        <v>5</v>
      </c>
      <c r="C31" s="13">
        <v>997</v>
      </c>
      <c r="D31" s="14">
        <v>973.52599955886899</v>
      </c>
      <c r="E31" s="14">
        <f t="shared" si="0"/>
        <v>23.474000441131011</v>
      </c>
      <c r="F31" s="14">
        <f t="shared" si="1"/>
        <v>23.474000441131011</v>
      </c>
      <c r="G31" s="14">
        <f t="shared" si="2"/>
        <v>551.02869671021892</v>
      </c>
      <c r="H31" s="27">
        <f t="shared" si="3"/>
        <v>2.3544634344163502E-2</v>
      </c>
    </row>
    <row r="32" spans="1:8" x14ac:dyDescent="0.25">
      <c r="A32" s="19">
        <v>2008</v>
      </c>
      <c r="B32" s="20">
        <v>6</v>
      </c>
      <c r="C32" s="21">
        <v>775</v>
      </c>
      <c r="D32" s="22">
        <v>1098.0314392299199</v>
      </c>
      <c r="E32" s="22">
        <f t="shared" si="0"/>
        <v>-323.0314392299199</v>
      </c>
      <c r="F32" s="22">
        <f t="shared" si="1"/>
        <v>323.0314392299199</v>
      </c>
      <c r="G32" s="22">
        <f t="shared" si="2"/>
        <v>104349.31073095342</v>
      </c>
      <c r="H32" s="23">
        <f t="shared" si="3"/>
        <v>0.41681476029667086</v>
      </c>
    </row>
    <row r="33" spans="1:8" x14ac:dyDescent="0.25">
      <c r="A33" s="11">
        <v>2008</v>
      </c>
      <c r="B33" s="12">
        <v>7</v>
      </c>
      <c r="C33" s="13">
        <v>886</v>
      </c>
      <c r="D33" s="14">
        <v>1077.62983391482</v>
      </c>
      <c r="E33" s="14">
        <f t="shared" si="0"/>
        <v>-191.62983391481998</v>
      </c>
      <c r="F33" s="14">
        <f t="shared" si="1"/>
        <v>191.62983391481998</v>
      </c>
      <c r="G33" s="14">
        <f t="shared" si="2"/>
        <v>36721.993246221493</v>
      </c>
      <c r="H33" s="27">
        <f t="shared" si="3"/>
        <v>0.21628649426051916</v>
      </c>
    </row>
    <row r="34" spans="1:8" x14ac:dyDescent="0.25">
      <c r="A34" s="19">
        <v>2008</v>
      </c>
      <c r="B34" s="20">
        <v>8</v>
      </c>
      <c r="C34" s="21">
        <v>1041</v>
      </c>
      <c r="D34" s="22">
        <v>1012.54645466891</v>
      </c>
      <c r="E34" s="22">
        <f t="shared" si="0"/>
        <v>28.453545331090027</v>
      </c>
      <c r="F34" s="22">
        <f t="shared" si="1"/>
        <v>28.453545331090027</v>
      </c>
      <c r="G34" s="22">
        <f t="shared" si="2"/>
        <v>809.60424190839501</v>
      </c>
      <c r="H34" s="23">
        <f t="shared" si="3"/>
        <v>2.7332896571652283E-2</v>
      </c>
    </row>
    <row r="35" spans="1:8" x14ac:dyDescent="0.25">
      <c r="A35" s="11">
        <v>2008</v>
      </c>
      <c r="B35" s="12">
        <v>9</v>
      </c>
      <c r="C35" s="13">
        <v>1011</v>
      </c>
      <c r="D35" s="14">
        <v>1046.9865902860499</v>
      </c>
      <c r="E35" s="14">
        <f t="shared" si="0"/>
        <v>-35.986590286049932</v>
      </c>
      <c r="F35" s="14">
        <f t="shared" si="1"/>
        <v>35.986590286049932</v>
      </c>
      <c r="G35" s="14">
        <f t="shared" si="2"/>
        <v>1295.0346804160233</v>
      </c>
      <c r="H35" s="27">
        <f t="shared" si="3"/>
        <v>3.5595044793323372E-2</v>
      </c>
    </row>
    <row r="36" spans="1:8" x14ac:dyDescent="0.25">
      <c r="A36" s="19">
        <v>2008</v>
      </c>
      <c r="B36" s="20">
        <v>10</v>
      </c>
      <c r="C36" s="35">
        <v>1064.15744796845</v>
      </c>
      <c r="D36" s="22">
        <v>1110.7020543368201</v>
      </c>
      <c r="E36" s="22">
        <f t="shared" si="0"/>
        <v>-46.544606368370069</v>
      </c>
      <c r="F36" s="22">
        <f t="shared" si="1"/>
        <v>46.544606368370069</v>
      </c>
      <c r="G36" s="22">
        <f t="shared" si="2"/>
        <v>2166.4003819865156</v>
      </c>
      <c r="H36" s="23">
        <f t="shared" si="3"/>
        <v>4.3738458493361984E-2</v>
      </c>
    </row>
    <row r="37" spans="1:8" x14ac:dyDescent="0.25">
      <c r="A37" s="11">
        <v>2008</v>
      </c>
      <c r="B37" s="12">
        <v>11</v>
      </c>
      <c r="C37" s="13">
        <v>939</v>
      </c>
      <c r="D37" s="14">
        <v>1140.6749895427999</v>
      </c>
      <c r="E37" s="14">
        <f t="shared" si="0"/>
        <v>-201.67498954279995</v>
      </c>
      <c r="F37" s="14">
        <f t="shared" si="1"/>
        <v>201.67498954279995</v>
      </c>
      <c r="G37" s="14">
        <f t="shared" si="2"/>
        <v>40672.801407088467</v>
      </c>
      <c r="H37" s="27">
        <f t="shared" si="3"/>
        <v>0.21477634669094775</v>
      </c>
    </row>
    <row r="38" spans="1:8" x14ac:dyDescent="0.25">
      <c r="A38" s="19">
        <v>2008</v>
      </c>
      <c r="B38" s="20">
        <v>12</v>
      </c>
      <c r="C38" s="36">
        <v>1334.77364550111</v>
      </c>
      <c r="D38" s="22">
        <v>1150.4648507909901</v>
      </c>
      <c r="E38" s="22">
        <f t="shared" si="0"/>
        <v>184.30879471011986</v>
      </c>
      <c r="F38" s="22">
        <f t="shared" si="1"/>
        <v>184.30879471011986</v>
      </c>
      <c r="G38" s="22">
        <f t="shared" si="2"/>
        <v>33969.731807497104</v>
      </c>
      <c r="H38" s="23">
        <f t="shared" si="3"/>
        <v>0.13808243467447648</v>
      </c>
    </row>
    <row r="39" spans="1:8" x14ac:dyDescent="0.25">
      <c r="A39" s="11">
        <v>2009</v>
      </c>
      <c r="B39" s="12">
        <v>1</v>
      </c>
      <c r="C39" s="13">
        <v>1004</v>
      </c>
      <c r="D39" s="14">
        <v>1184.2827192603099</v>
      </c>
      <c r="E39" s="14">
        <f t="shared" si="0"/>
        <v>-180.28271926030993</v>
      </c>
      <c r="F39" s="14">
        <f t="shared" si="1"/>
        <v>180.28271926030993</v>
      </c>
      <c r="G39" s="14">
        <f t="shared" si="2"/>
        <v>32501.858863891724</v>
      </c>
      <c r="H39" s="27">
        <f t="shared" si="3"/>
        <v>0.17956446141465132</v>
      </c>
    </row>
    <row r="40" spans="1:8" x14ac:dyDescent="0.25">
      <c r="A40" s="19">
        <v>2009</v>
      </c>
      <c r="B40" s="20">
        <v>2</v>
      </c>
      <c r="C40" s="21">
        <v>1065</v>
      </c>
      <c r="D40" s="22">
        <v>1275.1133541464601</v>
      </c>
      <c r="E40" s="22">
        <f t="shared" si="0"/>
        <v>-210.1133541464601</v>
      </c>
      <c r="F40" s="22">
        <f t="shared" si="1"/>
        <v>210.1133541464601</v>
      </c>
      <c r="G40" s="22">
        <f t="shared" si="2"/>
        <v>44147.621590675757</v>
      </c>
      <c r="H40" s="23">
        <f t="shared" si="3"/>
        <v>0.19728953440982169</v>
      </c>
    </row>
    <row r="41" spans="1:8" x14ac:dyDescent="0.25">
      <c r="A41" s="11">
        <v>2009</v>
      </c>
      <c r="B41" s="12">
        <v>3</v>
      </c>
      <c r="C41" s="13">
        <v>1263</v>
      </c>
      <c r="D41" s="14">
        <v>1217.3871810422499</v>
      </c>
      <c r="E41" s="14">
        <f t="shared" si="0"/>
        <v>45.612818957750051</v>
      </c>
      <c r="F41" s="14">
        <f t="shared" si="1"/>
        <v>45.612818957750051</v>
      </c>
      <c r="G41" s="14">
        <f t="shared" si="2"/>
        <v>2080.5292532724825</v>
      </c>
      <c r="H41" s="27">
        <f t="shared" si="3"/>
        <v>3.611466267438642E-2</v>
      </c>
    </row>
    <row r="42" spans="1:8" x14ac:dyDescent="0.25">
      <c r="A42" s="19">
        <v>2009</v>
      </c>
      <c r="B42" s="20">
        <v>4</v>
      </c>
      <c r="C42" s="21">
        <v>962</v>
      </c>
      <c r="D42" s="22">
        <v>1246.15718926105</v>
      </c>
      <c r="E42" s="22">
        <f t="shared" si="0"/>
        <v>-284.15718926105001</v>
      </c>
      <c r="F42" s="22">
        <f t="shared" si="1"/>
        <v>284.15718926105001</v>
      </c>
      <c r="G42" s="22">
        <f t="shared" si="2"/>
        <v>80745.3082087402</v>
      </c>
      <c r="H42" s="23">
        <f t="shared" si="3"/>
        <v>0.2953816936185551</v>
      </c>
    </row>
    <row r="43" spans="1:8" x14ac:dyDescent="0.25">
      <c r="A43" s="11">
        <v>2009</v>
      </c>
      <c r="B43" s="12">
        <v>5</v>
      </c>
      <c r="C43" s="36">
        <v>1060.66688235895</v>
      </c>
      <c r="D43" s="14">
        <v>1272.7848343877999</v>
      </c>
      <c r="E43" s="14">
        <f t="shared" si="0"/>
        <v>-212.11795202884991</v>
      </c>
      <c r="F43" s="14">
        <f t="shared" si="1"/>
        <v>212.11795202884991</v>
      </c>
      <c r="G43" s="14">
        <f t="shared" si="2"/>
        <v>44994.025572913473</v>
      </c>
      <c r="H43" s="27">
        <f t="shared" si="3"/>
        <v>0.1999854577877403</v>
      </c>
    </row>
    <row r="44" spans="1:8" x14ac:dyDescent="0.25">
      <c r="A44" s="19">
        <v>2009</v>
      </c>
      <c r="B44" s="20">
        <v>6</v>
      </c>
      <c r="C44" s="21">
        <v>1429</v>
      </c>
      <c r="D44" s="22">
        <v>1201.2923591961501</v>
      </c>
      <c r="E44" s="22">
        <f t="shared" si="0"/>
        <v>227.70764080384993</v>
      </c>
      <c r="F44" s="22">
        <f t="shared" si="1"/>
        <v>227.70764080384993</v>
      </c>
      <c r="G44" s="22">
        <f t="shared" si="2"/>
        <v>51850.769680455138</v>
      </c>
      <c r="H44" s="23">
        <f t="shared" si="3"/>
        <v>0.15934754429940512</v>
      </c>
    </row>
    <row r="45" spans="1:8" x14ac:dyDescent="0.25">
      <c r="A45" s="11">
        <v>2009</v>
      </c>
      <c r="B45" s="12">
        <v>7</v>
      </c>
      <c r="C45" s="13">
        <v>1205</v>
      </c>
      <c r="D45" s="14">
        <v>1267.06565757717</v>
      </c>
      <c r="E45" s="14">
        <f t="shared" si="0"/>
        <v>-62.065657577169986</v>
      </c>
      <c r="F45" s="14">
        <f t="shared" si="1"/>
        <v>62.065657577169986</v>
      </c>
      <c r="G45" s="14">
        <f t="shared" si="2"/>
        <v>3852.1458504865182</v>
      </c>
      <c r="H45" s="27">
        <f t="shared" si="3"/>
        <v>5.1506769773585051E-2</v>
      </c>
    </row>
    <row r="46" spans="1:8" x14ac:dyDescent="0.25">
      <c r="A46" s="19">
        <v>2009</v>
      </c>
      <c r="B46" s="20">
        <v>8</v>
      </c>
      <c r="C46" s="21">
        <v>890</v>
      </c>
      <c r="D46" s="22">
        <v>1383.06112873707</v>
      </c>
      <c r="E46" s="22">
        <f t="shared" si="0"/>
        <v>-493.06112873707002</v>
      </c>
      <c r="F46" s="22">
        <f t="shared" si="1"/>
        <v>493.06112873707002</v>
      </c>
      <c r="G46" s="22">
        <f t="shared" si="2"/>
        <v>243109.27667147355</v>
      </c>
      <c r="H46" s="23">
        <f t="shared" si="3"/>
        <v>0.55400126824389895</v>
      </c>
    </row>
    <row r="47" spans="1:8" x14ac:dyDescent="0.25">
      <c r="A47" s="11">
        <v>2009</v>
      </c>
      <c r="B47" s="12">
        <v>9</v>
      </c>
      <c r="C47" s="13">
        <v>1320</v>
      </c>
      <c r="D47" s="14">
        <v>1305.7973911876099</v>
      </c>
      <c r="E47" s="14">
        <f t="shared" si="0"/>
        <v>14.202608812390054</v>
      </c>
      <c r="F47" s="14">
        <f t="shared" si="1"/>
        <v>14.202608812390054</v>
      </c>
      <c r="G47" s="14">
        <f t="shared" si="2"/>
        <v>201.7140970777796</v>
      </c>
      <c r="H47" s="27">
        <f t="shared" si="3"/>
        <v>1.0759552130598525E-2</v>
      </c>
    </row>
    <row r="48" spans="1:8" x14ac:dyDescent="0.25">
      <c r="A48" s="19">
        <v>2009</v>
      </c>
      <c r="B48" s="20">
        <v>10</v>
      </c>
      <c r="C48" s="21">
        <v>1276</v>
      </c>
      <c r="D48" s="22">
        <v>1239.4923965426899</v>
      </c>
      <c r="E48" s="22">
        <f t="shared" si="0"/>
        <v>36.507603457310097</v>
      </c>
      <c r="F48" s="22">
        <f t="shared" si="1"/>
        <v>36.507603457310097</v>
      </c>
      <c r="G48" s="22">
        <f t="shared" si="2"/>
        <v>1332.8051101962001</v>
      </c>
      <c r="H48" s="23">
        <f t="shared" si="3"/>
        <v>2.8610974496324527E-2</v>
      </c>
    </row>
    <row r="49" spans="1:8" x14ac:dyDescent="0.25">
      <c r="A49" s="11">
        <v>2009</v>
      </c>
      <c r="B49" s="12">
        <v>11</v>
      </c>
      <c r="C49" s="13">
        <v>1757</v>
      </c>
      <c r="D49" s="14">
        <v>1345.6608450942599</v>
      </c>
      <c r="E49" s="14">
        <f t="shared" si="0"/>
        <v>411.33915490574009</v>
      </c>
      <c r="F49" s="14">
        <f t="shared" si="1"/>
        <v>411.33915490574009</v>
      </c>
      <c r="G49" s="14">
        <f t="shared" si="2"/>
        <v>169199.90035856844</v>
      </c>
      <c r="H49" s="27">
        <f t="shared" si="3"/>
        <v>0.23411448770958457</v>
      </c>
    </row>
    <row r="50" spans="1:8" x14ac:dyDescent="0.25">
      <c r="A50" s="19">
        <v>2009</v>
      </c>
      <c r="B50" s="20">
        <v>12</v>
      </c>
      <c r="C50" s="36">
        <v>1614.6454300255389</v>
      </c>
      <c r="D50" s="22">
        <v>1468.58215235585</v>
      </c>
      <c r="E50" s="22">
        <f t="shared" si="0"/>
        <v>146.06327766968889</v>
      </c>
      <c r="F50" s="22">
        <f t="shared" si="1"/>
        <v>146.06327766968889</v>
      </c>
      <c r="G50" s="22">
        <f t="shared" si="2"/>
        <v>21334.481083612634</v>
      </c>
      <c r="H50" s="23">
        <f t="shared" si="3"/>
        <v>9.0461518642751551E-2</v>
      </c>
    </row>
    <row r="51" spans="1:8" x14ac:dyDescent="0.25">
      <c r="A51" s="11">
        <v>2010</v>
      </c>
      <c r="B51" s="12">
        <v>1</v>
      </c>
      <c r="C51" s="36">
        <v>1812.3359675789072</v>
      </c>
      <c r="D51" s="14">
        <v>1665.1714598017199</v>
      </c>
      <c r="E51" s="14">
        <f t="shared" si="0"/>
        <v>147.16450777718728</v>
      </c>
      <c r="F51" s="14">
        <f t="shared" si="1"/>
        <v>147.16450777718728</v>
      </c>
      <c r="G51" s="14">
        <f t="shared" si="2"/>
        <v>21657.392349301816</v>
      </c>
      <c r="H51" s="27">
        <f t="shared" si="3"/>
        <v>8.1201559981057922E-2</v>
      </c>
    </row>
    <row r="52" spans="1:8" x14ac:dyDescent="0.25">
      <c r="A52" s="19">
        <v>2010</v>
      </c>
      <c r="B52" s="20">
        <v>2</v>
      </c>
      <c r="C52" s="36">
        <v>1702.0186023955534</v>
      </c>
      <c r="D52" s="22">
        <v>1746.9192748228099</v>
      </c>
      <c r="E52" s="22">
        <f t="shared" si="0"/>
        <v>-44.900672427256495</v>
      </c>
      <c r="F52" s="22">
        <f t="shared" si="1"/>
        <v>44.900672427256495</v>
      </c>
      <c r="G52" s="22">
        <f t="shared" si="2"/>
        <v>2016.0703844197917</v>
      </c>
      <c r="H52" s="23">
        <f t="shared" si="3"/>
        <v>2.6380835299954886E-2</v>
      </c>
    </row>
    <row r="53" spans="1:8" x14ac:dyDescent="0.25">
      <c r="A53" s="11">
        <v>2010</v>
      </c>
      <c r="B53" s="12">
        <v>3</v>
      </c>
      <c r="C53" s="13">
        <v>1578</v>
      </c>
      <c r="D53" s="14">
        <v>1833.14083333341</v>
      </c>
      <c r="E53" s="14">
        <f t="shared" si="0"/>
        <v>-255.14083333341</v>
      </c>
      <c r="F53" s="14">
        <f t="shared" si="1"/>
        <v>255.14083333341</v>
      </c>
      <c r="G53" s="14">
        <f t="shared" si="2"/>
        <v>65096.844834066898</v>
      </c>
      <c r="H53" s="27">
        <f t="shared" si="3"/>
        <v>0.16168620616819393</v>
      </c>
    </row>
    <row r="54" spans="1:8" x14ac:dyDescent="0.25">
      <c r="A54" s="19">
        <v>2010</v>
      </c>
      <c r="B54" s="20">
        <v>4</v>
      </c>
      <c r="C54" s="21">
        <v>1604</v>
      </c>
      <c r="D54" s="22">
        <v>1814.7857660868001</v>
      </c>
      <c r="E54" s="22">
        <f t="shared" si="0"/>
        <v>-210.78576608680009</v>
      </c>
      <c r="F54" s="22">
        <f t="shared" si="1"/>
        <v>210.78576608680009</v>
      </c>
      <c r="G54" s="22">
        <f t="shared" si="2"/>
        <v>44430.639184799205</v>
      </c>
      <c r="H54" s="23">
        <f t="shared" si="3"/>
        <v>0.13141257237331677</v>
      </c>
    </row>
    <row r="55" spans="1:8" x14ac:dyDescent="0.25">
      <c r="A55" s="11">
        <v>2010</v>
      </c>
      <c r="B55" s="12">
        <v>5</v>
      </c>
      <c r="C55" s="13">
        <v>1758</v>
      </c>
      <c r="D55" s="14">
        <v>1768.58874019061</v>
      </c>
      <c r="E55" s="14">
        <f t="shared" si="0"/>
        <v>-10.588740190609997</v>
      </c>
      <c r="F55" s="14">
        <f t="shared" si="1"/>
        <v>10.588740190609997</v>
      </c>
      <c r="G55" s="14">
        <f t="shared" si="2"/>
        <v>112.12141882423943</v>
      </c>
      <c r="H55" s="27">
        <f t="shared" si="3"/>
        <v>6.0231741698577911E-3</v>
      </c>
    </row>
    <row r="56" spans="1:8" x14ac:dyDescent="0.25">
      <c r="A56" s="19">
        <v>2010</v>
      </c>
      <c r="B56" s="20">
        <v>6</v>
      </c>
      <c r="C56" s="36">
        <v>2010.8533336150899</v>
      </c>
      <c r="D56" s="22">
        <v>1783.0638773174101</v>
      </c>
      <c r="E56" s="22">
        <f t="shared" si="0"/>
        <v>227.78945629767986</v>
      </c>
      <c r="F56" s="22">
        <f t="shared" si="1"/>
        <v>227.78945629767986</v>
      </c>
      <c r="G56" s="22">
        <f t="shared" si="2"/>
        <v>51888.036400392601</v>
      </c>
      <c r="H56" s="23">
        <f t="shared" si="3"/>
        <v>0.11327999535807144</v>
      </c>
    </row>
    <row r="57" spans="1:8" x14ac:dyDescent="0.25">
      <c r="A57" s="11">
        <v>2010</v>
      </c>
      <c r="B57" s="12">
        <v>7</v>
      </c>
      <c r="C57" s="13">
        <v>1457</v>
      </c>
      <c r="D57" s="14">
        <v>1887.98648399177</v>
      </c>
      <c r="E57" s="14">
        <f t="shared" si="0"/>
        <v>-430.98648399177</v>
      </c>
      <c r="F57" s="14">
        <f t="shared" si="1"/>
        <v>430.98648399177</v>
      </c>
      <c r="G57" s="14">
        <f t="shared" si="2"/>
        <v>185749.34938358821</v>
      </c>
      <c r="H57" s="27">
        <f t="shared" si="3"/>
        <v>0.2958040384294921</v>
      </c>
    </row>
    <row r="58" spans="1:8" x14ac:dyDescent="0.25">
      <c r="A58" s="19">
        <v>2010</v>
      </c>
      <c r="B58" s="20">
        <v>8</v>
      </c>
      <c r="C58" s="21">
        <v>1607</v>
      </c>
      <c r="D58" s="22">
        <v>1924.1209132081799</v>
      </c>
      <c r="E58" s="22">
        <f t="shared" si="0"/>
        <v>-317.1209132081799</v>
      </c>
      <c r="F58" s="22">
        <f t="shared" si="1"/>
        <v>317.1209132081799</v>
      </c>
      <c r="G58" s="22">
        <f t="shared" si="2"/>
        <v>100565.67359398997</v>
      </c>
      <c r="H58" s="23">
        <f t="shared" si="3"/>
        <v>0.19733722041579335</v>
      </c>
    </row>
    <row r="59" spans="1:8" x14ac:dyDescent="0.25">
      <c r="A59" s="11">
        <v>2010</v>
      </c>
      <c r="B59" s="12">
        <v>9</v>
      </c>
      <c r="C59" s="13">
        <v>1808</v>
      </c>
      <c r="D59" s="14">
        <v>1780.5380159082299</v>
      </c>
      <c r="E59" s="14">
        <f t="shared" si="0"/>
        <v>27.461984091770091</v>
      </c>
      <c r="F59" s="14">
        <f t="shared" si="1"/>
        <v>27.461984091770091</v>
      </c>
      <c r="G59" s="14">
        <f t="shared" si="2"/>
        <v>754.1605702566336</v>
      </c>
      <c r="H59" s="27">
        <f t="shared" si="3"/>
        <v>1.518915049323567E-2</v>
      </c>
    </row>
    <row r="60" spans="1:8" x14ac:dyDescent="0.25">
      <c r="A60" s="19">
        <v>2010</v>
      </c>
      <c r="B60" s="20">
        <v>10</v>
      </c>
      <c r="C60" s="21">
        <v>1866</v>
      </c>
      <c r="D60" s="22">
        <v>1798.8502851318999</v>
      </c>
      <c r="E60" s="22">
        <f t="shared" si="0"/>
        <v>67.149714868100091</v>
      </c>
      <c r="F60" s="22">
        <f t="shared" si="1"/>
        <v>67.149714868100091</v>
      </c>
      <c r="G60" s="22">
        <f t="shared" si="2"/>
        <v>4509.0842068671427</v>
      </c>
      <c r="H60" s="23">
        <f t="shared" si="3"/>
        <v>3.5985913648499512E-2</v>
      </c>
    </row>
    <row r="61" spans="1:8" x14ac:dyDescent="0.25">
      <c r="A61" s="11">
        <v>2010</v>
      </c>
      <c r="B61" s="12">
        <v>11</v>
      </c>
      <c r="C61" s="13">
        <v>1934</v>
      </c>
      <c r="D61" s="14">
        <v>1886.33617757243</v>
      </c>
      <c r="E61" s="14">
        <f t="shared" si="0"/>
        <v>47.66382242757004</v>
      </c>
      <c r="F61" s="14">
        <f t="shared" si="1"/>
        <v>47.66382242757004</v>
      </c>
      <c r="G61" s="14">
        <f t="shared" si="2"/>
        <v>2271.8399684069286</v>
      </c>
      <c r="H61" s="27">
        <f t="shared" si="3"/>
        <v>2.4645202909808706E-2</v>
      </c>
    </row>
    <row r="62" spans="1:8" x14ac:dyDescent="0.25">
      <c r="A62" s="19">
        <v>2010</v>
      </c>
      <c r="B62" s="20">
        <v>12</v>
      </c>
      <c r="C62" s="21">
        <v>2294</v>
      </c>
      <c r="D62" s="22">
        <v>1960.2942502522701</v>
      </c>
      <c r="E62" s="22">
        <f t="shared" si="0"/>
        <v>333.7057497477299</v>
      </c>
      <c r="F62" s="22">
        <f t="shared" si="1"/>
        <v>333.7057497477299</v>
      </c>
      <c r="G62" s="22">
        <f t="shared" si="2"/>
        <v>111359.52741469453</v>
      </c>
      <c r="H62" s="23">
        <f t="shared" si="3"/>
        <v>0.14546894060493892</v>
      </c>
    </row>
    <row r="63" spans="1:8" x14ac:dyDescent="0.25">
      <c r="A63" s="11">
        <v>2011</v>
      </c>
      <c r="B63" s="12">
        <v>1</v>
      </c>
      <c r="C63" s="36">
        <v>2356.5322990486302</v>
      </c>
      <c r="D63" s="14">
        <v>2083.90826026993</v>
      </c>
      <c r="E63" s="14">
        <f t="shared" si="0"/>
        <v>272.6240387787002</v>
      </c>
      <c r="F63" s="14">
        <f t="shared" si="1"/>
        <v>272.6240387787002</v>
      </c>
      <c r="G63" s="14">
        <f t="shared" si="2"/>
        <v>74323.866520010226</v>
      </c>
      <c r="H63" s="27">
        <f t="shared" si="3"/>
        <v>0.11568864932967941</v>
      </c>
    </row>
    <row r="64" spans="1:8" x14ac:dyDescent="0.25">
      <c r="A64" s="19">
        <v>2011</v>
      </c>
      <c r="B64" s="20">
        <v>2</v>
      </c>
      <c r="C64" s="21">
        <v>2334</v>
      </c>
      <c r="D64" s="22">
        <v>2276.7997168827901</v>
      </c>
      <c r="E64" s="22">
        <f t="shared" si="0"/>
        <v>57.200283117209892</v>
      </c>
      <c r="F64" s="22">
        <f t="shared" si="1"/>
        <v>57.200283117209892</v>
      </c>
      <c r="G64" s="22">
        <f t="shared" si="2"/>
        <v>3271.872388688967</v>
      </c>
      <c r="H64" s="23">
        <f t="shared" si="3"/>
        <v>2.4507404934537229E-2</v>
      </c>
    </row>
    <row r="65" spans="1:8" x14ac:dyDescent="0.25">
      <c r="A65" s="11">
        <v>2011</v>
      </c>
      <c r="B65" s="12">
        <v>3</v>
      </c>
      <c r="C65" s="13">
        <v>1973</v>
      </c>
      <c r="D65" s="14">
        <v>2386.60232809643</v>
      </c>
      <c r="E65" s="14">
        <f t="shared" si="0"/>
        <v>-413.60232809643003</v>
      </c>
      <c r="F65" s="14">
        <f t="shared" si="1"/>
        <v>413.60232809643003</v>
      </c>
      <c r="G65" s="14">
        <f t="shared" si="2"/>
        <v>171066.88580678694</v>
      </c>
      <c r="H65" s="27">
        <f t="shared" si="3"/>
        <v>0.20963118504634062</v>
      </c>
    </row>
    <row r="66" spans="1:8" x14ac:dyDescent="0.25">
      <c r="A66" s="19">
        <v>2011</v>
      </c>
      <c r="B66" s="20">
        <v>4</v>
      </c>
      <c r="C66" s="21">
        <v>2262</v>
      </c>
      <c r="D66" s="22">
        <v>2366.2742560645302</v>
      </c>
      <c r="E66" s="22">
        <f t="shared" si="0"/>
        <v>-104.27425606453016</v>
      </c>
      <c r="F66" s="22">
        <f t="shared" si="1"/>
        <v>104.27425606453016</v>
      </c>
      <c r="G66" s="22">
        <f t="shared" si="2"/>
        <v>10873.120477811206</v>
      </c>
      <c r="H66" s="23">
        <f t="shared" si="3"/>
        <v>4.6098256438784332E-2</v>
      </c>
    </row>
    <row r="67" spans="1:8" x14ac:dyDescent="0.25">
      <c r="A67" s="11">
        <v>2011</v>
      </c>
      <c r="B67" s="12">
        <v>5</v>
      </c>
      <c r="C67" s="13">
        <v>2259</v>
      </c>
      <c r="D67" s="14">
        <v>2286.20875881444</v>
      </c>
      <c r="E67" s="14">
        <f t="shared" si="0"/>
        <v>-27.208758814439989</v>
      </c>
      <c r="F67" s="14">
        <f t="shared" si="1"/>
        <v>27.208758814439989</v>
      </c>
      <c r="G67" s="14">
        <f t="shared" si="2"/>
        <v>740.31655622236576</v>
      </c>
      <c r="H67" s="27">
        <f t="shared" si="3"/>
        <v>1.204460328217795E-2</v>
      </c>
    </row>
    <row r="68" spans="1:8" x14ac:dyDescent="0.25">
      <c r="A68" s="19">
        <v>2011</v>
      </c>
      <c r="B68" s="20">
        <v>6</v>
      </c>
      <c r="C68" s="21">
        <v>2217</v>
      </c>
      <c r="D68" s="22">
        <v>2345.3255572953399</v>
      </c>
      <c r="E68" s="22">
        <f t="shared" si="0"/>
        <v>-128.32555729533988</v>
      </c>
      <c r="F68" s="22">
        <f t="shared" si="1"/>
        <v>128.32555729533988</v>
      </c>
      <c r="G68" s="22">
        <f t="shared" si="2"/>
        <v>16467.448655159558</v>
      </c>
      <c r="H68" s="23">
        <f t="shared" si="3"/>
        <v>5.7882524715985512E-2</v>
      </c>
    </row>
    <row r="69" spans="1:8" x14ac:dyDescent="0.25">
      <c r="A69" s="11">
        <v>2011</v>
      </c>
      <c r="B69" s="12">
        <v>7</v>
      </c>
      <c r="C69" s="13">
        <v>2739</v>
      </c>
      <c r="D69" s="14">
        <v>2365.0918153000498</v>
      </c>
      <c r="E69" s="14">
        <f t="shared" si="0"/>
        <v>373.9081846999502</v>
      </c>
      <c r="F69" s="14">
        <f t="shared" si="1"/>
        <v>373.9081846999502</v>
      </c>
      <c r="G69" s="14">
        <f t="shared" si="2"/>
        <v>139807.33058561207</v>
      </c>
      <c r="H69" s="27">
        <f t="shared" si="3"/>
        <v>0.1365126632712487</v>
      </c>
    </row>
    <row r="70" spans="1:8" x14ac:dyDescent="0.25">
      <c r="A70" s="19">
        <v>2011</v>
      </c>
      <c r="B70" s="20">
        <v>8</v>
      </c>
      <c r="C70" s="21">
        <v>2772</v>
      </c>
      <c r="D70" s="22">
        <v>2454.6314958983098</v>
      </c>
      <c r="E70" s="22">
        <f t="shared" si="0"/>
        <v>317.36850410169018</v>
      </c>
      <c r="F70" s="22">
        <f t="shared" si="1"/>
        <v>317.36850410169018</v>
      </c>
      <c r="G70" s="22">
        <f t="shared" si="2"/>
        <v>100722.76739574454</v>
      </c>
      <c r="H70" s="23">
        <f t="shared" si="3"/>
        <v>0.11449080234548707</v>
      </c>
    </row>
    <row r="71" spans="1:8" x14ac:dyDescent="0.25">
      <c r="A71" s="11">
        <v>2011</v>
      </c>
      <c r="B71" s="12">
        <v>9</v>
      </c>
      <c r="C71" s="13">
        <v>3383</v>
      </c>
      <c r="D71" s="14">
        <v>2680.7314633246301</v>
      </c>
      <c r="E71" s="14">
        <f t="shared" ref="E71:E98" si="4">C71-D71</f>
        <v>702.26853667536989</v>
      </c>
      <c r="F71" s="14">
        <f t="shared" ref="F71:F98" si="5">ABS(E71)</f>
        <v>702.26853667536989</v>
      </c>
      <c r="G71" s="14">
        <f t="shared" ref="G71:G98" si="6">F71*F71</f>
        <v>493181.09760416532</v>
      </c>
      <c r="H71" s="27">
        <f t="shared" ref="H71:H98" si="7">F71/C71</f>
        <v>0.20758750714613358</v>
      </c>
    </row>
    <row r="72" spans="1:8" x14ac:dyDescent="0.25">
      <c r="A72" s="19">
        <v>2011</v>
      </c>
      <c r="B72" s="20">
        <v>10</v>
      </c>
      <c r="C72" s="21">
        <v>2869</v>
      </c>
      <c r="D72" s="22">
        <v>2910.8325579748498</v>
      </c>
      <c r="E72" s="22">
        <f t="shared" si="4"/>
        <v>-41.832557974849806</v>
      </c>
      <c r="F72" s="22">
        <f t="shared" si="5"/>
        <v>41.832557974849806</v>
      </c>
      <c r="G72" s="22">
        <f t="shared" si="6"/>
        <v>1749.9629067191702</v>
      </c>
      <c r="H72" s="23">
        <f t="shared" si="7"/>
        <v>1.4580884620024331E-2</v>
      </c>
    </row>
    <row r="73" spans="1:8" x14ac:dyDescent="0.25">
      <c r="A73" s="11">
        <v>2011</v>
      </c>
      <c r="B73" s="12">
        <v>11</v>
      </c>
      <c r="C73" s="13">
        <v>2239</v>
      </c>
      <c r="D73" s="14">
        <v>3135.7751854303901</v>
      </c>
      <c r="E73" s="14">
        <f t="shared" si="4"/>
        <v>-896.77518543039014</v>
      </c>
      <c r="F73" s="14">
        <f t="shared" si="5"/>
        <v>896.77518543039014</v>
      </c>
      <c r="G73" s="14">
        <f t="shared" si="6"/>
        <v>804205.73320371064</v>
      </c>
      <c r="H73" s="27">
        <f t="shared" si="7"/>
        <v>0.40052487067011616</v>
      </c>
    </row>
    <row r="74" spans="1:8" x14ac:dyDescent="0.25">
      <c r="A74" s="19">
        <v>2011</v>
      </c>
      <c r="B74" s="20">
        <v>12</v>
      </c>
      <c r="C74" s="36">
        <v>2867.9507894570602</v>
      </c>
      <c r="D74" s="22">
        <v>2955.4648498138499</v>
      </c>
      <c r="E74" s="22">
        <f t="shared" si="4"/>
        <v>-87.514060356789741</v>
      </c>
      <c r="F74" s="22">
        <f t="shared" si="5"/>
        <v>87.514060356789741</v>
      </c>
      <c r="G74" s="22">
        <f t="shared" si="6"/>
        <v>7658.7107601318376</v>
      </c>
      <c r="H74" s="23">
        <f t="shared" si="7"/>
        <v>3.0514491628832054E-2</v>
      </c>
    </row>
    <row r="75" spans="1:8" x14ac:dyDescent="0.25">
      <c r="A75" s="11">
        <v>2012</v>
      </c>
      <c r="B75" s="12">
        <v>1</v>
      </c>
      <c r="C75" s="13">
        <v>2789</v>
      </c>
      <c r="D75" s="14">
        <v>2768.7468061322002</v>
      </c>
      <c r="E75" s="14">
        <f t="shared" si="4"/>
        <v>20.253193867799837</v>
      </c>
      <c r="F75" s="14">
        <f t="shared" si="5"/>
        <v>20.253193867799837</v>
      </c>
      <c r="G75" s="14">
        <f t="shared" si="6"/>
        <v>410.1918618466849</v>
      </c>
      <c r="H75" s="27">
        <f t="shared" si="7"/>
        <v>7.2618120716385218E-3</v>
      </c>
    </row>
    <row r="76" spans="1:8" x14ac:dyDescent="0.25">
      <c r="A76" s="19">
        <v>2012</v>
      </c>
      <c r="B76" s="20">
        <v>2</v>
      </c>
      <c r="C76" s="21">
        <v>3455</v>
      </c>
      <c r="D76" s="22">
        <v>2878.3408030539799</v>
      </c>
      <c r="E76" s="22">
        <f t="shared" si="4"/>
        <v>576.65919694602007</v>
      </c>
      <c r="F76" s="22">
        <f t="shared" si="5"/>
        <v>576.65919694602007</v>
      </c>
      <c r="G76" s="22">
        <f t="shared" si="6"/>
        <v>332535.8294224288</v>
      </c>
      <c r="H76" s="23">
        <f t="shared" si="7"/>
        <v>0.1669057009974009</v>
      </c>
    </row>
    <row r="77" spans="1:8" x14ac:dyDescent="0.25">
      <c r="A77" s="11">
        <v>2012</v>
      </c>
      <c r="B77" s="12">
        <v>3</v>
      </c>
      <c r="C77" s="13">
        <v>2940</v>
      </c>
      <c r="D77" s="14">
        <v>3024.45054877857</v>
      </c>
      <c r="E77" s="14">
        <f t="shared" si="4"/>
        <v>-84.45054877857001</v>
      </c>
      <c r="F77" s="14">
        <f t="shared" si="5"/>
        <v>84.45054877857001</v>
      </c>
      <c r="G77" s="14">
        <f t="shared" si="6"/>
        <v>7131.8951890016324</v>
      </c>
      <c r="H77" s="27">
        <f t="shared" si="7"/>
        <v>2.872467645529592E-2</v>
      </c>
    </row>
    <row r="78" spans="1:8" x14ac:dyDescent="0.25">
      <c r="A78" s="19">
        <v>2012</v>
      </c>
      <c r="B78" s="20">
        <v>4</v>
      </c>
      <c r="C78" s="21">
        <v>2968</v>
      </c>
      <c r="D78" s="22">
        <v>3227.5685906856802</v>
      </c>
      <c r="E78" s="22">
        <f t="shared" si="4"/>
        <v>-259.56859068568019</v>
      </c>
      <c r="F78" s="22">
        <f t="shared" si="5"/>
        <v>259.56859068568019</v>
      </c>
      <c r="G78" s="22">
        <f t="shared" si="6"/>
        <v>67375.853270550186</v>
      </c>
      <c r="H78" s="23">
        <f t="shared" si="7"/>
        <v>8.7455724624555323E-2</v>
      </c>
    </row>
    <row r="79" spans="1:8" x14ac:dyDescent="0.25">
      <c r="A79" s="11">
        <v>2012</v>
      </c>
      <c r="B79" s="12">
        <v>5</v>
      </c>
      <c r="C79" s="13">
        <v>3466</v>
      </c>
      <c r="D79" s="14">
        <v>3155.32269930133</v>
      </c>
      <c r="E79" s="14">
        <f t="shared" si="4"/>
        <v>310.67730069867002</v>
      </c>
      <c r="F79" s="14">
        <f t="shared" si="5"/>
        <v>310.67730069867002</v>
      </c>
      <c r="G79" s="14">
        <f t="shared" si="6"/>
        <v>96520.385169411835</v>
      </c>
      <c r="H79" s="27">
        <f t="shared" si="7"/>
        <v>8.963568975726198E-2</v>
      </c>
    </row>
    <row r="80" spans="1:8" x14ac:dyDescent="0.25">
      <c r="A80" s="19">
        <v>2012</v>
      </c>
      <c r="B80" s="20">
        <v>6</v>
      </c>
      <c r="C80" s="21">
        <v>3037</v>
      </c>
      <c r="D80" s="22">
        <v>3220.1239165852398</v>
      </c>
      <c r="E80" s="22">
        <f t="shared" si="4"/>
        <v>-183.12391658523984</v>
      </c>
      <c r="F80" s="22">
        <f t="shared" si="5"/>
        <v>183.12391658523984</v>
      </c>
      <c r="G80" s="22">
        <f t="shared" si="6"/>
        <v>33534.368825517879</v>
      </c>
      <c r="H80" s="23">
        <f t="shared" si="7"/>
        <v>6.0297634700441173E-2</v>
      </c>
    </row>
    <row r="81" spans="1:8" x14ac:dyDescent="0.25">
      <c r="A81" s="11">
        <v>2012</v>
      </c>
      <c r="B81" s="12">
        <v>7</v>
      </c>
      <c r="C81" s="13">
        <v>3946</v>
      </c>
      <c r="D81" s="14">
        <v>3342.73771377702</v>
      </c>
      <c r="E81" s="14">
        <f t="shared" si="4"/>
        <v>603.26228622298004</v>
      </c>
      <c r="F81" s="14">
        <f t="shared" si="5"/>
        <v>603.26228622298004</v>
      </c>
      <c r="G81" s="14">
        <f t="shared" si="6"/>
        <v>363925.38597897667</v>
      </c>
      <c r="H81" s="27">
        <f t="shared" si="7"/>
        <v>0.15287944405042575</v>
      </c>
    </row>
    <row r="82" spans="1:8" x14ac:dyDescent="0.25">
      <c r="A82" s="19">
        <v>2012</v>
      </c>
      <c r="B82" s="20">
        <v>8</v>
      </c>
      <c r="C82" s="21">
        <v>3459</v>
      </c>
      <c r="D82" s="22">
        <v>3420.20959612667</v>
      </c>
      <c r="E82" s="22">
        <f t="shared" si="4"/>
        <v>38.790403873329979</v>
      </c>
      <c r="F82" s="22">
        <f t="shared" si="5"/>
        <v>38.790403873329979</v>
      </c>
      <c r="G82" s="22">
        <f t="shared" si="6"/>
        <v>1504.6954326560533</v>
      </c>
      <c r="H82" s="23">
        <f t="shared" si="7"/>
        <v>1.1214340524235322E-2</v>
      </c>
    </row>
    <row r="83" spans="1:8" x14ac:dyDescent="0.25">
      <c r="A83" s="11">
        <v>2012</v>
      </c>
      <c r="B83" s="12">
        <v>9</v>
      </c>
      <c r="C83" s="13">
        <v>3446</v>
      </c>
      <c r="D83" s="14">
        <v>3677.91745243274</v>
      </c>
      <c r="E83" s="14">
        <f t="shared" si="4"/>
        <v>-231.91745243273999</v>
      </c>
      <c r="F83" s="14">
        <f t="shared" si="5"/>
        <v>231.91745243273999</v>
      </c>
      <c r="G83" s="14">
        <f t="shared" si="6"/>
        <v>53785.704742892216</v>
      </c>
      <c r="H83" s="27">
        <f t="shared" si="7"/>
        <v>6.7300479521979109E-2</v>
      </c>
    </row>
    <row r="84" spans="1:8" x14ac:dyDescent="0.25">
      <c r="A84" s="19">
        <v>2012</v>
      </c>
      <c r="B84" s="20">
        <v>10</v>
      </c>
      <c r="C84" s="21">
        <v>3258</v>
      </c>
      <c r="D84" s="22">
        <v>3633.9670725272999</v>
      </c>
      <c r="E84" s="22">
        <f t="shared" si="4"/>
        <v>-375.96707252729993</v>
      </c>
      <c r="F84" s="22">
        <f t="shared" si="5"/>
        <v>375.96707252729993</v>
      </c>
      <c r="G84" s="22">
        <f t="shared" si="6"/>
        <v>141351.23962474801</v>
      </c>
      <c r="H84" s="23">
        <f t="shared" si="7"/>
        <v>0.11539811925331489</v>
      </c>
    </row>
    <row r="85" spans="1:8" x14ac:dyDescent="0.25">
      <c r="A85" s="11">
        <v>2012</v>
      </c>
      <c r="B85" s="12">
        <v>11</v>
      </c>
      <c r="C85" s="13">
        <v>4729</v>
      </c>
      <c r="D85" s="14">
        <v>3574.4962290151502</v>
      </c>
      <c r="E85" s="14">
        <f t="shared" si="4"/>
        <v>1154.5037709848498</v>
      </c>
      <c r="F85" s="14">
        <f t="shared" si="5"/>
        <v>1154.5037709848498</v>
      </c>
      <c r="G85" s="14">
        <f t="shared" si="6"/>
        <v>1332878.9572182384</v>
      </c>
      <c r="H85" s="27">
        <f t="shared" si="7"/>
        <v>0.24413274920381683</v>
      </c>
    </row>
    <row r="86" spans="1:8" x14ac:dyDescent="0.25">
      <c r="A86" s="19">
        <v>2012</v>
      </c>
      <c r="B86" s="20">
        <v>12</v>
      </c>
      <c r="C86" s="21">
        <v>3694</v>
      </c>
      <c r="D86" s="22">
        <v>3747.9073707517</v>
      </c>
      <c r="E86" s="22">
        <f t="shared" si="4"/>
        <v>-53.9073707517</v>
      </c>
      <c r="F86" s="22">
        <f t="shared" si="5"/>
        <v>53.9073707517</v>
      </c>
      <c r="G86" s="22">
        <f t="shared" si="6"/>
        <v>2906.0046213612404</v>
      </c>
      <c r="H86" s="23">
        <f t="shared" si="7"/>
        <v>1.4593224350757985E-2</v>
      </c>
    </row>
    <row r="87" spans="1:8" x14ac:dyDescent="0.25">
      <c r="A87" s="11">
        <v>2013</v>
      </c>
      <c r="B87" s="12">
        <v>1</v>
      </c>
      <c r="C87" s="13">
        <v>4610</v>
      </c>
      <c r="D87" s="14">
        <v>4143.39541225215</v>
      </c>
      <c r="E87" s="14">
        <f t="shared" si="4"/>
        <v>466.60458774785002</v>
      </c>
      <c r="F87" s="14">
        <f t="shared" si="5"/>
        <v>466.60458774785002</v>
      </c>
      <c r="G87" s="14">
        <f t="shared" si="6"/>
        <v>217719.84130734106</v>
      </c>
      <c r="H87" s="27">
        <f t="shared" si="7"/>
        <v>0.10121574571536877</v>
      </c>
    </row>
    <row r="88" spans="1:8" x14ac:dyDescent="0.25">
      <c r="A88" s="19">
        <v>2013</v>
      </c>
      <c r="B88" s="20">
        <v>2</v>
      </c>
      <c r="C88" s="21">
        <v>4841</v>
      </c>
      <c r="D88" s="22">
        <v>4147.4211028764803</v>
      </c>
      <c r="E88" s="22">
        <f t="shared" si="4"/>
        <v>693.57889712351971</v>
      </c>
      <c r="F88" s="22">
        <f t="shared" si="5"/>
        <v>693.57889712351971</v>
      </c>
      <c r="G88" s="22">
        <f t="shared" si="6"/>
        <v>481051.68653507793</v>
      </c>
      <c r="H88" s="23">
        <f t="shared" si="7"/>
        <v>0.14327182340911376</v>
      </c>
    </row>
    <row r="89" spans="1:8" x14ac:dyDescent="0.25">
      <c r="A89" s="11">
        <v>2013</v>
      </c>
      <c r="B89" s="12">
        <v>3</v>
      </c>
      <c r="C89" s="13">
        <v>5172</v>
      </c>
      <c r="D89" s="14">
        <v>4501.9733433244101</v>
      </c>
      <c r="E89" s="14">
        <f t="shared" si="4"/>
        <v>670.02665667558995</v>
      </c>
      <c r="F89" s="14">
        <f t="shared" si="5"/>
        <v>670.02665667558995</v>
      </c>
      <c r="G89" s="14">
        <f t="shared" si="6"/>
        <v>448935.72065586888</v>
      </c>
      <c r="H89" s="27">
        <f t="shared" si="7"/>
        <v>0.12954885086534995</v>
      </c>
    </row>
    <row r="90" spans="1:8" x14ac:dyDescent="0.25">
      <c r="A90" s="19">
        <v>2013</v>
      </c>
      <c r="B90" s="20">
        <v>4</v>
      </c>
      <c r="C90" s="21">
        <v>4351</v>
      </c>
      <c r="D90" s="22">
        <v>4810.3374166149097</v>
      </c>
      <c r="E90" s="22">
        <f t="shared" si="4"/>
        <v>-459.33741661490967</v>
      </c>
      <c r="F90" s="22">
        <f t="shared" si="5"/>
        <v>459.33741661490967</v>
      </c>
      <c r="G90" s="22">
        <f t="shared" si="6"/>
        <v>210990.86230245911</v>
      </c>
      <c r="H90" s="23">
        <f t="shared" si="7"/>
        <v>0.10557053932771999</v>
      </c>
    </row>
    <row r="91" spans="1:8" x14ac:dyDescent="0.25">
      <c r="A91" s="11">
        <v>2013</v>
      </c>
      <c r="B91" s="12">
        <v>5</v>
      </c>
      <c r="C91" s="13">
        <v>5329</v>
      </c>
      <c r="D91" s="14">
        <v>4922.3462152132997</v>
      </c>
      <c r="E91" s="14">
        <f t="shared" si="4"/>
        <v>406.65378478670027</v>
      </c>
      <c r="F91" s="14">
        <f t="shared" si="5"/>
        <v>406.65378478670027</v>
      </c>
      <c r="G91" s="14">
        <f t="shared" si="6"/>
        <v>165367.30068134793</v>
      </c>
      <c r="H91" s="27">
        <f t="shared" si="7"/>
        <v>7.6309586186282655E-2</v>
      </c>
    </row>
    <row r="92" spans="1:8" x14ac:dyDescent="0.25">
      <c r="A92" s="19">
        <v>2013</v>
      </c>
      <c r="B92" s="20">
        <v>6</v>
      </c>
      <c r="C92" s="21">
        <v>4736</v>
      </c>
      <c r="D92" s="22">
        <v>4874.1512729095102</v>
      </c>
      <c r="E92" s="22">
        <f t="shared" si="4"/>
        <v>-138.15127290951023</v>
      </c>
      <c r="F92" s="22">
        <f t="shared" si="5"/>
        <v>138.15127290951023</v>
      </c>
      <c r="G92" s="22">
        <f t="shared" si="6"/>
        <v>19085.774206517974</v>
      </c>
      <c r="H92" s="23">
        <f t="shared" si="7"/>
        <v>2.9170454583933747E-2</v>
      </c>
    </row>
    <row r="93" spans="1:8" x14ac:dyDescent="0.25">
      <c r="A93" s="11">
        <v>2013</v>
      </c>
      <c r="B93" s="12">
        <v>7</v>
      </c>
      <c r="C93" s="13">
        <v>5015</v>
      </c>
      <c r="D93" s="14">
        <v>5075.8144793553902</v>
      </c>
      <c r="E93" s="14">
        <f t="shared" si="4"/>
        <v>-60.814479355390176</v>
      </c>
      <c r="F93" s="14">
        <f t="shared" si="5"/>
        <v>60.814479355390176</v>
      </c>
      <c r="G93" s="14">
        <f t="shared" si="6"/>
        <v>3698.4008992671779</v>
      </c>
      <c r="H93" s="27">
        <f t="shared" si="7"/>
        <v>1.2126516322111701E-2</v>
      </c>
    </row>
    <row r="94" spans="1:8" x14ac:dyDescent="0.25">
      <c r="A94" s="19">
        <v>2013</v>
      </c>
      <c r="B94" s="20">
        <v>8</v>
      </c>
      <c r="C94" s="21">
        <v>4978</v>
      </c>
      <c r="D94" s="22">
        <v>5021.7446987987896</v>
      </c>
      <c r="E94" s="22">
        <f t="shared" si="4"/>
        <v>-43.744698798789614</v>
      </c>
      <c r="F94" s="22">
        <f t="shared" si="5"/>
        <v>43.744698798789614</v>
      </c>
      <c r="G94" s="22">
        <f t="shared" si="6"/>
        <v>1913.5986729968254</v>
      </c>
      <c r="H94" s="23">
        <f t="shared" si="7"/>
        <v>8.7876052227379691E-3</v>
      </c>
    </row>
    <row r="95" spans="1:8" x14ac:dyDescent="0.25">
      <c r="A95" s="11">
        <v>2013</v>
      </c>
      <c r="B95" s="12">
        <v>9</v>
      </c>
      <c r="C95" s="13">
        <v>5008</v>
      </c>
      <c r="D95" s="14">
        <v>5083.8012369886201</v>
      </c>
      <c r="E95" s="14">
        <f t="shared" si="4"/>
        <v>-75.801236988620076</v>
      </c>
      <c r="F95" s="14">
        <f t="shared" si="5"/>
        <v>75.801236988620076</v>
      </c>
      <c r="G95" s="14">
        <f t="shared" si="6"/>
        <v>5745.8275290049442</v>
      </c>
      <c r="H95" s="27">
        <f t="shared" si="7"/>
        <v>1.5136029750123818E-2</v>
      </c>
    </row>
    <row r="96" spans="1:8" x14ac:dyDescent="0.25">
      <c r="A96" s="19">
        <v>2013</v>
      </c>
      <c r="B96" s="20">
        <v>10</v>
      </c>
      <c r="C96" s="21">
        <v>6094</v>
      </c>
      <c r="D96" s="22">
        <v>5106.4469010431103</v>
      </c>
      <c r="E96" s="22">
        <f t="shared" si="4"/>
        <v>987.5530989568897</v>
      </c>
      <c r="F96" s="22">
        <f t="shared" si="5"/>
        <v>987.5530989568897</v>
      </c>
      <c r="G96" s="22">
        <f t="shared" si="6"/>
        <v>975261.12325935636</v>
      </c>
      <c r="H96" s="23">
        <f t="shared" si="7"/>
        <v>0.16205334738380206</v>
      </c>
    </row>
    <row r="97" spans="1:14" x14ac:dyDescent="0.25">
      <c r="A97" s="11">
        <v>2013</v>
      </c>
      <c r="B97" s="12">
        <v>11</v>
      </c>
      <c r="C97" s="13">
        <v>4874</v>
      </c>
      <c r="D97" s="14">
        <v>5323.7006782349599</v>
      </c>
      <c r="E97" s="14">
        <f t="shared" si="4"/>
        <v>-449.70067823495992</v>
      </c>
      <c r="F97" s="14">
        <f t="shared" si="5"/>
        <v>449.70067823495992</v>
      </c>
      <c r="G97" s="14">
        <f t="shared" si="6"/>
        <v>202230.70000498297</v>
      </c>
      <c r="H97" s="27">
        <f t="shared" si="7"/>
        <v>9.2265219170077947E-2</v>
      </c>
    </row>
    <row r="98" spans="1:14" x14ac:dyDescent="0.25">
      <c r="A98" s="19">
        <v>2013</v>
      </c>
      <c r="B98" s="20">
        <v>12</v>
      </c>
      <c r="C98" s="21">
        <v>5933</v>
      </c>
      <c r="D98" s="22">
        <v>5576.1399829946704</v>
      </c>
      <c r="E98" s="22">
        <f t="shared" si="4"/>
        <v>356.86001700532961</v>
      </c>
      <c r="F98" s="22">
        <f t="shared" si="5"/>
        <v>356.86001700532961</v>
      </c>
      <c r="G98" s="22">
        <f t="shared" si="6"/>
        <v>127349.07173704414</v>
      </c>
      <c r="H98" s="23">
        <f t="shared" si="7"/>
        <v>6.0148325805718793E-2</v>
      </c>
    </row>
    <row r="99" spans="1:14" x14ac:dyDescent="0.25">
      <c r="A99" s="37" t="s">
        <v>1</v>
      </c>
      <c r="B99" s="38" t="s">
        <v>2</v>
      </c>
      <c r="C99" s="39" t="s">
        <v>15</v>
      </c>
      <c r="D99" s="39" t="s">
        <v>16</v>
      </c>
      <c r="E99" s="39" t="s">
        <v>17</v>
      </c>
      <c r="F99" s="39" t="s">
        <v>18</v>
      </c>
      <c r="G99" s="39" t="s">
        <v>19</v>
      </c>
      <c r="H99" s="39"/>
      <c r="I99" s="39"/>
      <c r="J99" s="39"/>
      <c r="K99" s="39"/>
      <c r="L99" s="39"/>
      <c r="M99" s="39"/>
      <c r="N99" s="39"/>
    </row>
    <row r="100" spans="1:14" x14ac:dyDescent="0.25">
      <c r="A100" s="12">
        <v>2014</v>
      </c>
      <c r="B100" s="12">
        <f t="shared" ref="B100:B111" si="8">B87</f>
        <v>1</v>
      </c>
      <c r="C100" s="14">
        <v>4831.5044707461802</v>
      </c>
      <c r="D100" s="14">
        <v>5054.0879589966798</v>
      </c>
      <c r="E100" s="14">
        <v>5474.5581771778297</v>
      </c>
      <c r="F100" s="14">
        <v>5895.0283953589696</v>
      </c>
      <c r="G100" s="14">
        <v>6117.6118836094802</v>
      </c>
      <c r="H100" s="40"/>
      <c r="I100" s="40"/>
      <c r="J100" s="40"/>
      <c r="K100" s="40"/>
      <c r="L100" s="40"/>
      <c r="M100" s="40"/>
      <c r="N100" s="40"/>
    </row>
    <row r="101" spans="1:14" x14ac:dyDescent="0.25">
      <c r="A101" s="20">
        <f>A100</f>
        <v>2014</v>
      </c>
      <c r="B101" s="20">
        <f t="shared" si="8"/>
        <v>2</v>
      </c>
      <c r="C101" s="22">
        <v>5048.9359637180796</v>
      </c>
      <c r="D101" s="22">
        <v>5275.1228732807203</v>
      </c>
      <c r="E101" s="22">
        <v>5702.4001163549401</v>
      </c>
      <c r="F101" s="22">
        <v>6129.6773594291599</v>
      </c>
      <c r="G101" s="22">
        <v>6355.8642689917897</v>
      </c>
      <c r="H101" s="41"/>
      <c r="I101" s="41"/>
      <c r="J101" s="41"/>
      <c r="K101" s="41"/>
      <c r="L101" s="41"/>
      <c r="M101" s="41"/>
      <c r="N101" s="41"/>
    </row>
    <row r="102" spans="1:14" x14ac:dyDescent="0.25">
      <c r="A102" s="12">
        <f>A100</f>
        <v>2014</v>
      </c>
      <c r="B102" s="12">
        <f t="shared" si="8"/>
        <v>3</v>
      </c>
      <c r="C102" s="14">
        <v>4980.3554509113801</v>
      </c>
      <c r="D102" s="14">
        <v>5228.5222276518598</v>
      </c>
      <c r="E102" s="14">
        <v>5697.3204281901699</v>
      </c>
      <c r="F102" s="14">
        <v>6166.11862872849</v>
      </c>
      <c r="G102" s="14">
        <v>6414.2854054689597</v>
      </c>
      <c r="H102" s="40"/>
      <c r="I102" s="40"/>
      <c r="J102" s="40"/>
      <c r="K102" s="40"/>
      <c r="L102" s="40"/>
      <c r="M102" s="40"/>
      <c r="N102" s="40"/>
    </row>
    <row r="103" spans="1:14" x14ac:dyDescent="0.25">
      <c r="A103" s="20">
        <f t="shared" ref="A103" si="9">A102</f>
        <v>2014</v>
      </c>
      <c r="B103" s="20">
        <f t="shared" si="8"/>
        <v>4</v>
      </c>
      <c r="C103" s="22">
        <v>5017.0132023978504</v>
      </c>
      <c r="D103" s="22">
        <v>5278.0960518392303</v>
      </c>
      <c r="E103" s="22">
        <v>5771.2932945045404</v>
      </c>
      <c r="F103" s="22">
        <v>6264.4905371698396</v>
      </c>
      <c r="G103" s="22">
        <v>6525.5733866112296</v>
      </c>
      <c r="H103" s="41"/>
      <c r="I103" s="41"/>
      <c r="J103" s="41"/>
      <c r="K103" s="41"/>
      <c r="L103" s="41"/>
      <c r="M103" s="41"/>
      <c r="N103" s="41"/>
    </row>
    <row r="104" spans="1:14" x14ac:dyDescent="0.25">
      <c r="A104" s="12">
        <f t="shared" ref="A104" si="10">A102</f>
        <v>2014</v>
      </c>
      <c r="B104" s="12">
        <f t="shared" si="8"/>
        <v>5</v>
      </c>
      <c r="C104" s="14">
        <v>5022.24831799402</v>
      </c>
      <c r="D104" s="14">
        <v>5297.8368844327597</v>
      </c>
      <c r="E104" s="14">
        <v>5818.4360787823198</v>
      </c>
      <c r="F104" s="14">
        <v>6339.0352731318799</v>
      </c>
      <c r="G104" s="14">
        <v>6614.6238395706296</v>
      </c>
      <c r="H104" s="40"/>
      <c r="I104" s="40"/>
      <c r="J104" s="40"/>
      <c r="K104" s="40"/>
      <c r="L104" s="40"/>
      <c r="M104" s="40"/>
      <c r="N104" s="40"/>
    </row>
    <row r="105" spans="1:14" x14ac:dyDescent="0.25">
      <c r="A105" s="20">
        <f t="shared" ref="A105" si="11">A104</f>
        <v>2014</v>
      </c>
      <c r="B105" s="20">
        <f t="shared" si="8"/>
        <v>6</v>
      </c>
      <c r="C105" s="22">
        <v>5040.79261819561</v>
      </c>
      <c r="D105" s="22">
        <v>5329.4320349611999</v>
      </c>
      <c r="E105" s="22">
        <v>5874.6848724336496</v>
      </c>
      <c r="F105" s="22">
        <v>6419.9377099061003</v>
      </c>
      <c r="G105" s="22">
        <v>6708.5771266716902</v>
      </c>
      <c r="H105" s="41"/>
      <c r="I105" s="41"/>
      <c r="J105" s="41"/>
      <c r="K105" s="41"/>
      <c r="L105" s="41"/>
      <c r="M105" s="41"/>
      <c r="N105" s="41"/>
    </row>
    <row r="106" spans="1:14" x14ac:dyDescent="0.25">
      <c r="A106" s="12">
        <f t="shared" ref="A106" si="12">A104</f>
        <v>2014</v>
      </c>
      <c r="B106" s="12">
        <f t="shared" si="8"/>
        <v>7</v>
      </c>
      <c r="C106" s="14">
        <v>5057.1998582239203</v>
      </c>
      <c r="D106" s="14">
        <v>5358.5600928896502</v>
      </c>
      <c r="E106" s="14">
        <v>5927.8431273904598</v>
      </c>
      <c r="F106" s="14">
        <v>6497.1261618912704</v>
      </c>
      <c r="G106" s="14">
        <v>6798.4863965570103</v>
      </c>
      <c r="H106" s="40"/>
      <c r="I106" s="40"/>
      <c r="J106" s="40"/>
      <c r="K106" s="40"/>
      <c r="L106" s="40"/>
      <c r="M106" s="40"/>
      <c r="N106" s="40"/>
    </row>
    <row r="107" spans="1:14" x14ac:dyDescent="0.25">
      <c r="A107" s="20">
        <f t="shared" ref="A107" si="13">A106</f>
        <v>2014</v>
      </c>
      <c r="B107" s="20">
        <f t="shared" si="8"/>
        <v>8</v>
      </c>
      <c r="C107" s="22">
        <v>5076.3678687245001</v>
      </c>
      <c r="D107" s="22">
        <v>5389.85638793219</v>
      </c>
      <c r="E107" s="22">
        <v>5982.0502973033799</v>
      </c>
      <c r="F107" s="22">
        <v>6574.2442066745598</v>
      </c>
      <c r="G107" s="22">
        <v>6887.7327258822597</v>
      </c>
      <c r="H107" s="41"/>
      <c r="I107" s="41"/>
      <c r="J107" s="41"/>
      <c r="K107" s="41"/>
      <c r="L107" s="41"/>
      <c r="M107" s="41"/>
      <c r="N107" s="41"/>
    </row>
    <row r="108" spans="1:14" x14ac:dyDescent="0.25">
      <c r="A108" s="12">
        <f t="shared" ref="A108" si="14">A106</f>
        <v>2014</v>
      </c>
      <c r="B108" s="12">
        <f t="shared" si="8"/>
        <v>9</v>
      </c>
      <c r="C108" s="14">
        <v>5096.4132768319296</v>
      </c>
      <c r="D108" s="14">
        <v>5421.6031593507296</v>
      </c>
      <c r="E108" s="14">
        <v>6035.9014701899196</v>
      </c>
      <c r="F108" s="14">
        <v>6650.1997810291105</v>
      </c>
      <c r="G108" s="14">
        <v>6975.3896635479095</v>
      </c>
      <c r="H108" s="40"/>
      <c r="I108" s="40"/>
      <c r="J108" s="40"/>
      <c r="K108" s="40"/>
      <c r="L108" s="40"/>
      <c r="M108" s="40"/>
      <c r="N108" s="40"/>
    </row>
    <row r="109" spans="1:14" x14ac:dyDescent="0.25">
      <c r="A109" s="20">
        <f t="shared" ref="A109" si="15">A108</f>
        <v>2014</v>
      </c>
      <c r="B109" s="20">
        <f t="shared" si="8"/>
        <v>10</v>
      </c>
      <c r="C109" s="22">
        <v>5117.77823284841</v>
      </c>
      <c r="D109" s="22">
        <v>5454.2545581317299</v>
      </c>
      <c r="E109" s="22">
        <v>6089.8734668687503</v>
      </c>
      <c r="F109" s="22">
        <v>6725.4923756057697</v>
      </c>
      <c r="G109" s="22">
        <v>7061.9687008890996</v>
      </c>
      <c r="H109" s="41"/>
      <c r="I109" s="41"/>
      <c r="J109" s="41"/>
      <c r="K109" s="41"/>
      <c r="L109" s="41"/>
      <c r="M109" s="41"/>
      <c r="N109" s="41"/>
    </row>
    <row r="110" spans="1:14" x14ac:dyDescent="0.25">
      <c r="A110" s="12">
        <f t="shared" ref="A110" si="16">A108</f>
        <v>2014</v>
      </c>
      <c r="B110" s="12">
        <f t="shared" si="8"/>
        <v>11</v>
      </c>
      <c r="C110" s="14">
        <v>5140.1531508710405</v>
      </c>
      <c r="D110" s="14">
        <v>5487.5521415907997</v>
      </c>
      <c r="E110" s="14">
        <v>6143.8044564949896</v>
      </c>
      <c r="F110" s="14">
        <v>6800.0567713991904</v>
      </c>
      <c r="G110" s="14">
        <v>7147.4557621189497</v>
      </c>
      <c r="H110" s="40"/>
      <c r="I110" s="40"/>
      <c r="J110" s="40"/>
      <c r="K110" s="40"/>
      <c r="L110" s="40"/>
      <c r="M110" s="40"/>
      <c r="N110" s="40"/>
    </row>
    <row r="111" spans="1:14" x14ac:dyDescent="0.25">
      <c r="A111" s="20">
        <f t="shared" ref="A111" si="17">A110</f>
        <v>2014</v>
      </c>
      <c r="B111" s="20">
        <f t="shared" si="8"/>
        <v>12</v>
      </c>
      <c r="C111" s="22">
        <v>5163.5069323883699</v>
      </c>
      <c r="D111" s="22">
        <v>5521.4945868601799</v>
      </c>
      <c r="E111" s="22">
        <v>6197.7493637307598</v>
      </c>
      <c r="F111" s="22">
        <v>6874.0041406013297</v>
      </c>
      <c r="G111" s="22">
        <v>7231.9917950731397</v>
      </c>
      <c r="H111" s="41"/>
      <c r="I111" s="41"/>
      <c r="J111" s="41"/>
      <c r="K111" s="41"/>
      <c r="L111" s="41"/>
      <c r="M111" s="41"/>
      <c r="N111" s="41"/>
    </row>
  </sheetData>
  <mergeCells count="4">
    <mergeCell ref="J6:L6"/>
    <mergeCell ref="A1:H1"/>
    <mergeCell ref="J2:L2"/>
    <mergeCell ref="J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Kelley</dc:creator>
  <cp:lastModifiedBy>Pete Kelley</cp:lastModifiedBy>
  <dcterms:created xsi:type="dcterms:W3CDTF">2018-03-26T17:26:30Z</dcterms:created>
  <dcterms:modified xsi:type="dcterms:W3CDTF">2018-03-26T17:27:35Z</dcterms:modified>
</cp:coreProperties>
</file>