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ropbox\pregtb\AnalysisUpdate\metaanalysis\data\"/>
    </mc:Choice>
  </mc:AlternateContent>
  <xr:revisionPtr revIDLastSave="0" documentId="13_ncr:1_{E8B19C97-2DE5-450D-8C5E-77BB920EA27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ll_datan_upda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I3" i="1"/>
  <c r="H3" i="1"/>
  <c r="G3" i="1"/>
  <c r="F3" i="1"/>
  <c r="J2" i="1"/>
  <c r="M2" i="1" s="1"/>
  <c r="K2" i="1"/>
  <c r="L2" i="1" l="1"/>
</calcChain>
</file>

<file path=xl/sharedStrings.xml><?xml version="1.0" encoding="utf-8"?>
<sst xmlns="http://schemas.openxmlformats.org/spreadsheetml/2006/main" count="133" uniqueCount="62">
  <si>
    <t>FA</t>
  </si>
  <si>
    <t>Full_study</t>
  </si>
  <si>
    <t>year</t>
  </si>
  <si>
    <t>country</t>
  </si>
  <si>
    <t xml:space="preserve"> Sample </t>
  </si>
  <si>
    <t>pregYTBY</t>
  </si>
  <si>
    <t>pregNTBY</t>
  </si>
  <si>
    <t>pregYTBN</t>
  </si>
  <si>
    <t>pregNTBN</t>
  </si>
  <si>
    <t>or</t>
  </si>
  <si>
    <t>selog</t>
  </si>
  <si>
    <t>orlo</t>
  </si>
  <si>
    <t>orhi</t>
  </si>
  <si>
    <t>ap</t>
  </si>
  <si>
    <t>bp</t>
  </si>
  <si>
    <t>cp</t>
  </si>
  <si>
    <t>dp</t>
  </si>
  <si>
    <t>IRRm</t>
  </si>
  <si>
    <t>selogIRR</t>
  </si>
  <si>
    <t>IRRlo</t>
  </si>
  <si>
    <t>IRRhi</t>
  </si>
  <si>
    <t>pIRRm</t>
  </si>
  <si>
    <t>selogpIRR</t>
  </si>
  <si>
    <t>pIRRlo</t>
  </si>
  <si>
    <t>pIRRhi</t>
  </si>
  <si>
    <t>HIV</t>
  </si>
  <si>
    <t>IRR</t>
  </si>
  <si>
    <t>m</t>
  </si>
  <si>
    <t>mlo</t>
  </si>
  <si>
    <t>mhi</t>
  </si>
  <si>
    <t>Crampin</t>
  </si>
  <si>
    <t>Yes</t>
  </si>
  <si>
    <t>Malawi</t>
  </si>
  <si>
    <t>yes</t>
  </si>
  <si>
    <t>no</t>
  </si>
  <si>
    <t>Espinal</t>
  </si>
  <si>
    <t>Keskin</t>
  </si>
  <si>
    <t>Turkey</t>
  </si>
  <si>
    <t xml:space="preserve"> -   </t>
  </si>
  <si>
    <t>Odayar</t>
  </si>
  <si>
    <t>South Africa</t>
  </si>
  <si>
    <t>Rendell</t>
  </si>
  <si>
    <t>Mongolia</t>
  </si>
  <si>
    <t>Zenner</t>
  </si>
  <si>
    <t>UK</t>
  </si>
  <si>
    <t>Fisher</t>
  </si>
  <si>
    <t>Bothamley</t>
  </si>
  <si>
    <t>No</t>
  </si>
  <si>
    <t>Belarus</t>
  </si>
  <si>
    <t>Belgium</t>
  </si>
  <si>
    <t xml:space="preserve">Italy </t>
  </si>
  <si>
    <t>Serbia</t>
  </si>
  <si>
    <t>Slovakia</t>
  </si>
  <si>
    <t>Spain</t>
  </si>
  <si>
    <t>Ukraine</t>
  </si>
  <si>
    <t>USA</t>
  </si>
  <si>
    <t>Nordholm</t>
  </si>
  <si>
    <t>Denmark</t>
  </si>
  <si>
    <t>Jonsson</t>
  </si>
  <si>
    <t>Sweden</t>
  </si>
  <si>
    <t>adjusted for age,
sex, area and HIV</t>
  </si>
  <si>
    <t>Dominican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</si>
</sst>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2"/>
  <sheetViews>
    <sheetView tabSelected="1" workbookViewId="0">
      <selection activeCell="F2" sqref="F2"/>
    </sheetView>
  </sheetViews>
  <sheetFormatPr defaultColWidth="11" defaultRowHeight="15.75" x14ac:dyDescent="0.25"/>
  <cols>
    <col min="31" max="31" width="14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1" x14ac:dyDescent="0.25">
      <c r="A2" t="s">
        <v>30</v>
      </c>
      <c r="B2" t="s">
        <v>31</v>
      </c>
      <c r="C2">
        <v>2004</v>
      </c>
      <c r="D2" t="s">
        <v>32</v>
      </c>
      <c r="E2">
        <f>SUM(F2:I2)</f>
        <v>628</v>
      </c>
      <c r="F2">
        <v>20</v>
      </c>
      <c r="G2">
        <v>172</v>
      </c>
      <c r="H2">
        <v>42</v>
      </c>
      <c r="I2">
        <v>394</v>
      </c>
      <c r="J2">
        <f>(F2/H2)/(G2/I2)</f>
        <v>1.0908084163898117</v>
      </c>
      <c r="K2">
        <f>SQRT((1/F2) +(1/(F2+H2)) + (1/G2) + (1/(G2+I2)))</f>
        <v>0.27149543310842894</v>
      </c>
      <c r="L2">
        <f>EXP(LOG($J$2)-1.96*$K$2)</f>
        <v>0.60994739166356826</v>
      </c>
      <c r="M2">
        <f>EXP(LOG($J$2)+1.96*$K$2)</f>
        <v>1.7680540395004081</v>
      </c>
      <c r="N2">
        <v>11</v>
      </c>
      <c r="O2">
        <v>172</v>
      </c>
      <c r="P2">
        <v>33</v>
      </c>
      <c r="Q2">
        <v>394</v>
      </c>
      <c r="Z2" t="s">
        <v>33</v>
      </c>
      <c r="AA2" t="s">
        <v>34</v>
      </c>
      <c r="AB2">
        <v>0.8</v>
      </c>
      <c r="AC2">
        <v>0.4</v>
      </c>
      <c r="AD2">
        <v>1.7</v>
      </c>
      <c r="AE2" t="s">
        <v>60</v>
      </c>
    </row>
    <row r="3" spans="1:31" x14ac:dyDescent="0.25">
      <c r="A3" t="s">
        <v>35</v>
      </c>
      <c r="B3" t="s">
        <v>31</v>
      </c>
      <c r="C3">
        <v>1996</v>
      </c>
      <c r="D3" t="s">
        <v>61</v>
      </c>
      <c r="E3">
        <f>SUM(F3:I3)</f>
        <v>140</v>
      </c>
      <c r="F3">
        <f>0+7</f>
        <v>7</v>
      </c>
      <c r="G3">
        <f>1+91</f>
        <v>92</v>
      </c>
      <c r="H3">
        <f>3+6</f>
        <v>9</v>
      </c>
      <c r="I3">
        <f>8+24</f>
        <v>32</v>
      </c>
      <c r="J3">
        <v>0.20512820500000001</v>
      </c>
      <c r="K3">
        <v>0.56940461200000003</v>
      </c>
      <c r="L3">
        <v>6.7195220999999999E-2</v>
      </c>
      <c r="M3">
        <v>0.62619900100000003</v>
      </c>
      <c r="N3">
        <v>51</v>
      </c>
      <c r="O3">
        <v>411</v>
      </c>
      <c r="P3">
        <v>9</v>
      </c>
      <c r="Q3">
        <v>77</v>
      </c>
      <c r="Z3" t="s">
        <v>34</v>
      </c>
      <c r="AA3" t="s">
        <v>34</v>
      </c>
      <c r="AB3">
        <v>0.20512820500000001</v>
      </c>
      <c r="AC3">
        <v>6.7195220999999999E-2</v>
      </c>
      <c r="AD3">
        <v>0.62619900100000003</v>
      </c>
    </row>
    <row r="4" spans="1:31" x14ac:dyDescent="0.25">
      <c r="A4" t="s">
        <v>36</v>
      </c>
      <c r="B4" t="s">
        <v>31</v>
      </c>
      <c r="C4">
        <v>2008</v>
      </c>
      <c r="D4" t="s">
        <v>37</v>
      </c>
      <c r="E4" t="s">
        <v>38</v>
      </c>
      <c r="Z4" t="s">
        <v>34</v>
      </c>
    </row>
    <row r="5" spans="1:31" x14ac:dyDescent="0.25">
      <c r="A5" t="s">
        <v>39</v>
      </c>
      <c r="B5" t="s">
        <v>31</v>
      </c>
      <c r="C5">
        <v>2018</v>
      </c>
      <c r="D5" t="s">
        <v>40</v>
      </c>
      <c r="E5" s="1">
        <v>3026</v>
      </c>
      <c r="F5">
        <v>13</v>
      </c>
      <c r="G5">
        <v>56</v>
      </c>
      <c r="H5">
        <v>1127</v>
      </c>
      <c r="I5">
        <v>2466</v>
      </c>
      <c r="J5">
        <v>0.225488095</v>
      </c>
      <c r="K5">
        <v>0.31005358900000002</v>
      </c>
      <c r="L5">
        <v>0.122800653</v>
      </c>
      <c r="M5">
        <v>0.41404406300000002</v>
      </c>
      <c r="N5">
        <v>10</v>
      </c>
      <c r="O5">
        <v>56</v>
      </c>
      <c r="P5">
        <v>1503</v>
      </c>
      <c r="Q5">
        <v>1457</v>
      </c>
      <c r="R5">
        <v>0.17</v>
      </c>
      <c r="T5">
        <v>0.09</v>
      </c>
      <c r="U5">
        <v>0.31</v>
      </c>
      <c r="V5">
        <v>0.22</v>
      </c>
      <c r="X5">
        <v>0.1</v>
      </c>
      <c r="Y5">
        <v>0.46</v>
      </c>
      <c r="Z5" t="s">
        <v>33</v>
      </c>
      <c r="AA5" t="s">
        <v>33</v>
      </c>
      <c r="AB5">
        <v>0.17</v>
      </c>
      <c r="AC5">
        <v>0.09</v>
      </c>
      <c r="AD5">
        <v>0.31</v>
      </c>
    </row>
    <row r="6" spans="1:31" x14ac:dyDescent="0.25">
      <c r="A6" t="s">
        <v>41</v>
      </c>
      <c r="B6" t="s">
        <v>31</v>
      </c>
      <c r="C6">
        <v>2016</v>
      </c>
      <c r="D6" t="s">
        <v>42</v>
      </c>
      <c r="E6" s="1">
        <v>2113696</v>
      </c>
      <c r="F6">
        <v>107</v>
      </c>
      <c r="G6">
        <v>3576</v>
      </c>
      <c r="H6">
        <v>61028</v>
      </c>
      <c r="I6">
        <v>2048985</v>
      </c>
      <c r="J6">
        <v>1.0046063270000001</v>
      </c>
      <c r="K6">
        <v>9.8195267000000003E-2</v>
      </c>
      <c r="L6">
        <v>0.82872494299999999</v>
      </c>
      <c r="M6">
        <v>1.217815248</v>
      </c>
      <c r="R6">
        <v>1.31</v>
      </c>
      <c r="T6">
        <v>1.08</v>
      </c>
      <c r="U6">
        <v>1.59</v>
      </c>
      <c r="Z6" t="s">
        <v>34</v>
      </c>
      <c r="AA6" t="s">
        <v>33</v>
      </c>
      <c r="AB6">
        <v>1.31</v>
      </c>
      <c r="AC6">
        <v>1.08</v>
      </c>
      <c r="AD6">
        <v>1.59</v>
      </c>
    </row>
    <row r="7" spans="1:31" x14ac:dyDescent="0.25">
      <c r="A7" t="s">
        <v>43</v>
      </c>
      <c r="B7" t="s">
        <v>31</v>
      </c>
      <c r="C7">
        <v>2012</v>
      </c>
      <c r="D7" t="s">
        <v>44</v>
      </c>
      <c r="E7" s="1">
        <v>1630968</v>
      </c>
      <c r="F7">
        <v>22</v>
      </c>
      <c r="G7">
        <v>133</v>
      </c>
      <c r="H7">
        <v>171743</v>
      </c>
      <c r="I7">
        <v>1459070</v>
      </c>
      <c r="J7">
        <v>1.4052970119999999</v>
      </c>
      <c r="K7">
        <v>0.23017352299999999</v>
      </c>
      <c r="L7">
        <v>0.89503591999999998</v>
      </c>
      <c r="M7">
        <v>2.2064585879999998</v>
      </c>
      <c r="N7">
        <v>22</v>
      </c>
      <c r="O7">
        <v>133</v>
      </c>
      <c r="P7">
        <v>114844</v>
      </c>
      <c r="Q7">
        <v>1459070</v>
      </c>
      <c r="R7">
        <v>1.29</v>
      </c>
      <c r="T7">
        <v>0.82</v>
      </c>
      <c r="U7">
        <v>2.0299999999999998</v>
      </c>
      <c r="V7">
        <v>1.95</v>
      </c>
      <c r="X7">
        <v>1.24</v>
      </c>
      <c r="Y7">
        <v>3.07</v>
      </c>
      <c r="Z7" t="s">
        <v>34</v>
      </c>
      <c r="AA7" t="s">
        <v>33</v>
      </c>
      <c r="AB7">
        <v>1.29</v>
      </c>
      <c r="AC7">
        <v>0.82</v>
      </c>
      <c r="AD7">
        <v>2.0299999999999998</v>
      </c>
    </row>
    <row r="8" spans="1:31" x14ac:dyDescent="0.25">
      <c r="A8" t="s">
        <v>45</v>
      </c>
      <c r="B8" t="s">
        <v>31</v>
      </c>
      <c r="C8">
        <v>1994</v>
      </c>
      <c r="E8" t="s">
        <v>38</v>
      </c>
      <c r="Z8" t="s">
        <v>34</v>
      </c>
    </row>
    <row r="9" spans="1:31" x14ac:dyDescent="0.25">
      <c r="A9" t="s">
        <v>46</v>
      </c>
      <c r="B9" t="s">
        <v>47</v>
      </c>
      <c r="C9">
        <v>2016</v>
      </c>
      <c r="D9" t="s">
        <v>48</v>
      </c>
      <c r="E9" s="1">
        <v>5500</v>
      </c>
      <c r="F9">
        <v>15</v>
      </c>
      <c r="G9">
        <v>5485</v>
      </c>
      <c r="N9">
        <v>6</v>
      </c>
      <c r="O9">
        <v>13</v>
      </c>
      <c r="P9">
        <v>5494</v>
      </c>
      <c r="R9">
        <v>0.280485239</v>
      </c>
      <c r="S9">
        <v>0.25855170100000002</v>
      </c>
      <c r="T9">
        <v>0.16897651999999999</v>
      </c>
      <c r="U9">
        <v>0.465579299</v>
      </c>
      <c r="V9">
        <v>0.33603091499999999</v>
      </c>
      <c r="W9">
        <v>0.408471154</v>
      </c>
      <c r="X9">
        <v>0.15089733499999999</v>
      </c>
      <c r="Y9">
        <v>0.748301989</v>
      </c>
      <c r="Z9" t="s">
        <v>34</v>
      </c>
      <c r="AA9" t="s">
        <v>33</v>
      </c>
      <c r="AB9">
        <v>0.280485239</v>
      </c>
      <c r="AC9">
        <v>0.16897651999999999</v>
      </c>
      <c r="AD9">
        <v>0.465579299</v>
      </c>
    </row>
    <row r="10" spans="1:31" x14ac:dyDescent="0.25">
      <c r="A10" t="s">
        <v>46</v>
      </c>
      <c r="B10" t="s">
        <v>47</v>
      </c>
      <c r="C10">
        <v>2016</v>
      </c>
      <c r="D10" t="s">
        <v>49</v>
      </c>
      <c r="E10">
        <v>143</v>
      </c>
      <c r="F10">
        <v>11</v>
      </c>
      <c r="G10">
        <v>132</v>
      </c>
      <c r="N10">
        <v>5</v>
      </c>
      <c r="O10">
        <v>12</v>
      </c>
      <c r="P10">
        <v>138</v>
      </c>
      <c r="R10">
        <v>9.2592592590000002</v>
      </c>
      <c r="S10">
        <v>0.31382295700000001</v>
      </c>
      <c r="T10">
        <v>5.0054687050000002</v>
      </c>
      <c r="U10">
        <v>17.12804276</v>
      </c>
      <c r="V10">
        <v>12.07729469</v>
      </c>
      <c r="W10">
        <v>0.45524320600000001</v>
      </c>
      <c r="X10">
        <v>4.948331917</v>
      </c>
      <c r="Y10">
        <v>29.47681145</v>
      </c>
      <c r="Z10" t="s">
        <v>34</v>
      </c>
      <c r="AA10" t="s">
        <v>33</v>
      </c>
      <c r="AB10">
        <v>9.2592592590000002</v>
      </c>
      <c r="AC10">
        <v>5.0054687050000002</v>
      </c>
      <c r="AD10">
        <v>17.12804276</v>
      </c>
    </row>
    <row r="11" spans="1:31" x14ac:dyDescent="0.25">
      <c r="A11" t="s">
        <v>46</v>
      </c>
      <c r="B11" t="s">
        <v>47</v>
      </c>
      <c r="C11">
        <v>2016</v>
      </c>
      <c r="D11" t="s">
        <v>50</v>
      </c>
      <c r="E11" s="1">
        <v>1860</v>
      </c>
      <c r="F11">
        <v>1</v>
      </c>
      <c r="G11">
        <v>1859</v>
      </c>
      <c r="N11">
        <v>2</v>
      </c>
      <c r="O11">
        <v>9</v>
      </c>
      <c r="P11">
        <v>1858</v>
      </c>
      <c r="R11">
        <v>7.9692387000000003E-2</v>
      </c>
      <c r="S11">
        <v>1.0002689259999999</v>
      </c>
      <c r="T11">
        <v>1.1219429E-2</v>
      </c>
      <c r="U11">
        <v>0.56606061100000005</v>
      </c>
      <c r="V11">
        <v>0.47841167299999998</v>
      </c>
      <c r="W11">
        <v>0.70748725300000004</v>
      </c>
      <c r="X11">
        <v>0.11955739999999999</v>
      </c>
      <c r="Y11">
        <v>1.9143752700000001</v>
      </c>
      <c r="Z11" t="s">
        <v>34</v>
      </c>
      <c r="AA11" t="s">
        <v>33</v>
      </c>
      <c r="AB11">
        <v>7.9692387000000003E-2</v>
      </c>
      <c r="AC11">
        <v>1.1219429E-2</v>
      </c>
      <c r="AD11">
        <v>0.56606061100000005</v>
      </c>
    </row>
    <row r="12" spans="1:31" x14ac:dyDescent="0.25">
      <c r="A12" t="s">
        <v>46</v>
      </c>
      <c r="B12" t="s">
        <v>47</v>
      </c>
      <c r="C12">
        <v>2016</v>
      </c>
      <c r="D12" t="s">
        <v>50</v>
      </c>
      <c r="E12">
        <v>217</v>
      </c>
      <c r="F12">
        <v>1</v>
      </c>
      <c r="G12">
        <v>216</v>
      </c>
      <c r="N12">
        <v>0.5</v>
      </c>
      <c r="O12">
        <v>9</v>
      </c>
      <c r="P12">
        <v>216.5</v>
      </c>
      <c r="R12">
        <v>0.68587105599999998</v>
      </c>
      <c r="S12">
        <v>1.0023121420000001</v>
      </c>
      <c r="T12">
        <v>9.6173884000000001E-2</v>
      </c>
      <c r="U12">
        <v>4.8913393630000002</v>
      </c>
      <c r="V12">
        <v>1.026430588</v>
      </c>
      <c r="W12">
        <v>1.4158456619999999</v>
      </c>
      <c r="X12">
        <v>6.3993729999999999E-2</v>
      </c>
      <c r="Y12">
        <v>16.4634839</v>
      </c>
      <c r="Z12" t="s">
        <v>34</v>
      </c>
      <c r="AA12" t="s">
        <v>33</v>
      </c>
      <c r="AB12">
        <v>0.68587105599999998</v>
      </c>
      <c r="AC12">
        <v>9.6173884000000001E-2</v>
      </c>
      <c r="AD12">
        <v>4.8913393630000002</v>
      </c>
    </row>
    <row r="13" spans="1:31" x14ac:dyDescent="0.25">
      <c r="A13" t="s">
        <v>46</v>
      </c>
      <c r="B13" t="s">
        <v>47</v>
      </c>
      <c r="C13">
        <v>2016</v>
      </c>
      <c r="D13" t="s">
        <v>50</v>
      </c>
      <c r="E13">
        <v>103</v>
      </c>
      <c r="F13">
        <v>0.5</v>
      </c>
      <c r="G13">
        <v>102.5</v>
      </c>
      <c r="N13">
        <v>1</v>
      </c>
      <c r="O13">
        <v>9</v>
      </c>
      <c r="P13">
        <v>102</v>
      </c>
      <c r="R13">
        <v>0.71916576799999998</v>
      </c>
      <c r="S13">
        <v>1.417641964</v>
      </c>
      <c r="T13">
        <v>4.4679449000000003E-2</v>
      </c>
      <c r="U13">
        <v>11.5757785</v>
      </c>
      <c r="V13">
        <v>4.3572984750000003</v>
      </c>
      <c r="W13">
        <v>1.004890005</v>
      </c>
      <c r="X13">
        <v>0.60790773499999995</v>
      </c>
      <c r="Y13">
        <v>31.231795380000001</v>
      </c>
      <c r="Z13" t="s">
        <v>34</v>
      </c>
      <c r="AA13" t="s">
        <v>33</v>
      </c>
      <c r="AB13">
        <v>0.71916576799999998</v>
      </c>
      <c r="AC13">
        <v>4.4679449000000003E-2</v>
      </c>
      <c r="AD13">
        <v>11.5757785</v>
      </c>
    </row>
    <row r="14" spans="1:31" x14ac:dyDescent="0.25">
      <c r="A14" t="s">
        <v>46</v>
      </c>
      <c r="B14" t="s">
        <v>47</v>
      </c>
      <c r="C14">
        <v>2016</v>
      </c>
      <c r="D14" t="s">
        <v>51</v>
      </c>
      <c r="E14" s="1">
        <v>1353</v>
      </c>
      <c r="F14">
        <v>2</v>
      </c>
      <c r="G14">
        <v>1351</v>
      </c>
      <c r="N14">
        <v>1</v>
      </c>
      <c r="O14">
        <v>11</v>
      </c>
      <c r="P14">
        <v>1352</v>
      </c>
      <c r="R14">
        <v>0.17944059400000001</v>
      </c>
      <c r="S14">
        <v>0.70762998300000002</v>
      </c>
      <c r="T14">
        <v>4.4830531999999999E-2</v>
      </c>
      <c r="U14">
        <v>0.71823654599999998</v>
      </c>
      <c r="V14">
        <v>0.268961807</v>
      </c>
      <c r="W14">
        <v>1.0003697540000001</v>
      </c>
      <c r="X14">
        <v>3.7858088999999998E-2</v>
      </c>
      <c r="Y14">
        <v>1.910832152</v>
      </c>
      <c r="Z14" t="s">
        <v>34</v>
      </c>
      <c r="AA14" t="s">
        <v>33</v>
      </c>
      <c r="AB14">
        <v>0.17944059400000001</v>
      </c>
      <c r="AC14">
        <v>4.4830531999999999E-2</v>
      </c>
      <c r="AD14">
        <v>0.71823654599999998</v>
      </c>
    </row>
    <row r="15" spans="1:31" x14ac:dyDescent="0.25">
      <c r="A15" t="s">
        <v>46</v>
      </c>
      <c r="B15" t="s">
        <v>47</v>
      </c>
      <c r="C15">
        <v>2016</v>
      </c>
      <c r="D15" t="s">
        <v>52</v>
      </c>
      <c r="E15" s="1">
        <v>1197</v>
      </c>
      <c r="F15">
        <v>4</v>
      </c>
      <c r="G15">
        <v>1193</v>
      </c>
      <c r="N15">
        <v>21</v>
      </c>
      <c r="O15">
        <v>10</v>
      </c>
      <c r="P15">
        <v>1176</v>
      </c>
      <c r="R15">
        <v>0.44705224900000001</v>
      </c>
      <c r="S15">
        <v>0.50083752199999998</v>
      </c>
      <c r="T15">
        <v>0.16750847299999999</v>
      </c>
      <c r="U15">
        <v>1.1931080869999999</v>
      </c>
      <c r="V15">
        <v>7.1428571429999996</v>
      </c>
      <c r="W15">
        <v>0.22015764299999999</v>
      </c>
      <c r="X15">
        <v>4.6394873539999999</v>
      </c>
      <c r="Y15">
        <v>10.99699261</v>
      </c>
      <c r="Z15" t="s">
        <v>34</v>
      </c>
      <c r="AA15" t="s">
        <v>33</v>
      </c>
      <c r="AB15">
        <v>0.44705224900000001</v>
      </c>
      <c r="AC15">
        <v>0.16750847299999999</v>
      </c>
      <c r="AD15">
        <v>1.1931080869999999</v>
      </c>
    </row>
    <row r="16" spans="1:31" x14ac:dyDescent="0.25">
      <c r="A16" t="s">
        <v>46</v>
      </c>
      <c r="B16" t="s">
        <v>47</v>
      </c>
      <c r="C16">
        <v>2016</v>
      </c>
      <c r="D16" t="s">
        <v>53</v>
      </c>
      <c r="E16" s="1">
        <v>1946</v>
      </c>
      <c r="F16">
        <v>2</v>
      </c>
      <c r="G16">
        <v>1944</v>
      </c>
      <c r="N16">
        <v>5</v>
      </c>
      <c r="O16">
        <v>10</v>
      </c>
      <c r="P16">
        <v>1941</v>
      </c>
      <c r="R16">
        <v>0.13717421099999999</v>
      </c>
      <c r="S16">
        <v>0.70747042599999999</v>
      </c>
      <c r="T16">
        <v>3.4281631999999999E-2</v>
      </c>
      <c r="U16">
        <v>0.54888764499999998</v>
      </c>
      <c r="V16">
        <v>1.0303967030000001</v>
      </c>
      <c r="W16">
        <v>0.44778923399999998</v>
      </c>
      <c r="X16">
        <v>0.42838925500000002</v>
      </c>
      <c r="Y16">
        <v>2.478394014</v>
      </c>
      <c r="Z16" t="s">
        <v>34</v>
      </c>
      <c r="AA16" t="s">
        <v>33</v>
      </c>
      <c r="AB16">
        <v>0.13717421099999999</v>
      </c>
      <c r="AC16">
        <v>3.4281631999999999E-2</v>
      </c>
      <c r="AD16">
        <v>0.54888764499999998</v>
      </c>
    </row>
    <row r="17" spans="1:30" x14ac:dyDescent="0.25">
      <c r="A17" t="s">
        <v>46</v>
      </c>
      <c r="B17" t="s">
        <v>47</v>
      </c>
      <c r="C17">
        <v>2016</v>
      </c>
      <c r="D17" t="s">
        <v>53</v>
      </c>
      <c r="E17">
        <v>374</v>
      </c>
      <c r="F17">
        <v>0.5</v>
      </c>
      <c r="G17">
        <v>373.5</v>
      </c>
      <c r="N17">
        <v>2</v>
      </c>
      <c r="O17">
        <v>10</v>
      </c>
      <c r="P17">
        <v>372</v>
      </c>
      <c r="R17">
        <v>0.17825311899999999</v>
      </c>
      <c r="S17">
        <v>1.4151585769999999</v>
      </c>
      <c r="T17">
        <v>1.1128325999999999E-2</v>
      </c>
      <c r="U17">
        <v>2.8552519570000001</v>
      </c>
      <c r="V17">
        <v>2.150537634</v>
      </c>
      <c r="W17">
        <v>0.70900505800000002</v>
      </c>
      <c r="X17">
        <v>0.53583337200000003</v>
      </c>
      <c r="Y17">
        <v>8.6310639859999991</v>
      </c>
      <c r="Z17" t="s">
        <v>34</v>
      </c>
      <c r="AA17" t="s">
        <v>33</v>
      </c>
      <c r="AB17">
        <v>0.17825311899999999</v>
      </c>
      <c r="AC17">
        <v>1.1128325999999999E-2</v>
      </c>
      <c r="AD17">
        <v>2.8552519570000001</v>
      </c>
    </row>
    <row r="18" spans="1:30" x14ac:dyDescent="0.25">
      <c r="A18" t="s">
        <v>46</v>
      </c>
      <c r="B18" t="s">
        <v>47</v>
      </c>
      <c r="C18">
        <v>2016</v>
      </c>
      <c r="D18" t="s">
        <v>54</v>
      </c>
      <c r="E18">
        <v>500</v>
      </c>
      <c r="F18">
        <v>3</v>
      </c>
      <c r="G18">
        <v>497</v>
      </c>
      <c r="N18">
        <v>35</v>
      </c>
      <c r="O18">
        <v>11</v>
      </c>
      <c r="P18">
        <v>465</v>
      </c>
      <c r="R18">
        <v>0.73166270300000003</v>
      </c>
      <c r="S18">
        <v>0.579090153</v>
      </c>
      <c r="T18">
        <v>0.23516865100000001</v>
      </c>
      <c r="U18">
        <v>2.2763676620000002</v>
      </c>
      <c r="V18">
        <v>27.370478980000001</v>
      </c>
      <c r="W18">
        <v>0.175276827</v>
      </c>
      <c r="X18">
        <v>19.412601980000002</v>
      </c>
      <c r="Y18">
        <v>38.590556829999997</v>
      </c>
      <c r="Z18" t="s">
        <v>34</v>
      </c>
      <c r="AA18" t="s">
        <v>33</v>
      </c>
      <c r="AB18">
        <v>0.73166270300000003</v>
      </c>
      <c r="AC18">
        <v>0.23516865100000001</v>
      </c>
      <c r="AD18">
        <v>2.2763676620000002</v>
      </c>
    </row>
    <row r="19" spans="1:30" x14ac:dyDescent="0.25">
      <c r="A19" t="s">
        <v>46</v>
      </c>
      <c r="B19" t="s">
        <v>47</v>
      </c>
      <c r="C19">
        <v>2016</v>
      </c>
      <c r="D19" t="s">
        <v>44</v>
      </c>
      <c r="E19" s="1">
        <v>1774</v>
      </c>
      <c r="F19">
        <v>29</v>
      </c>
      <c r="G19">
        <v>1745</v>
      </c>
      <c r="N19">
        <v>20</v>
      </c>
      <c r="O19">
        <v>18</v>
      </c>
      <c r="P19">
        <v>1754</v>
      </c>
      <c r="R19">
        <v>1.2310304569999999</v>
      </c>
      <c r="S19">
        <v>0.18723200700000001</v>
      </c>
      <c r="T19">
        <v>0.85289132300000003</v>
      </c>
      <c r="U19">
        <v>1.776821907</v>
      </c>
      <c r="V19">
        <v>2.533890789</v>
      </c>
      <c r="W19">
        <v>0.22487802300000001</v>
      </c>
      <c r="X19">
        <v>1.6306766589999999</v>
      </c>
      <c r="Y19">
        <v>3.9373854389999998</v>
      </c>
      <c r="Z19" t="s">
        <v>34</v>
      </c>
      <c r="AA19" t="s">
        <v>33</v>
      </c>
      <c r="AB19">
        <v>1.2310304569999999</v>
      </c>
      <c r="AC19">
        <v>0.85289132300000003</v>
      </c>
      <c r="AD19">
        <v>1.776821907</v>
      </c>
    </row>
    <row r="20" spans="1:30" x14ac:dyDescent="0.25">
      <c r="A20" t="s">
        <v>46</v>
      </c>
      <c r="B20" t="s">
        <v>47</v>
      </c>
      <c r="C20">
        <v>2016</v>
      </c>
      <c r="D20" t="s">
        <v>55</v>
      </c>
      <c r="E20">
        <v>250</v>
      </c>
      <c r="F20">
        <v>0.5</v>
      </c>
      <c r="G20">
        <v>249.5</v>
      </c>
      <c r="N20">
        <v>5</v>
      </c>
      <c r="O20">
        <v>13</v>
      </c>
      <c r="P20">
        <v>245</v>
      </c>
      <c r="R20">
        <v>0.20512820500000001</v>
      </c>
      <c r="S20">
        <v>1.41562707</v>
      </c>
      <c r="T20">
        <v>1.2794381000000001E-2</v>
      </c>
      <c r="U20">
        <v>3.2887545989999998</v>
      </c>
      <c r="V20">
        <v>6.2794348510000004</v>
      </c>
      <c r="W20">
        <v>0.45175395099999999</v>
      </c>
      <c r="X20">
        <v>2.5904775469999999</v>
      </c>
      <c r="Y20">
        <v>15.221634359999999</v>
      </c>
      <c r="Z20" t="s">
        <v>34</v>
      </c>
      <c r="AA20" t="s">
        <v>33</v>
      </c>
      <c r="AB20">
        <v>0.20512820500000001</v>
      </c>
      <c r="AC20">
        <v>1.2794381000000001E-2</v>
      </c>
      <c r="AD20">
        <v>3.2887545989999998</v>
      </c>
    </row>
    <row r="21" spans="1:30" x14ac:dyDescent="0.25">
      <c r="A21" t="s">
        <v>56</v>
      </c>
      <c r="B21" t="s">
        <v>31</v>
      </c>
      <c r="C21">
        <v>2022</v>
      </c>
      <c r="D21" t="s">
        <v>57</v>
      </c>
      <c r="E21" s="1">
        <v>2708</v>
      </c>
      <c r="F21">
        <v>286</v>
      </c>
      <c r="G21">
        <v>2316</v>
      </c>
      <c r="H21">
        <v>6514</v>
      </c>
    </row>
    <row r="22" spans="1:30" x14ac:dyDescent="0.25">
      <c r="A22" t="s">
        <v>58</v>
      </c>
      <c r="B22" t="s">
        <v>31</v>
      </c>
      <c r="C22">
        <v>2022</v>
      </c>
      <c r="D22" t="s">
        <v>59</v>
      </c>
      <c r="E22" s="1">
        <v>5072020</v>
      </c>
      <c r="F22">
        <v>85</v>
      </c>
      <c r="G22">
        <v>389</v>
      </c>
      <c r="H22">
        <v>689203</v>
      </c>
      <c r="I22">
        <v>4382343</v>
      </c>
      <c r="N22">
        <v>79</v>
      </c>
      <c r="O22">
        <v>389</v>
      </c>
      <c r="P22">
        <v>456023</v>
      </c>
      <c r="Q22">
        <v>4382343</v>
      </c>
      <c r="R22">
        <v>1.4</v>
      </c>
      <c r="T22">
        <v>1.1000000000000001</v>
      </c>
      <c r="U22">
        <v>1.7</v>
      </c>
      <c r="V22">
        <v>1.9</v>
      </c>
      <c r="X22">
        <v>1.5</v>
      </c>
      <c r="Y22">
        <v>2.5</v>
      </c>
      <c r="Z22" t="s">
        <v>34</v>
      </c>
      <c r="AA22" t="s">
        <v>33</v>
      </c>
      <c r="AB22">
        <v>1.4</v>
      </c>
      <c r="AC22">
        <v>1.1000000000000001</v>
      </c>
      <c r="AD22">
        <v>1.7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all_datan_updated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Nyashadzaishe Mafirakureva</cp:lastModifiedBy>
  <dcterms:created xsi:type="dcterms:W3CDTF">2023-05-23T21:45:24Z</dcterms:created>
  <dcterms:modified xsi:type="dcterms:W3CDTF">2024-05-16T10:24:05Z</dcterms:modified>
</cp:coreProperties>
</file>