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-1180" yWindow="0" windowWidth="25600" windowHeight="14960"/>
  </bookViews>
  <sheets>
    <sheet name="Parameter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5" i="1"/>
  <c r="D24" i="1"/>
  <c r="D23" i="1"/>
  <c r="D18" i="1"/>
  <c r="D17" i="1"/>
  <c r="D16" i="1"/>
  <c r="D29" i="1"/>
  <c r="D15" i="1"/>
  <c r="D22" i="1"/>
  <c r="D21" i="1"/>
  <c r="D20" i="1"/>
  <c r="D28" i="1"/>
  <c r="D27" i="1"/>
  <c r="D26" i="1"/>
  <c r="D19" i="1"/>
</calcChain>
</file>

<file path=xl/sharedStrings.xml><?xml version="1.0" encoding="utf-8"?>
<sst xmlns="http://schemas.openxmlformats.org/spreadsheetml/2006/main" count="187" uniqueCount="45">
  <si>
    <t>Parameter</t>
  </si>
  <si>
    <t>Age group</t>
  </si>
  <si>
    <t>Point estimate</t>
  </si>
  <si>
    <t>95% lower</t>
  </si>
  <si>
    <t>95% upper</t>
  </si>
  <si>
    <t>Type of estimate</t>
  </si>
  <si>
    <t>Comments</t>
  </si>
  <si>
    <t>Treatment</t>
  </si>
  <si>
    <t>None</t>
  </si>
  <si>
    <t>15-34</t>
  </si>
  <si>
    <t>35-64</t>
  </si>
  <si>
    <t>65+</t>
  </si>
  <si>
    <t>6H</t>
  </si>
  <si>
    <t>All</t>
  </si>
  <si>
    <t>4R</t>
  </si>
  <si>
    <t>3HP</t>
  </si>
  <si>
    <t>3HR</t>
  </si>
  <si>
    <t>Person responsible</t>
  </si>
  <si>
    <t>Pete</t>
  </si>
  <si>
    <t>Courtney</t>
  </si>
  <si>
    <t>Source</t>
  </si>
  <si>
    <t>AE</t>
  </si>
  <si>
    <t>James</t>
  </si>
  <si>
    <t>Efficacy in TST+</t>
  </si>
  <si>
    <t>Efficacy in TST-</t>
  </si>
  <si>
    <t>Assume that trial data dominated by TST+ or equivalent</t>
  </si>
  <si>
    <t>Zenner 2018 network meta-analysis</t>
  </si>
  <si>
    <t>OR for developing TB compared to no tx</t>
  </si>
  <si>
    <t>Progression in TST+</t>
  </si>
  <si>
    <t>Progression in TST-</t>
  </si>
  <si>
    <t>Look into some sort of ratio to apply to efficacy in TST+?</t>
  </si>
  <si>
    <t>00-14</t>
  </si>
  <si>
    <t>18-34</t>
  </si>
  <si>
    <t>00-17</t>
  </si>
  <si>
    <t>Menzies 2018 pediatric trial</t>
  </si>
  <si>
    <t>Menzies unpublished data</t>
  </si>
  <si>
    <t>Point estimate has num/denom; CLs can be regenerated</t>
  </si>
  <si>
    <t>Villarino 2015 pediatric trial</t>
  </si>
  <si>
    <t>9H</t>
  </si>
  <si>
    <t>AE (grade 3-5 attributed to study drug that resulted in treatment discontinuation)</t>
  </si>
  <si>
    <t>00-04</t>
  </si>
  <si>
    <t>05-12</t>
  </si>
  <si>
    <t>13-17</t>
  </si>
  <si>
    <t>AE (Grade 3 or 4 attributable to study drug)</t>
  </si>
  <si>
    <t>Sterling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</si>
</sst>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9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1" workbookViewId="0">
      <selection activeCell="H35" sqref="H35"/>
    </sheetView>
  </sheetViews>
  <sheetFormatPr baseColWidth="10" defaultColWidth="8.83203125" defaultRowHeight="14" x14ac:dyDescent="0"/>
  <cols>
    <col min="1" max="1" width="40.33203125" customWidth="1"/>
    <col min="2" max="2" width="11.6640625" customWidth="1"/>
    <col min="3" max="3" width="11.5" customWidth="1"/>
    <col min="4" max="4" width="11.1640625" customWidth="1"/>
    <col min="6" max="6" width="8.83203125" customWidth="1"/>
    <col min="7" max="7" width="22" style="3" customWidth="1"/>
    <col min="8" max="8" width="26.83203125" style="3" customWidth="1"/>
    <col min="9" max="9" width="33.83203125" style="3" customWidth="1"/>
    <col min="10" max="10" width="22" customWidth="1"/>
  </cols>
  <sheetData>
    <row r="1" spans="1:10" s="3" customFormat="1" ht="28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20</v>
      </c>
      <c r="I1" s="2" t="s">
        <v>6</v>
      </c>
      <c r="J1" s="2" t="s">
        <v>17</v>
      </c>
    </row>
    <row r="2" spans="1:10">
      <c r="A2" t="s">
        <v>28</v>
      </c>
      <c r="B2" t="s">
        <v>8</v>
      </c>
      <c r="C2" t="s">
        <v>31</v>
      </c>
      <c r="J2" t="s">
        <v>18</v>
      </c>
    </row>
    <row r="3" spans="1:10">
      <c r="A3" t="s">
        <v>28</v>
      </c>
      <c r="B3" t="s">
        <v>8</v>
      </c>
      <c r="C3" s="1" t="s">
        <v>9</v>
      </c>
      <c r="J3" t="s">
        <v>18</v>
      </c>
    </row>
    <row r="4" spans="1:10">
      <c r="A4" t="s">
        <v>28</v>
      </c>
      <c r="B4" t="s">
        <v>8</v>
      </c>
      <c r="C4" t="s">
        <v>10</v>
      </c>
      <c r="J4" t="s">
        <v>18</v>
      </c>
    </row>
    <row r="5" spans="1:10">
      <c r="A5" t="s">
        <v>28</v>
      </c>
      <c r="B5" t="s">
        <v>8</v>
      </c>
      <c r="C5" t="s">
        <v>11</v>
      </c>
      <c r="J5" t="s">
        <v>18</v>
      </c>
    </row>
    <row r="6" spans="1:10">
      <c r="A6" t="s">
        <v>29</v>
      </c>
      <c r="B6" t="s">
        <v>8</v>
      </c>
      <c r="C6" t="s">
        <v>31</v>
      </c>
      <c r="J6" t="s">
        <v>18</v>
      </c>
    </row>
    <row r="7" spans="1:10">
      <c r="A7" t="s">
        <v>29</v>
      </c>
      <c r="B7" t="s">
        <v>8</v>
      </c>
      <c r="C7" s="1" t="s">
        <v>9</v>
      </c>
      <c r="J7" t="s">
        <v>18</v>
      </c>
    </row>
    <row r="8" spans="1:10">
      <c r="A8" t="s">
        <v>29</v>
      </c>
      <c r="B8" t="s">
        <v>8</v>
      </c>
      <c r="C8" t="s">
        <v>10</v>
      </c>
      <c r="J8" t="s">
        <v>18</v>
      </c>
    </row>
    <row r="9" spans="1:10">
      <c r="A9" t="s">
        <v>29</v>
      </c>
      <c r="B9" t="s">
        <v>8</v>
      </c>
      <c r="C9" t="s">
        <v>11</v>
      </c>
      <c r="J9" t="s">
        <v>18</v>
      </c>
    </row>
    <row r="10" spans="1:10" ht="34.5" customHeight="1">
      <c r="A10" t="s">
        <v>23</v>
      </c>
      <c r="B10" t="s">
        <v>12</v>
      </c>
      <c r="C10" t="s">
        <v>13</v>
      </c>
      <c r="D10">
        <v>0.4</v>
      </c>
      <c r="E10">
        <v>0.26</v>
      </c>
      <c r="F10">
        <v>0.6</v>
      </c>
      <c r="G10" s="3" t="s">
        <v>27</v>
      </c>
      <c r="H10" s="3" t="s">
        <v>26</v>
      </c>
      <c r="I10" s="3" t="s">
        <v>25</v>
      </c>
      <c r="J10" t="s">
        <v>19</v>
      </c>
    </row>
    <row r="11" spans="1:10" ht="34.5" customHeight="1">
      <c r="A11" t="s">
        <v>23</v>
      </c>
      <c r="B11" t="s">
        <v>14</v>
      </c>
      <c r="C11" t="s">
        <v>13</v>
      </c>
      <c r="D11">
        <v>0.36</v>
      </c>
      <c r="E11">
        <v>0.18</v>
      </c>
      <c r="F11">
        <v>0.73</v>
      </c>
      <c r="G11" s="3" t="s">
        <v>27</v>
      </c>
      <c r="H11" s="3" t="s">
        <v>26</v>
      </c>
      <c r="I11" s="3" t="s">
        <v>25</v>
      </c>
      <c r="J11" t="s">
        <v>19</v>
      </c>
    </row>
    <row r="12" spans="1:10" ht="34.5" customHeight="1">
      <c r="A12" t="s">
        <v>23</v>
      </c>
      <c r="B12" t="s">
        <v>15</v>
      </c>
      <c r="C12" t="s">
        <v>13</v>
      </c>
      <c r="D12">
        <v>0.25</v>
      </c>
      <c r="E12">
        <v>0.11</v>
      </c>
      <c r="F12">
        <v>0.56999999999999995</v>
      </c>
      <c r="G12" s="3" t="s">
        <v>27</v>
      </c>
      <c r="H12" s="3" t="s">
        <v>26</v>
      </c>
      <c r="I12" s="3" t="s">
        <v>25</v>
      </c>
      <c r="J12" t="s">
        <v>19</v>
      </c>
    </row>
    <row r="13" spans="1:10" ht="34.5" customHeight="1">
      <c r="A13" t="s">
        <v>23</v>
      </c>
      <c r="B13" t="s">
        <v>16</v>
      </c>
      <c r="C13" t="s">
        <v>13</v>
      </c>
      <c r="D13">
        <v>0.33</v>
      </c>
      <c r="E13">
        <v>0.2</v>
      </c>
      <c r="F13">
        <v>0.54</v>
      </c>
      <c r="G13" s="3" t="s">
        <v>27</v>
      </c>
      <c r="H13" s="3" t="s">
        <v>26</v>
      </c>
      <c r="I13" s="3" t="s">
        <v>25</v>
      </c>
      <c r="J13" t="s">
        <v>19</v>
      </c>
    </row>
    <row r="14" spans="1:10" ht="28">
      <c r="A14" t="s">
        <v>24</v>
      </c>
      <c r="B14" t="s">
        <v>13</v>
      </c>
      <c r="C14" t="s">
        <v>13</v>
      </c>
      <c r="I14" s="3" t="s">
        <v>30</v>
      </c>
      <c r="J14" t="s">
        <v>22</v>
      </c>
    </row>
    <row r="15" spans="1:10" ht="27.75" customHeight="1">
      <c r="A15" s="3" t="s">
        <v>39</v>
      </c>
      <c r="B15" t="s">
        <v>38</v>
      </c>
      <c r="C15" t="s">
        <v>33</v>
      </c>
      <c r="D15" s="5">
        <f>0/407</f>
        <v>0</v>
      </c>
      <c r="E15" s="5">
        <v>0</v>
      </c>
      <c r="F15" s="4">
        <v>9.2999999999999992E-3</v>
      </c>
      <c r="H15" s="3" t="s">
        <v>34</v>
      </c>
      <c r="I15" s="3" t="s">
        <v>36</v>
      </c>
      <c r="J15" t="s">
        <v>19</v>
      </c>
    </row>
    <row r="16" spans="1:10" ht="27.75" customHeight="1">
      <c r="A16" s="3" t="s">
        <v>39</v>
      </c>
      <c r="B16" t="s">
        <v>38</v>
      </c>
      <c r="C16" t="s">
        <v>40</v>
      </c>
      <c r="D16" s="5">
        <f>0/62%</f>
        <v>0</v>
      </c>
      <c r="E16" s="5"/>
      <c r="F16" s="4"/>
      <c r="H16" s="3" t="s">
        <v>34</v>
      </c>
    </row>
    <row r="17" spans="1:10" ht="27.75" customHeight="1">
      <c r="A17" s="3" t="s">
        <v>39</v>
      </c>
      <c r="B17" t="s">
        <v>38</v>
      </c>
      <c r="C17" s="8" t="s">
        <v>41</v>
      </c>
      <c r="D17" s="5">
        <f>0/188</f>
        <v>0</v>
      </c>
      <c r="E17" s="5"/>
      <c r="F17" s="4"/>
      <c r="H17" s="3" t="s">
        <v>34</v>
      </c>
    </row>
    <row r="18" spans="1:10" ht="27.75" customHeight="1">
      <c r="A18" s="3" t="s">
        <v>39</v>
      </c>
      <c r="B18" t="s">
        <v>38</v>
      </c>
      <c r="C18" t="s">
        <v>42</v>
      </c>
      <c r="D18" s="5">
        <f>0/157</f>
        <v>0</v>
      </c>
      <c r="E18" s="5"/>
      <c r="F18" s="4"/>
      <c r="H18" s="3" t="s">
        <v>34</v>
      </c>
    </row>
    <row r="19" spans="1:10" ht="27.75" customHeight="1">
      <c r="A19" s="3" t="s">
        <v>39</v>
      </c>
      <c r="B19" t="s">
        <v>38</v>
      </c>
      <c r="C19" s="1" t="s">
        <v>32</v>
      </c>
      <c r="D19" s="6">
        <f>22/1427</f>
        <v>1.5416958654519973E-2</v>
      </c>
      <c r="E19" s="4">
        <v>1.0200000000000001E-2</v>
      </c>
      <c r="F19" s="4">
        <v>2.3199999999999998E-2</v>
      </c>
      <c r="H19" s="3" t="s">
        <v>35</v>
      </c>
      <c r="I19" s="3" t="s">
        <v>36</v>
      </c>
      <c r="J19" t="s">
        <v>19</v>
      </c>
    </row>
    <row r="20" spans="1:10" ht="27.75" customHeight="1">
      <c r="A20" s="3" t="s">
        <v>39</v>
      </c>
      <c r="B20" t="s">
        <v>38</v>
      </c>
      <c r="C20" t="s">
        <v>10</v>
      </c>
      <c r="D20" s="6">
        <f>46/1642</f>
        <v>2.8014616321559074E-2</v>
      </c>
      <c r="E20" s="4">
        <v>2.1100000000000001E-2</v>
      </c>
      <c r="F20" s="4">
        <v>3.7199999999999997E-2</v>
      </c>
      <c r="H20" s="3" t="s">
        <v>35</v>
      </c>
      <c r="I20" s="3" t="s">
        <v>36</v>
      </c>
      <c r="J20" t="s">
        <v>19</v>
      </c>
    </row>
    <row r="21" spans="1:10" ht="27.75" customHeight="1">
      <c r="A21" s="3" t="s">
        <v>39</v>
      </c>
      <c r="B21" t="s">
        <v>38</v>
      </c>
      <c r="C21" t="s">
        <v>11</v>
      </c>
      <c r="D21" s="6">
        <f>7/127</f>
        <v>5.5118110236220472E-2</v>
      </c>
      <c r="E21" s="4">
        <v>2.7E-2</v>
      </c>
      <c r="F21" s="4">
        <v>0.1094</v>
      </c>
      <c r="H21" s="3" t="s">
        <v>35</v>
      </c>
      <c r="I21" s="3" t="s">
        <v>36</v>
      </c>
      <c r="J21" t="s">
        <v>19</v>
      </c>
    </row>
    <row r="22" spans="1:10" ht="27.75" customHeight="1">
      <c r="A22" s="3" t="s">
        <v>39</v>
      </c>
      <c r="B22" t="s">
        <v>14</v>
      </c>
      <c r="C22" t="s">
        <v>33</v>
      </c>
      <c r="D22" s="5">
        <f>0/422</f>
        <v>0</v>
      </c>
      <c r="E22" s="5">
        <v>0</v>
      </c>
      <c r="F22" s="4">
        <v>8.9999999999999993E-3</v>
      </c>
      <c r="H22" s="3" t="s">
        <v>34</v>
      </c>
      <c r="I22" s="3" t="s">
        <v>36</v>
      </c>
      <c r="J22" t="s">
        <v>19</v>
      </c>
    </row>
    <row r="23" spans="1:10" ht="27.75" customHeight="1">
      <c r="A23" s="3" t="s">
        <v>39</v>
      </c>
      <c r="B23" t="s">
        <v>14</v>
      </c>
      <c r="C23" t="s">
        <v>40</v>
      </c>
      <c r="D23" s="5">
        <f>0/66%</f>
        <v>0</v>
      </c>
      <c r="E23" s="5"/>
      <c r="F23" s="4"/>
      <c r="H23" s="3" t="s">
        <v>34</v>
      </c>
    </row>
    <row r="24" spans="1:10" ht="27.75" customHeight="1">
      <c r="A24" s="3" t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="H24" s="3" t="s">
        <v>34</v>
      </c>
    </row>
    <row r="25" spans="1:10" ht="27.75" customHeight="1">
      <c r="A25" s="3" t="s">
        <v>39</v>
      </c>
      <c r="B25" t="s">
        <v>14</v>
      </c>
      <c r="C25" t="s">
        <v>42</v>
      </c>
      <c r="D25" s="5">
        <f>0/144</f>
        <v>0</v>
      </c>
      <c r="E25" s="5"/>
      <c r="F25" s="4"/>
      <c r="H25" s="3" t="s">
        <v>34</v>
      </c>
    </row>
    <row r="26" spans="1:10" ht="27.75" customHeight="1">
      <c r="A26" s="3" t="s">
        <v>39</v>
      </c>
      <c r="B26" t="s">
        <v>14</v>
      </c>
      <c r="C26" s="1" t="s">
        <v>32</v>
      </c>
      <c r="D26" s="7">
        <f>13/1489</f>
        <v>8.7306917394224318E-3</v>
      </c>
      <c r="E26" s="4">
        <v>5.1000000000000004E-3</v>
      </c>
      <c r="F26" s="4">
        <v>1.49E-2</v>
      </c>
      <c r="H26" s="3" t="s">
        <v>35</v>
      </c>
      <c r="I26" s="3" t="s">
        <v>36</v>
      </c>
      <c r="J26" t="s">
        <v>19</v>
      </c>
    </row>
    <row r="27" spans="1:10" ht="27.75" customHeight="1">
      <c r="A27" s="3" t="s">
        <v>39</v>
      </c>
      <c r="B27" t="s">
        <v>14</v>
      </c>
      <c r="C27" t="s">
        <v>10</v>
      </c>
      <c r="D27" s="7">
        <f>15/1661</f>
        <v>9.0307043949428064E-3</v>
      </c>
      <c r="E27" s="4">
        <v>5.4999999999999997E-3</v>
      </c>
      <c r="F27" s="4">
        <v>1.49E-2</v>
      </c>
      <c r="H27" s="3" t="s">
        <v>35</v>
      </c>
      <c r="I27" s="3" t="s">
        <v>36</v>
      </c>
      <c r="J27" t="s">
        <v>19</v>
      </c>
    </row>
    <row r="28" spans="1:10" ht="27.75" customHeight="1">
      <c r="A28" s="3" t="s">
        <v>39</v>
      </c>
      <c r="B28" t="s">
        <v>14</v>
      </c>
      <c r="C28" t="s">
        <v>11</v>
      </c>
      <c r="D28" s="7">
        <f>3/130</f>
        <v>2.3076923076923078E-2</v>
      </c>
      <c r="E28" s="4">
        <v>7.9000000000000008E-3</v>
      </c>
      <c r="F28" s="4">
        <v>6.5699999999999995E-2</v>
      </c>
      <c r="H28" s="3" t="s">
        <v>35</v>
      </c>
      <c r="I28" s="3" t="s">
        <v>36</v>
      </c>
      <c r="J28" t="s">
        <v>19</v>
      </c>
    </row>
    <row r="29" spans="1:10" ht="28">
      <c r="A29" t="s">
        <v>43</v>
      </c>
      <c r="B29" t="s">
        <v>15</v>
      </c>
      <c r="C29" s="8" t="s">
        <v>33</v>
      </c>
      <c r="D29" s="6">
        <f>3/539</f>
        <v>5.5658627087198514E-3</v>
      </c>
      <c r="E29" s="4">
        <v>1.9E-3</v>
      </c>
      <c r="F29" s="4">
        <v>1.6199999999999999E-2</v>
      </c>
      <c r="H29" s="3" t="s">
        <v>37</v>
      </c>
      <c r="I29" s="3" t="s">
        <v>36</v>
      </c>
      <c r="J29" t="s">
        <v>19</v>
      </c>
    </row>
    <row r="30" spans="1:10" ht="28">
      <c r="A30" t="s">
        <v>43</v>
      </c>
      <c r="B30" t="s">
        <v>15</v>
      </c>
      <c r="C30" s="1" t="s">
        <v>32</v>
      </c>
      <c r="D30" s="6">
        <f>32/1578</f>
        <v>2.0278833967046894E-2</v>
      </c>
      <c r="E30" s="4">
        <v>1.3911049999999999E-2</v>
      </c>
      <c r="F30" s="4">
        <v>2.8507910000000001E-2</v>
      </c>
      <c r="H30" s="3" t="s">
        <v>44</v>
      </c>
      <c r="I30" s="3" t="s">
        <v>36</v>
      </c>
      <c r="J30" t="s">
        <v>19</v>
      </c>
    </row>
    <row r="31" spans="1:10" ht="28">
      <c r="A31" t="s">
        <v>43</v>
      </c>
      <c r="B31" t="s">
        <v>15</v>
      </c>
      <c r="C31" t="s">
        <v>10</v>
      </c>
      <c r="D31" s="6">
        <f>82/1959</f>
        <v>4.1858090862685042E-2</v>
      </c>
      <c r="E31" s="4">
        <v>3.3426930000000001E-2</v>
      </c>
      <c r="F31" s="4">
        <v>5.1692759999999997E-2</v>
      </c>
      <c r="H31" s="3" t="s">
        <v>44</v>
      </c>
      <c r="I31" s="3" t="s">
        <v>36</v>
      </c>
      <c r="J31" t="s">
        <v>19</v>
      </c>
    </row>
    <row r="32" spans="1:10" ht="28">
      <c r="A32" t="s">
        <v>43</v>
      </c>
      <c r="B32" t="s">
        <v>15</v>
      </c>
      <c r="C32" t="s">
        <v>11</v>
      </c>
      <c r="D32" s="6">
        <f>13/155</f>
        <v>8.387096774193549E-2</v>
      </c>
      <c r="E32" s="4">
        <v>4.5414410000000002E-2</v>
      </c>
      <c r="F32" s="4">
        <v>0.13915148999999999</v>
      </c>
      <c r="H32" s="3" t="s">
        <v>44</v>
      </c>
      <c r="I32" s="3" t="s">
        <v>36</v>
      </c>
      <c r="J32" t="s">
        <v>19</v>
      </c>
    </row>
    <row r="33" spans="1:10">
      <c r="A33" t="s">
        <v>21</v>
      </c>
      <c r="B33" t="s">
        <v>16</v>
      </c>
      <c r="C33" t="s">
        <v>31</v>
      </c>
      <c r="J33" t="s">
        <v>22</v>
      </c>
    </row>
    <row r="34" spans="1:10">
      <c r="A34" t="s">
        <v>21</v>
      </c>
      <c r="B34" t="s">
        <v>16</v>
      </c>
      <c r="C34" s="1" t="s">
        <v>9</v>
      </c>
      <c r="J34" t="s">
        <v>22</v>
      </c>
    </row>
    <row r="35" spans="1:10">
      <c r="A35" t="s">
        <v>21</v>
      </c>
      <c r="B35" t="s">
        <v>16</v>
      </c>
      <c r="C35" t="s">
        <v>10</v>
      </c>
      <c r="J35" t="s">
        <v>22</v>
      </c>
    </row>
    <row r="36" spans="1:10">
      <c r="A36" t="s">
        <v>21</v>
      </c>
      <c r="B36" t="s">
        <v>16</v>
      </c>
      <c r="C36" t="s">
        <v>11</v>
      </c>
      <c r="J36" t="s">
        <v>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Courtney Mingmen</dc:creator>
  <cp:lastModifiedBy>Courtney Yuen</cp:lastModifiedBy>
  <dcterms:created xsi:type="dcterms:W3CDTF">2019-02-25T16:09:05Z</dcterms:created>
  <dcterms:modified xsi:type="dcterms:W3CDTF">2019-08-07T21:23:07Z</dcterms:modified>
</cp:coreProperties>
</file>