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tronomy\AAVSO\PSF-Photometry\PSF-Photometry\"/>
    </mc:Choice>
  </mc:AlternateContent>
  <xr:revisionPtr revIDLastSave="0" documentId="8_{4EB40038-63C1-41DE-8AE9-BA14CE5BCDEE}" xr6:coauthVersionLast="47" xr6:coauthVersionMax="47" xr10:uidLastSave="{00000000-0000-0000-0000-000000000000}"/>
  <bookViews>
    <workbookView xWindow="9780" yWindow="345" windowWidth="25545" windowHeight="19965"/>
  </bookViews>
  <sheets>
    <sheet name="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K6" i="1"/>
  <c r="O6" i="1"/>
  <c r="N3" i="1"/>
  <c r="N4" i="1"/>
  <c r="N5" i="1"/>
  <c r="N2" i="1"/>
  <c r="N6" i="1" s="1"/>
  <c r="M3" i="1"/>
  <c r="M4" i="1"/>
  <c r="M5" i="1"/>
  <c r="M2" i="1"/>
</calcChain>
</file>

<file path=xl/sharedStrings.xml><?xml version="1.0" encoding="utf-8"?>
<sst xmlns="http://schemas.openxmlformats.org/spreadsheetml/2006/main" count="18" uniqueCount="17">
  <si>
    <t>Star</t>
  </si>
  <si>
    <t>IM</t>
  </si>
  <si>
    <t>Max</t>
  </si>
  <si>
    <t>SNR</t>
  </si>
  <si>
    <t>X</t>
  </si>
  <si>
    <t>Y</t>
  </si>
  <si>
    <t>Sky</t>
  </si>
  <si>
    <t>Air</t>
  </si>
  <si>
    <t>B-V</t>
  </si>
  <si>
    <t>V-mag</t>
  </si>
  <si>
    <t>Target estimate</t>
  </si>
  <si>
    <t>Active</t>
  </si>
  <si>
    <t>VMAGINS</t>
  </si>
  <si>
    <t>Test</t>
  </si>
  <si>
    <t>Check Star</t>
  </si>
  <si>
    <t>KMAGINS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</si>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</sst>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8989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2A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16" fillId="0" borderId="11" xfId="0" applyFont="1" applyFill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tabSelected="1" workbookViewId="0">
      <selection activeCell="E12" sqref="E12:E13"/>
    </sheetView>
  </sheetViews>
  <sheetFormatPr defaultRowHeight="15" x14ac:dyDescent="0.25"/>
  <cols>
    <col min="1" max="1" width="4.42578125" bestFit="1" customWidth="1"/>
    <col min="2" max="2" width="6.7109375" bestFit="1" customWidth="1"/>
    <col min="3" max="3" width="6.28515625" bestFit="1" customWidth="1"/>
    <col min="4" max="4" width="4.5703125" bestFit="1" customWidth="1"/>
    <col min="5" max="5" width="9.140625" bestFit="1" customWidth="1"/>
    <col min="6" max="6" width="9" bestFit="1" customWidth="1"/>
    <col min="7" max="7" width="5" bestFit="1" customWidth="1"/>
    <col min="8" max="9" width="6" bestFit="1" customWidth="1"/>
    <col min="10" max="10" width="7" bestFit="1" customWidth="1"/>
    <col min="11" max="11" width="15" bestFit="1" customWidth="1"/>
    <col min="12" max="12" width="6.5703125" bestFit="1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6" t="s">
        <v>14</v>
      </c>
    </row>
    <row r="2" spans="1:15" ht="30" x14ac:dyDescent="0.25">
      <c r="A2" s="2">
        <v>165</v>
      </c>
      <c r="B2" s="2">
        <v>-4.8070000000000004</v>
      </c>
      <c r="C2" s="2">
        <v>9471</v>
      </c>
      <c r="D2" s="2">
        <v>67</v>
      </c>
      <c r="E2" s="2">
        <v>2252.4110000000001</v>
      </c>
      <c r="F2" s="2">
        <v>1682.1389999999999</v>
      </c>
      <c r="G2" s="2">
        <v>8384</v>
      </c>
      <c r="H2" s="2">
        <v>1.153</v>
      </c>
      <c r="I2" s="2">
        <v>0.76200000000000001</v>
      </c>
      <c r="J2" s="2">
        <v>16.495000000000001</v>
      </c>
      <c r="K2" s="3">
        <v>17.641999999999999</v>
      </c>
      <c r="L2" s="2" t="b">
        <v>1</v>
      </c>
      <c r="M2" s="2">
        <f>$C$9-B2 + J2</f>
        <v>17.643000000000001</v>
      </c>
      <c r="N2" s="7">
        <f>$E$9-B2+J2</f>
        <v>15.985000000000001</v>
      </c>
    </row>
    <row r="3" spans="1:15" x14ac:dyDescent="0.25">
      <c r="A3" s="2">
        <v>168</v>
      </c>
      <c r="B3" s="2">
        <v>-4.4790000000000001</v>
      </c>
      <c r="C3" s="2">
        <v>9291</v>
      </c>
      <c r="D3" s="2">
        <v>52</v>
      </c>
      <c r="E3" s="2">
        <v>2678.3310000000001</v>
      </c>
      <c r="F3" s="2">
        <v>1453.318</v>
      </c>
      <c r="G3" s="2">
        <v>8353</v>
      </c>
      <c r="H3" s="2">
        <v>1.1519999999999999</v>
      </c>
      <c r="I3" s="2">
        <v>0.84699999999999998</v>
      </c>
      <c r="J3" s="2">
        <v>16.832000000000001</v>
      </c>
      <c r="K3" s="4">
        <v>17.652000000000001</v>
      </c>
      <c r="L3" s="2" t="b">
        <v>1</v>
      </c>
      <c r="M3" s="2">
        <f t="shared" ref="M3:M5" si="0">$C$9-B3 + J3</f>
        <v>17.652000000000001</v>
      </c>
      <c r="N3" s="7">
        <f t="shared" ref="N3:N5" si="1">$E$9-B3+J3</f>
        <v>15.994</v>
      </c>
    </row>
    <row r="4" spans="1:15" x14ac:dyDescent="0.25">
      <c r="A4" s="2">
        <v>172</v>
      </c>
      <c r="B4" s="2">
        <v>-4.1029999999999998</v>
      </c>
      <c r="C4" s="2">
        <v>9104</v>
      </c>
      <c r="D4" s="2">
        <v>38</v>
      </c>
      <c r="E4" s="2">
        <v>2691.6819999999998</v>
      </c>
      <c r="F4" s="2">
        <v>1482.998</v>
      </c>
      <c r="G4" s="2">
        <v>8357</v>
      </c>
      <c r="H4" s="2">
        <v>1.1519999999999999</v>
      </c>
      <c r="I4" s="2">
        <v>0.86299999999999999</v>
      </c>
      <c r="J4" s="2">
        <v>17.213999999999999</v>
      </c>
      <c r="K4" s="5">
        <v>17.658000000000001</v>
      </c>
      <c r="L4" s="2" t="b">
        <v>1</v>
      </c>
      <c r="M4" s="2">
        <f t="shared" si="0"/>
        <v>17.657999999999998</v>
      </c>
      <c r="N4" s="7">
        <f t="shared" si="1"/>
        <v>15.999999999999998</v>
      </c>
    </row>
    <row r="5" spans="1:15" x14ac:dyDescent="0.25">
      <c r="A5" s="2">
        <v>175</v>
      </c>
      <c r="B5" s="2">
        <v>-3.839</v>
      </c>
      <c r="C5" s="2">
        <v>8833</v>
      </c>
      <c r="D5" s="2">
        <v>29</v>
      </c>
      <c r="E5" s="2">
        <v>2134.1190000000001</v>
      </c>
      <c r="F5" s="2">
        <v>1513.92</v>
      </c>
      <c r="G5" s="2">
        <v>8375</v>
      </c>
      <c r="H5" s="2">
        <v>1.153</v>
      </c>
      <c r="I5" s="2">
        <v>0.76800000000000002</v>
      </c>
      <c r="J5" s="2">
        <v>17.472999999999999</v>
      </c>
      <c r="K5" s="4">
        <v>17.652000000000001</v>
      </c>
      <c r="L5" s="2" t="b">
        <v>1</v>
      </c>
      <c r="M5" s="2">
        <f t="shared" si="0"/>
        <v>17.652999999999999</v>
      </c>
      <c r="N5" s="7">
        <f t="shared" si="1"/>
        <v>15.994999999999999</v>
      </c>
    </row>
    <row r="6" spans="1:15" x14ac:dyDescent="0.25">
      <c r="K6">
        <f>STDEV(K2:K5)</f>
        <v>6.6332495807115864E-3</v>
      </c>
      <c r="N6" s="8">
        <f>AVERAGE(N2:N5)</f>
        <v>15.993499999999999</v>
      </c>
      <c r="O6">
        <f>STDEV(N2:N5)</f>
        <v>6.2449979983971657E-3</v>
      </c>
    </row>
    <row r="8" spans="1:15" x14ac:dyDescent="0.25">
      <c r="C8" t="s">
        <v>12</v>
      </c>
      <c r="E8" t="s">
        <v>15</v>
      </c>
    </row>
    <row r="9" spans="1:15" x14ac:dyDescent="0.25">
      <c r="C9" s="7">
        <v>-3.6589999999999998</v>
      </c>
      <c r="D9" s="7"/>
      <c r="E9" s="7">
        <v>-5.3170000000000002</v>
      </c>
      <c r="F9" s="7"/>
    </row>
    <row r="11" spans="1:15" x14ac:dyDescent="0.25">
      <c r="C11" t="s">
        <v>3</v>
      </c>
      <c r="E11" t="s">
        <v>16</v>
      </c>
    </row>
    <row r="12" spans="1:15" x14ac:dyDescent="0.25">
      <c r="C12">
        <v>102</v>
      </c>
      <c r="E12">
        <f>2.5*LOG10(1+(1/C12))</f>
        <v>1.0592632358136572E-2</v>
      </c>
    </row>
    <row r="13" spans="1:15" x14ac:dyDescent="0.25">
      <c r="C13">
        <v>25</v>
      </c>
      <c r="E13">
        <f>2.5*LOG10(1+(1/C13))</f>
        <v>4.2583348246950925E-2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PeteAndSue</dc:creator>
  <cp:lastModifiedBy>PeteAndSue</cp:lastModifiedBy>
  <dcterms:created xsi:type="dcterms:W3CDTF">2022-11-08T22:30:56Z</dcterms:created>
  <dcterms:modified xsi:type="dcterms:W3CDTF">2022-11-08T22:30:56Z</dcterms:modified>
</cp:coreProperties>
</file>