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  <sheet name="pcr_mmx" sheetId="2" r:id="rId2"/>
    <sheet name="gen_mmx" sheetId="3" r:id="rId3"/>
  </sheets>
  <calcPr calcId="124519" fullCalcOnLoad="1"/>
</workbook>
</file>

<file path=xl/sharedStrings.xml><?xml version="1.0" encoding="utf-8"?>
<sst xmlns="http://schemas.openxmlformats.org/spreadsheetml/2006/main" count="120" uniqueCount="62">
  <si>
    <t>control</t>
  </si>
  <si>
    <t>test1</t>
  </si>
  <si>
    <t>test2</t>
  </si>
  <si>
    <t>test3</t>
  </si>
  <si>
    <t>test4</t>
  </si>
  <si>
    <t>PC658</t>
  </si>
  <si>
    <t>pLentiGuide-Puro</t>
  </si>
  <si>
    <t>Input</t>
  </si>
  <si>
    <t>sample_name</t>
  </si>
  <si>
    <t>vector</t>
  </si>
  <si>
    <t>ng/uL</t>
  </si>
  <si>
    <t>uL</t>
  </si>
  <si>
    <t>num_grnas</t>
  </si>
  <si>
    <t>coverage</t>
  </si>
  <si>
    <t>primer_set</t>
  </si>
  <si>
    <t>PC399</t>
  </si>
  <si>
    <t>PC400</t>
  </si>
  <si>
    <t>PC401</t>
  </si>
  <si>
    <t>PC402</t>
  </si>
  <si>
    <t>PC403</t>
  </si>
  <si>
    <t>A01</t>
  </si>
  <si>
    <t>B01</t>
  </si>
  <si>
    <t>C01</t>
  </si>
  <si>
    <t>D01</t>
  </si>
  <si>
    <t>E01</t>
  </si>
  <si>
    <t>Full Table</t>
  </si>
  <si>
    <t>num</t>
  </si>
  <si>
    <t>primer</t>
  </si>
  <si>
    <t>ug_to_screen</t>
  </si>
  <si>
    <t>total_ug_DNA</t>
  </si>
  <si>
    <t>uL DNA/rxn</t>
  </si>
  <si>
    <t>uL MMX/rxn</t>
  </si>
  <si>
    <t>ug/rxn</t>
  </si>
  <si>
    <t>limit_volume</t>
  </si>
  <si>
    <t>limit_DNA</t>
  </si>
  <si>
    <t>required_DNA</t>
  </si>
  <si>
    <t>n</t>
  </si>
  <si>
    <t>ug_screened</t>
  </si>
  <si>
    <t>n_total</t>
  </si>
  <si>
    <t>uL MMX for Individual MMX</t>
  </si>
  <si>
    <t>uL H2O/rxn</t>
  </si>
  <si>
    <t>uL Rev Primer for individual MMX</t>
  </si>
  <si>
    <t>desired MMX vol</t>
  </si>
  <si>
    <t>uL DNA to Add</t>
  </si>
  <si>
    <t>uL H2O to Add</t>
  </si>
  <si>
    <t>hart_well</t>
  </si>
  <si>
    <t>hart_sample</t>
  </si>
  <si>
    <t>mill_reads</t>
  </si>
  <si>
    <t>hart_comments</t>
  </si>
  <si>
    <t>dNTPs (2.5mM)</t>
  </si>
  <si>
    <t>DMSO</t>
  </si>
  <si>
    <t>10X Titanium Taq Buffer</t>
  </si>
  <si>
    <t>PC84-PC91 (10uM)</t>
  </si>
  <si>
    <t>Titanium Taq</t>
  </si>
  <si>
    <t>h2o</t>
  </si>
  <si>
    <t>uL of MMX/rxn</t>
  </si>
  <si>
    <t>Total Volume</t>
  </si>
  <si>
    <t>Generic MMX</t>
  </si>
  <si>
    <t>index</t>
  </si>
  <si>
    <t>Aliquots</t>
  </si>
  <si>
    <t>uL/Aliquot</t>
  </si>
  <si>
    <t>Simplified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</si>
</sst>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7" totalsRowShown="0">
  <tableColumns count="7">
    <tableColumn id="1" name="sample_name"/>
    <tableColumn id="2" name="vector"/>
    <tableColumn id="3" name="ng/uL"/>
    <tableColumn id="4" name="uL"/>
    <tableColumn id="5" name="num_grnas"/>
    <tableColumn id="6" name="coverage"/>
    <tableColumn id="7" name="primer_se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AD7" totalsRowShown="0">
  <tableColumns count="30">
    <tableColumn id="1" name="num">
      <calculatedColumnFormula>ROW()-2</calculatedColumnFormula>
    </tableColumn>
    <tableColumn id="2" name="sample_name"/>
    <tableColumn id="3" name="vector"/>
    <tableColumn id="4" name="ng/uL"/>
    <tableColumn id="5" name="uL"/>
    <tableColumn id="6" name="num_grnas"/>
    <tableColumn id="7" name="coverage"/>
    <tableColumn id="8" name="primer_set"/>
    <tableColumn id="9" name="primer"/>
    <tableColumn id="10" name="ug_to_screen"/>
    <tableColumn id="11" name="total_ug_DNA"/>
    <tableColumn id="12" name="uL DNA/rxn"/>
    <tableColumn id="13" name="uL MMX/rxn"/>
    <tableColumn id="14" name="ug/rxn"/>
    <tableColumn id="15" name="limit_volume"/>
    <tableColumn id="16" name="limit_DNA"/>
    <tableColumn id="17" name="required_DNA"/>
    <tableColumn id="18" name="n"/>
    <tableColumn id="19" name="ug_screened"/>
    <tableColumn id="20" name="n_total"/>
    <tableColumn id="21" name="uL MMX for Individual MMX"/>
    <tableColumn id="22" name="uL H2O/rxn"/>
    <tableColumn id="23" name="uL Rev Primer for individual MMX"/>
    <tableColumn id="24" name="desired MMX vol"/>
    <tableColumn id="25" name="uL DNA to Add"/>
    <tableColumn id="26" name="uL H2O to Add"/>
    <tableColumn id="27" name="hart_well"/>
    <tableColumn id="28" name="hart_sample">
      <calculatedColumnFormula>[[#This Row],[sample_name]]&amp;"_"&amp;[[#This Row],primer]</calculatedColumnFormula>
    </tableColumn>
    <tableColumn id="29" name="mill_reads">
      <calculatedColumnFormula>ROUNDUP(([[#This Row],[num_grnas]]*[[#This Row],coverage])/500000,0)*0.5</calculatedColumnFormula>
    </tableColumn>
    <tableColumn id="30" name="hart_comments">
      <calculatedColumnFormula>"Well "&amp;[[#This Row],[hart_well]]&amp;", any run giving at least 75bp single end read will work. "&amp;[[#This Row],[mill_reads]]&amp;" million reads. Please copy data over to millergrp upon completion. "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1:L16" totalsRowShown="0">
  <tableColumns count="12">
    <tableColumn id="1" name="num">
      <calculatedColumnFormula>ROW()-11</calculatedColumnFormula>
    </tableColumn>
    <tableColumn id="2" name="sample_name"/>
    <tableColumn id="3" name="n_total"/>
    <tableColumn id="4" name="uL MMX for Individual MMX"/>
    <tableColumn id="5" name="primer"/>
    <tableColumn id="6" name="uL Rev Primer for individual MMX"/>
    <tableColumn id="7" name="uL DNA/rxn"/>
    <tableColumn id="8" name="uL H2O/rxn"/>
    <tableColumn id="9" name="desired MMX vol"/>
    <tableColumn id="10" name="uL H2O to Add"/>
    <tableColumn id="11" name="uL DNA to Add"/>
    <tableColumn id="12" name="hart_wel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D10" totalsRowShown="0">
  <tableColumns count="4">
    <tableColumn id="1" name="index"/>
    <tableColumn id="2" name="uL"/>
    <tableColumn id="3" name="Aliquots">
      <calculatedColumnFormula>ROUNDUP([[#This Row],uL]/1000,0)</calculatedColumnFormula>
    </tableColumn>
    <tableColumn id="4" name="uL/Aliquot">
      <calculatedColumnFormula>[[#This Row],uL]/[[#This Row],Aliquots]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s="1" t="s">
        <v>7</v>
      </c>
    </row>
    <row r="2" spans="1:7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>
      <c r="A3" t="s">
        <v>0</v>
      </c>
      <c r="B3" t="s">
        <v>5</v>
      </c>
      <c r="C3">
        <v>400</v>
      </c>
      <c r="D3">
        <v>150</v>
      </c>
      <c r="E3">
        <v>5000</v>
      </c>
      <c r="F3">
        <v>400</v>
      </c>
      <c r="G3" t="s">
        <v>6</v>
      </c>
    </row>
    <row r="4" spans="1:7">
      <c r="A4" t="s">
        <v>1</v>
      </c>
      <c r="B4" t="s">
        <v>5</v>
      </c>
      <c r="C4">
        <v>200</v>
      </c>
      <c r="D4">
        <v>250</v>
      </c>
      <c r="E4">
        <v>5000</v>
      </c>
      <c r="F4">
        <v>400</v>
      </c>
      <c r="G4" t="s">
        <v>6</v>
      </c>
    </row>
    <row r="5" spans="1:7">
      <c r="A5" t="s">
        <v>2</v>
      </c>
      <c r="B5" t="s">
        <v>5</v>
      </c>
      <c r="C5">
        <v>350</v>
      </c>
      <c r="D5">
        <v>175</v>
      </c>
      <c r="E5">
        <v>5000</v>
      </c>
      <c r="F5">
        <v>400</v>
      </c>
      <c r="G5" t="s">
        <v>6</v>
      </c>
    </row>
    <row r="6" spans="1:7">
      <c r="A6" t="s">
        <v>3</v>
      </c>
      <c r="B6" t="s">
        <v>5</v>
      </c>
      <c r="C6">
        <v>150</v>
      </c>
      <c r="D6">
        <v>300</v>
      </c>
      <c r="E6">
        <v>5000</v>
      </c>
      <c r="F6">
        <v>400</v>
      </c>
      <c r="G6" t="s">
        <v>6</v>
      </c>
    </row>
    <row r="7" spans="1:7">
      <c r="A7" t="s">
        <v>4</v>
      </c>
      <c r="B7" t="s">
        <v>5</v>
      </c>
      <c r="C7">
        <v>75</v>
      </c>
      <c r="D7">
        <v>500</v>
      </c>
      <c r="E7">
        <v>5000</v>
      </c>
      <c r="F7">
        <v>400</v>
      </c>
      <c r="G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pane xSplit="2" topLeftCell="C1" activePane="topRight" state="frozen"/>
      <selection pane="topRight"/>
    </sheetView>
  </sheetViews>
  <sheetFormatPr defaultRowHeight="15"/>
  <sheetData>
    <row r="1" spans="1:30">
      <c r="A1" s="1" t="s">
        <v>25</v>
      </c>
    </row>
    <row r="2" spans="1:30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</row>
    <row r="3" spans="1:30">
      <c r="A3">
        <f>ROW()-2</f>
        <v>0</v>
      </c>
      <c r="B3" t="s">
        <v>0</v>
      </c>
      <c r="C3" t="s">
        <v>5</v>
      </c>
      <c r="D3">
        <v>400</v>
      </c>
      <c r="E3">
        <v>150</v>
      </c>
      <c r="F3">
        <v>5000</v>
      </c>
      <c r="G3">
        <v>400</v>
      </c>
      <c r="H3" t="s">
        <v>6</v>
      </c>
      <c r="I3" t="s">
        <v>15</v>
      </c>
      <c r="J3">
        <v>12</v>
      </c>
      <c r="K3">
        <v>60</v>
      </c>
      <c r="L3">
        <v>25</v>
      </c>
      <c r="M3">
        <v>75</v>
      </c>
      <c r="N3">
        <v>10</v>
      </c>
      <c r="O3">
        <v>6</v>
      </c>
      <c r="P3">
        <v>6</v>
      </c>
      <c r="Q3">
        <v>2</v>
      </c>
      <c r="R3">
        <v>2</v>
      </c>
      <c r="S3">
        <v>20</v>
      </c>
      <c r="T3">
        <v>3</v>
      </c>
      <c r="U3">
        <v>210</v>
      </c>
      <c r="V3">
        <v>0</v>
      </c>
      <c r="W3">
        <v>15</v>
      </c>
      <c r="X3">
        <v>75</v>
      </c>
      <c r="Y3">
        <v>25</v>
      </c>
      <c r="Z3">
        <v>0</v>
      </c>
      <c r="AA3" t="s">
        <v>20</v>
      </c>
      <c r="AB3">
        <f>[[#This Row],[sample_name]]&amp;"_"&amp;[[#This Row],primer]</f>
        <v>0</v>
      </c>
      <c r="AC3">
        <f>ROUNDUP(([[#This Row],[num_grnas]]*[[#This Row],coverage])/500000,0)*0.5</f>
        <v>0</v>
      </c>
      <c r="AD3">
        <f>"Well "&amp;[[#This Row],[hart_well]]&amp;", any run giving at least 75bp single end read will work. "&amp;[[#This Row],[mill_reads]]&amp;" million reads. Please copy data over to millergrp upon completion. "</f>
        <v>0</v>
      </c>
    </row>
    <row r="4" spans="1:30">
      <c r="A4">
        <f>ROW()-2</f>
        <v>0</v>
      </c>
      <c r="B4" t="s">
        <v>1</v>
      </c>
      <c r="C4" t="s">
        <v>5</v>
      </c>
      <c r="D4">
        <v>200</v>
      </c>
      <c r="E4">
        <v>250</v>
      </c>
      <c r="F4">
        <v>5000</v>
      </c>
      <c r="G4">
        <v>400</v>
      </c>
      <c r="H4" t="s">
        <v>6</v>
      </c>
      <c r="I4" t="s">
        <v>16</v>
      </c>
      <c r="J4">
        <v>12</v>
      </c>
      <c r="K4">
        <v>50</v>
      </c>
      <c r="L4">
        <v>25</v>
      </c>
      <c r="M4">
        <v>75</v>
      </c>
      <c r="N4">
        <v>5</v>
      </c>
      <c r="O4">
        <v>10</v>
      </c>
      <c r="P4">
        <v>10</v>
      </c>
      <c r="Q4">
        <v>3</v>
      </c>
      <c r="R4">
        <v>3</v>
      </c>
      <c r="S4">
        <v>15</v>
      </c>
      <c r="T4">
        <v>4</v>
      </c>
      <c r="U4">
        <v>280</v>
      </c>
      <c r="V4">
        <v>0</v>
      </c>
      <c r="W4">
        <v>20</v>
      </c>
      <c r="X4">
        <v>150</v>
      </c>
      <c r="Y4">
        <v>50</v>
      </c>
      <c r="Z4">
        <v>0</v>
      </c>
      <c r="AA4" t="s">
        <v>21</v>
      </c>
      <c r="AB4">
        <f>[[#This Row],[sample_name]]&amp;"_"&amp;[[#This Row],primer]</f>
        <v>0</v>
      </c>
      <c r="AC4">
        <f>ROUNDUP(([[#This Row],[num_grnas]]*[[#This Row],coverage])/500000,0)*0.5</f>
        <v>0</v>
      </c>
      <c r="AD4">
        <f>"Well "&amp;[[#This Row],[hart_well]]&amp;", any run giving at least 75bp single end read will work. "&amp;[[#This Row],[mill_reads]]&amp;" million reads. Please copy data over to millergrp upon completion. "</f>
        <v>0</v>
      </c>
    </row>
    <row r="5" spans="1:30">
      <c r="A5">
        <f>ROW()-2</f>
        <v>0</v>
      </c>
      <c r="B5" t="s">
        <v>2</v>
      </c>
      <c r="C5" t="s">
        <v>5</v>
      </c>
      <c r="D5">
        <v>350</v>
      </c>
      <c r="E5">
        <v>175</v>
      </c>
      <c r="F5">
        <v>5000</v>
      </c>
      <c r="G5">
        <v>400</v>
      </c>
      <c r="H5" t="s">
        <v>6</v>
      </c>
      <c r="I5" t="s">
        <v>17</v>
      </c>
      <c r="J5">
        <v>12</v>
      </c>
      <c r="K5">
        <v>61.2</v>
      </c>
      <c r="L5">
        <v>25</v>
      </c>
      <c r="M5">
        <v>75</v>
      </c>
      <c r="N5">
        <v>8.75</v>
      </c>
      <c r="O5">
        <v>7</v>
      </c>
      <c r="P5">
        <v>6</v>
      </c>
      <c r="Q5">
        <v>2</v>
      </c>
      <c r="R5">
        <v>2</v>
      </c>
      <c r="S5">
        <v>17.5</v>
      </c>
      <c r="T5">
        <v>3</v>
      </c>
      <c r="U5">
        <v>210</v>
      </c>
      <c r="V5">
        <v>0</v>
      </c>
      <c r="W5">
        <v>15</v>
      </c>
      <c r="X5">
        <v>75</v>
      </c>
      <c r="Y5">
        <v>25</v>
      </c>
      <c r="Z5">
        <v>0</v>
      </c>
      <c r="AA5" t="s">
        <v>22</v>
      </c>
      <c r="AB5">
        <f>[[#This Row],[sample_name]]&amp;"_"&amp;[[#This Row],primer]</f>
        <v>0</v>
      </c>
      <c r="AC5">
        <f>ROUNDUP(([[#This Row],[num_grnas]]*[[#This Row],coverage])/500000,0)*0.5</f>
        <v>0</v>
      </c>
      <c r="AD5">
        <f>"Well "&amp;[[#This Row],[hart_well]]&amp;", any run giving at least 75bp single end read will work. "&amp;[[#This Row],[mill_reads]]&amp;" million reads. Please copy data over to millergrp upon completion. "</f>
        <v>0</v>
      </c>
    </row>
    <row r="6" spans="1:30">
      <c r="A6">
        <f>ROW()-2</f>
        <v>0</v>
      </c>
      <c r="B6" t="s">
        <v>3</v>
      </c>
      <c r="C6" t="s">
        <v>5</v>
      </c>
      <c r="D6">
        <v>150</v>
      </c>
      <c r="E6">
        <v>300</v>
      </c>
      <c r="F6">
        <v>5000</v>
      </c>
      <c r="G6">
        <v>400</v>
      </c>
      <c r="H6" t="s">
        <v>6</v>
      </c>
      <c r="I6" t="s">
        <v>18</v>
      </c>
      <c r="J6">
        <v>12</v>
      </c>
      <c r="K6">
        <v>45</v>
      </c>
      <c r="L6">
        <v>25</v>
      </c>
      <c r="M6">
        <v>75</v>
      </c>
      <c r="N6">
        <v>3.75</v>
      </c>
      <c r="O6">
        <v>12</v>
      </c>
      <c r="P6">
        <v>12</v>
      </c>
      <c r="Q6">
        <v>4</v>
      </c>
      <c r="R6">
        <v>4</v>
      </c>
      <c r="S6">
        <v>15</v>
      </c>
      <c r="T6">
        <v>5</v>
      </c>
      <c r="U6">
        <v>350</v>
      </c>
      <c r="V6">
        <v>0</v>
      </c>
      <c r="W6">
        <v>25</v>
      </c>
      <c r="X6">
        <v>225</v>
      </c>
      <c r="Y6">
        <v>75</v>
      </c>
      <c r="Z6">
        <v>0</v>
      </c>
      <c r="AA6" t="s">
        <v>23</v>
      </c>
      <c r="AB6">
        <f>[[#This Row],[sample_name]]&amp;"_"&amp;[[#This Row],primer]</f>
        <v>0</v>
      </c>
      <c r="AC6">
        <f>ROUNDUP(([[#This Row],[num_grnas]]*[[#This Row],coverage])/500000,0)*0.5</f>
        <v>0</v>
      </c>
      <c r="AD6">
        <f>"Well "&amp;[[#This Row],[hart_well]]&amp;", any run giving at least 75bp single end read will work. "&amp;[[#This Row],[mill_reads]]&amp;" million reads. Please copy data over to millergrp upon completion. "</f>
        <v>0</v>
      </c>
    </row>
    <row r="7" spans="1:30">
      <c r="A7">
        <f>ROW()-2</f>
        <v>0</v>
      </c>
      <c r="B7" t="s">
        <v>4</v>
      </c>
      <c r="C7" t="s">
        <v>5</v>
      </c>
      <c r="D7">
        <v>75</v>
      </c>
      <c r="E7">
        <v>500</v>
      </c>
      <c r="F7">
        <v>5000</v>
      </c>
      <c r="G7">
        <v>400</v>
      </c>
      <c r="H7" t="s">
        <v>6</v>
      </c>
      <c r="I7" t="s">
        <v>19</v>
      </c>
      <c r="J7">
        <v>12</v>
      </c>
      <c r="K7">
        <v>37.5</v>
      </c>
      <c r="L7">
        <v>25</v>
      </c>
      <c r="M7">
        <v>75</v>
      </c>
      <c r="N7">
        <v>1.88</v>
      </c>
      <c r="O7">
        <v>20</v>
      </c>
      <c r="P7">
        <v>19</v>
      </c>
      <c r="Q7">
        <v>7</v>
      </c>
      <c r="R7">
        <v>7</v>
      </c>
      <c r="S7">
        <v>13.16</v>
      </c>
      <c r="T7">
        <v>8</v>
      </c>
      <c r="U7">
        <v>560</v>
      </c>
      <c r="V7">
        <v>0</v>
      </c>
      <c r="W7">
        <v>40</v>
      </c>
      <c r="X7">
        <v>450</v>
      </c>
      <c r="Y7">
        <v>150</v>
      </c>
      <c r="Z7">
        <v>0</v>
      </c>
      <c r="AA7" t="s">
        <v>24</v>
      </c>
      <c r="AB7">
        <f>[[#This Row],[sample_name]]&amp;"_"&amp;[[#This Row],primer]</f>
        <v>0</v>
      </c>
      <c r="AC7">
        <f>ROUNDUP(([[#This Row],[num_grnas]]*[[#This Row],coverage])/500000,0)*0.5</f>
        <v>0</v>
      </c>
      <c r="AD7">
        <f>"Well "&amp;[[#This Row],[hart_well]]&amp;", any run giving at least 75bp single end read will work. "&amp;[[#This Row],[mill_reads]]&amp;" million reads. Please copy data over to millergrp upon completion. "</f>
        <v>0</v>
      </c>
    </row>
    <row r="10" spans="1:30">
      <c r="A10" s="1" t="s">
        <v>61</v>
      </c>
    </row>
    <row r="11" spans="1:30">
      <c r="A11" t="s">
        <v>26</v>
      </c>
      <c r="B11" t="s">
        <v>8</v>
      </c>
      <c r="C11" t="s">
        <v>38</v>
      </c>
      <c r="D11" t="s">
        <v>39</v>
      </c>
      <c r="E11" t="s">
        <v>27</v>
      </c>
      <c r="F11" t="s">
        <v>41</v>
      </c>
      <c r="G11" t="s">
        <v>30</v>
      </c>
      <c r="H11" t="s">
        <v>40</v>
      </c>
      <c r="I11" t="s">
        <v>42</v>
      </c>
      <c r="J11" t="s">
        <v>44</v>
      </c>
      <c r="K11" t="s">
        <v>43</v>
      </c>
      <c r="L11" t="s">
        <v>45</v>
      </c>
    </row>
    <row r="12" spans="1:30">
      <c r="A12">
        <f>ROW()-11</f>
        <v>0</v>
      </c>
      <c r="B12" t="s">
        <v>0</v>
      </c>
      <c r="C12">
        <v>3</v>
      </c>
      <c r="D12">
        <v>210</v>
      </c>
      <c r="E12" t="s">
        <v>15</v>
      </c>
      <c r="F12">
        <v>15</v>
      </c>
      <c r="G12">
        <v>25</v>
      </c>
      <c r="H12">
        <v>0</v>
      </c>
      <c r="I12">
        <v>75</v>
      </c>
      <c r="J12">
        <v>0</v>
      </c>
      <c r="K12">
        <v>25</v>
      </c>
      <c r="L12" t="s">
        <v>20</v>
      </c>
    </row>
    <row r="13" spans="1:30">
      <c r="A13">
        <f>ROW()-11</f>
        <v>0</v>
      </c>
      <c r="B13" t="s">
        <v>1</v>
      </c>
      <c r="C13">
        <v>4</v>
      </c>
      <c r="D13">
        <v>280</v>
      </c>
      <c r="E13" t="s">
        <v>16</v>
      </c>
      <c r="F13">
        <v>20</v>
      </c>
      <c r="G13">
        <v>25</v>
      </c>
      <c r="H13">
        <v>0</v>
      </c>
      <c r="I13">
        <v>150</v>
      </c>
      <c r="J13">
        <v>0</v>
      </c>
      <c r="K13">
        <v>50</v>
      </c>
      <c r="L13" t="s">
        <v>21</v>
      </c>
    </row>
    <row r="14" spans="1:30">
      <c r="A14">
        <f>ROW()-11</f>
        <v>0</v>
      </c>
      <c r="B14" t="s">
        <v>2</v>
      </c>
      <c r="C14">
        <v>3</v>
      </c>
      <c r="D14">
        <v>210</v>
      </c>
      <c r="E14" t="s">
        <v>17</v>
      </c>
      <c r="F14">
        <v>15</v>
      </c>
      <c r="G14">
        <v>25</v>
      </c>
      <c r="H14">
        <v>0</v>
      </c>
      <c r="I14">
        <v>75</v>
      </c>
      <c r="J14">
        <v>0</v>
      </c>
      <c r="K14">
        <v>25</v>
      </c>
      <c r="L14" t="s">
        <v>22</v>
      </c>
    </row>
    <row r="15" spans="1:30">
      <c r="A15">
        <f>ROW()-11</f>
        <v>0</v>
      </c>
      <c r="B15" t="s">
        <v>3</v>
      </c>
      <c r="C15">
        <v>5</v>
      </c>
      <c r="D15">
        <v>350</v>
      </c>
      <c r="E15" t="s">
        <v>18</v>
      </c>
      <c r="F15">
        <v>25</v>
      </c>
      <c r="G15">
        <v>25</v>
      </c>
      <c r="H15">
        <v>0</v>
      </c>
      <c r="I15">
        <v>225</v>
      </c>
      <c r="J15">
        <v>0</v>
      </c>
      <c r="K15">
        <v>75</v>
      </c>
      <c r="L15" t="s">
        <v>23</v>
      </c>
    </row>
    <row r="16" spans="1:30">
      <c r="A16">
        <f>ROW()-11</f>
        <v>0</v>
      </c>
      <c r="B16" t="s">
        <v>4</v>
      </c>
      <c r="C16">
        <v>8</v>
      </c>
      <c r="D16">
        <v>560</v>
      </c>
      <c r="E16" t="s">
        <v>19</v>
      </c>
      <c r="F16">
        <v>40</v>
      </c>
      <c r="G16">
        <v>25</v>
      </c>
      <c r="H16">
        <v>0</v>
      </c>
      <c r="I16">
        <v>450</v>
      </c>
      <c r="J16">
        <v>0</v>
      </c>
      <c r="K16">
        <v>150</v>
      </c>
      <c r="L16" t="s">
        <v>24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57</v>
      </c>
    </row>
    <row r="2" spans="1:4">
      <c r="A2" t="s">
        <v>58</v>
      </c>
      <c r="B2" t="s">
        <v>11</v>
      </c>
      <c r="C2" t="s">
        <v>59</v>
      </c>
      <c r="D2" t="s">
        <v>60</v>
      </c>
    </row>
    <row r="3" spans="1:4">
      <c r="A3" t="s">
        <v>49</v>
      </c>
      <c r="B3">
        <v>193.2</v>
      </c>
      <c r="C3">
        <f>ROUNDUP([[#This Row],uL]/1000,0)</f>
        <v>0</v>
      </c>
      <c r="D3">
        <f>[[#This Row],uL]/[[#This Row],Aliquots]</f>
        <v>0</v>
      </c>
    </row>
    <row r="4" spans="1:4">
      <c r="A4" t="s">
        <v>50</v>
      </c>
      <c r="B4">
        <v>120.75</v>
      </c>
      <c r="C4">
        <f>ROUNDUP([[#This Row],uL]/1000,0)</f>
        <v>0</v>
      </c>
      <c r="D4">
        <f>[[#This Row],uL]/[[#This Row],Aliquots]</f>
        <v>0</v>
      </c>
    </row>
    <row r="5" spans="1:4">
      <c r="A5" t="s">
        <v>51</v>
      </c>
      <c r="B5">
        <v>241.5</v>
      </c>
      <c r="C5">
        <f>ROUNDUP([[#This Row],uL]/1000,0)</f>
        <v>0</v>
      </c>
      <c r="D5">
        <f>[[#This Row],uL]/[[#This Row],Aliquots]</f>
        <v>0</v>
      </c>
    </row>
    <row r="6" spans="1:4">
      <c r="A6" t="s">
        <v>52</v>
      </c>
      <c r="B6">
        <v>120.75</v>
      </c>
      <c r="C6">
        <f>ROUNDUP([[#This Row],uL]/1000,0)</f>
        <v>0</v>
      </c>
      <c r="D6">
        <f>[[#This Row],uL]/[[#This Row],Aliquots]</f>
        <v>0</v>
      </c>
    </row>
    <row r="7" spans="1:4">
      <c r="A7" t="s">
        <v>53</v>
      </c>
      <c r="B7">
        <v>36.225</v>
      </c>
      <c r="C7">
        <f>ROUNDUP([[#This Row],uL]/1000,0)</f>
        <v>0</v>
      </c>
      <c r="D7">
        <f>[[#This Row],uL]/[[#This Row],Aliquots]</f>
        <v>0</v>
      </c>
    </row>
    <row r="8" spans="1:4">
      <c r="A8" t="s">
        <v>54</v>
      </c>
      <c r="B8">
        <v>978.075</v>
      </c>
      <c r="C8">
        <f>ROUNDUP([[#This Row],uL]/1000,0)</f>
        <v>0</v>
      </c>
      <c r="D8">
        <f>[[#This Row],uL]/[[#This Row],Aliquots]</f>
        <v>0</v>
      </c>
    </row>
    <row r="9" spans="1:4">
      <c r="A9" t="s">
        <v>55</v>
      </c>
      <c r="B9">
        <v>70</v>
      </c>
      <c r="C9">
        <f>ROUNDUP([[#This Row],uL]/1000,0)</f>
        <v>0</v>
      </c>
      <c r="D9">
        <f>[[#This Row],uL]/[[#This Row],Aliquots]</f>
        <v>0</v>
      </c>
    </row>
    <row r="10" spans="1:4">
      <c r="A10" t="s">
        <v>56</v>
      </c>
      <c r="B10">
        <v>1690.5</v>
      </c>
      <c r="C10">
        <f>ROUNDUP([[#This Row],uL]/1000,0)</f>
        <v>0</v>
      </c>
      <c r="D10">
        <f>[[#This Row],uL]/[[#This Row],Aliquots]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pcr_mmx</vt:lpstr>
      <vt:lpstr>gen_mmx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2025-01-17T20:45:19Z</dcterms:created>
  <dcterms:modified xsi:type="dcterms:W3CDTF">2025-01-17T20:45:19Z</dcterms:modified>
</cp:coreProperties>
</file>